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2564D720-98C8-4399-81FF-0E038AE93B75}"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state="hidden" r:id="rId11"/>
    <sheet name="LibSets constants" sheetId="2" r:id="rId12"/>
  </sheets>
  <definedNames>
    <definedName name="_xlnm._FilterDatabase" localSheetId="8" hidden="1">DumpedDataWorkarea!$A$2:$D$883</definedName>
    <definedName name="_xlnm._FilterDatabase" localSheetId="6" hidden="1">'ESO dumped WayshrineInfo'!$A$2:$N$466</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names'!$A$2:$B$2</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data'!$A$2:$BC$560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 i="4" l="1"/>
  <c r="Q3" i="4"/>
  <c r="P3" i="4" s="1"/>
  <c r="V3" i="4"/>
  <c r="W3" i="4"/>
  <c r="Z3" i="4"/>
  <c r="Y3" i="4" s="1"/>
  <c r="AB3" i="4"/>
  <c r="AC3" i="4"/>
  <c r="AE3" i="4"/>
  <c r="AD3" i="4" s="1"/>
  <c r="AG3" i="4"/>
  <c r="AH3" i="4"/>
  <c r="AI3" i="4"/>
  <c r="AL3" i="4"/>
  <c r="AM3" i="4"/>
  <c r="AN3" i="4"/>
  <c r="AQ3" i="4"/>
  <c r="AR3" i="4"/>
  <c r="AS3" i="4"/>
  <c r="AV3" i="4"/>
  <c r="AW3" i="4"/>
  <c r="BA3" i="4"/>
  <c r="BB3" i="4"/>
  <c r="BC3" i="4"/>
  <c r="D4" i="4"/>
  <c r="Q4" i="4"/>
  <c r="BC4" i="4" s="1"/>
  <c r="V4" i="4"/>
  <c r="W4" i="4"/>
  <c r="Z4" i="4"/>
  <c r="Y4" i="4" s="1"/>
  <c r="AB4" i="4"/>
  <c r="AC4" i="4"/>
  <c r="AE4" i="4"/>
  <c r="AD4" i="4" s="1"/>
  <c r="AG4" i="4"/>
  <c r="AH4" i="4"/>
  <c r="AI4" i="4"/>
  <c r="AL4" i="4"/>
  <c r="AM4" i="4"/>
  <c r="AN4" i="4"/>
  <c r="AQ4" i="4"/>
  <c r="AR4" i="4"/>
  <c r="AS4" i="4"/>
  <c r="AV4" i="4"/>
  <c r="AW4" i="4"/>
  <c r="BA4" i="4"/>
  <c r="BB4" i="4"/>
  <c r="BC552" i="4"/>
  <c r="C560" i="15"/>
  <c r="B552" i="15"/>
  <c r="C552" i="15"/>
  <c r="C544" i="15"/>
  <c r="BC528" i="4"/>
  <c r="BC520" i="4"/>
  <c r="BC512" i="4"/>
  <c r="BC504" i="4"/>
  <c r="BC496" i="4"/>
  <c r="BC488" i="4"/>
  <c r="BC472" i="4"/>
  <c r="BC464" i="4"/>
  <c r="BC456" i="4"/>
  <c r="BC432" i="4"/>
  <c r="BC416" i="4"/>
  <c r="BC408" i="4"/>
  <c r="BC400" i="4"/>
  <c r="BC392" i="4"/>
  <c r="BC384" i="4"/>
  <c r="BC376" i="4"/>
  <c r="BC368" i="4"/>
  <c r="BC360" i="4"/>
  <c r="BC352" i="4"/>
  <c r="BC344" i="4"/>
  <c r="BC336" i="4"/>
  <c r="BC328" i="4"/>
  <c r="BC320" i="4"/>
  <c r="BC312" i="4"/>
  <c r="BC304" i="4"/>
  <c r="BC296" i="4"/>
  <c r="BC288" i="4"/>
  <c r="BC280" i="4"/>
  <c r="BC272" i="4"/>
  <c r="BC264" i="4"/>
  <c r="BC256" i="4"/>
  <c r="BC248" i="4"/>
  <c r="BC240" i="4"/>
  <c r="BC232" i="4"/>
  <c r="BC224" i="4"/>
  <c r="BC216" i="4"/>
  <c r="BC208" i="4"/>
  <c r="BC200" i="4"/>
  <c r="BC192" i="4"/>
  <c r="BC184" i="4"/>
  <c r="BC168" i="4"/>
  <c r="BC160" i="4"/>
  <c r="BC152" i="4"/>
  <c r="BC144" i="4"/>
  <c r="BC139" i="4"/>
  <c r="BC136" i="4"/>
  <c r="BC129" i="4"/>
  <c r="BC128" i="4"/>
  <c r="BC123" i="4"/>
  <c r="BC121" i="4"/>
  <c r="BC120" i="4"/>
  <c r="BC113" i="4"/>
  <c r="BC112" i="4"/>
  <c r="BC107" i="4"/>
  <c r="BC105" i="4"/>
  <c r="BC104" i="4"/>
  <c r="BC97" i="4"/>
  <c r="BC96" i="4"/>
  <c r="BC91" i="4"/>
  <c r="BC89" i="4"/>
  <c r="BC88" i="4"/>
  <c r="BC81" i="4"/>
  <c r="BC80" i="4"/>
  <c r="BC75" i="4"/>
  <c r="BC73" i="4"/>
  <c r="BC72" i="4"/>
  <c r="BC70" i="4"/>
  <c r="BC65" i="4"/>
  <c r="BC64" i="4"/>
  <c r="BC59" i="4"/>
  <c r="BC57" i="4"/>
  <c r="BC56" i="4"/>
  <c r="BC54" i="4"/>
  <c r="BC49" i="4"/>
  <c r="BC48" i="4"/>
  <c r="BC46" i="4"/>
  <c r="BC43" i="4"/>
  <c r="BC41" i="4"/>
  <c r="BC40" i="4"/>
  <c r="BC38" i="4"/>
  <c r="BC33" i="4"/>
  <c r="BC32" i="4"/>
  <c r="BC30" i="4"/>
  <c r="BC27" i="4"/>
  <c r="BC25" i="4"/>
  <c r="BC24" i="4"/>
  <c r="BC22" i="4"/>
  <c r="BC19" i="4"/>
  <c r="BC17" i="4"/>
  <c r="BC16" i="4"/>
  <c r="BC14" i="4"/>
  <c r="BC13" i="4"/>
  <c r="BC11" i="4"/>
  <c r="BC9" i="4"/>
  <c r="BC8" i="4"/>
  <c r="BC7" i="4"/>
  <c r="BC6" i="4"/>
  <c r="AY5" i="4"/>
  <c r="AZ5" i="4"/>
  <c r="BA5" i="4"/>
  <c r="BB5" i="4"/>
  <c r="BC5" i="4"/>
  <c r="AY6" i="4"/>
  <c r="AZ6" i="4"/>
  <c r="BA6" i="4"/>
  <c r="BB6" i="4"/>
  <c r="AY7" i="4"/>
  <c r="AZ7" i="4"/>
  <c r="BA7" i="4"/>
  <c r="BB7" i="4"/>
  <c r="AY8" i="4"/>
  <c r="AZ8" i="4"/>
  <c r="BA8" i="4"/>
  <c r="BB8" i="4"/>
  <c r="AY9" i="4"/>
  <c r="AZ9" i="4"/>
  <c r="BA9" i="4"/>
  <c r="BB9" i="4"/>
  <c r="AY10" i="4"/>
  <c r="AZ10" i="4"/>
  <c r="BA10" i="4"/>
  <c r="BB10" i="4"/>
  <c r="BC10" i="4"/>
  <c r="AY11" i="4"/>
  <c r="AZ11" i="4"/>
  <c r="BA11" i="4"/>
  <c r="BB11" i="4"/>
  <c r="AY12" i="4"/>
  <c r="AZ12" i="4"/>
  <c r="BA12" i="4"/>
  <c r="BB12" i="4"/>
  <c r="BC12" i="4"/>
  <c r="AY13" i="4"/>
  <c r="AZ13" i="4"/>
  <c r="BA13" i="4"/>
  <c r="BB13" i="4"/>
  <c r="AY14" i="4"/>
  <c r="AZ14" i="4"/>
  <c r="BA14" i="4"/>
  <c r="BB14" i="4"/>
  <c r="AY15" i="4"/>
  <c r="AZ15" i="4"/>
  <c r="BA15" i="4"/>
  <c r="BB15" i="4"/>
  <c r="BC15" i="4"/>
  <c r="AY16" i="4"/>
  <c r="AZ16" i="4"/>
  <c r="BA16" i="4"/>
  <c r="BB16" i="4"/>
  <c r="AY17" i="4"/>
  <c r="AZ17" i="4"/>
  <c r="BA17" i="4"/>
  <c r="BB17" i="4"/>
  <c r="AY18" i="4"/>
  <c r="AZ18" i="4"/>
  <c r="BA18" i="4"/>
  <c r="BB18" i="4"/>
  <c r="BC18" i="4"/>
  <c r="AY19" i="4"/>
  <c r="AZ19" i="4"/>
  <c r="BA19" i="4"/>
  <c r="BB19" i="4"/>
  <c r="AY20" i="4"/>
  <c r="AZ20" i="4"/>
  <c r="BA20" i="4"/>
  <c r="BB20" i="4"/>
  <c r="BC20" i="4"/>
  <c r="AY21" i="4"/>
  <c r="AZ21" i="4"/>
  <c r="BA21" i="4"/>
  <c r="BB21" i="4"/>
  <c r="BC21" i="4"/>
  <c r="AY22" i="4"/>
  <c r="AZ22" i="4"/>
  <c r="BA22" i="4"/>
  <c r="BB22" i="4"/>
  <c r="AY23" i="4"/>
  <c r="AZ23" i="4"/>
  <c r="BA23" i="4"/>
  <c r="BB23" i="4"/>
  <c r="BC23" i="4"/>
  <c r="AY24" i="4"/>
  <c r="AZ24" i="4"/>
  <c r="BA24" i="4"/>
  <c r="BB24" i="4"/>
  <c r="AY25" i="4"/>
  <c r="AZ25" i="4"/>
  <c r="BA25" i="4"/>
  <c r="BB25" i="4"/>
  <c r="AY26" i="4"/>
  <c r="AZ26" i="4"/>
  <c r="BA26" i="4"/>
  <c r="BB26" i="4"/>
  <c r="BC26" i="4"/>
  <c r="AY27" i="4"/>
  <c r="AZ27" i="4"/>
  <c r="BA27" i="4"/>
  <c r="BB27" i="4"/>
  <c r="AY28" i="4"/>
  <c r="AZ28" i="4"/>
  <c r="BA28" i="4"/>
  <c r="BB28" i="4"/>
  <c r="BC28" i="4"/>
  <c r="AY29" i="4"/>
  <c r="AZ29" i="4"/>
  <c r="BA29" i="4"/>
  <c r="BB29" i="4"/>
  <c r="BC29" i="4"/>
  <c r="AY30" i="4"/>
  <c r="AZ30" i="4"/>
  <c r="BA30" i="4"/>
  <c r="BB30" i="4"/>
  <c r="AY31" i="4"/>
  <c r="AZ31" i="4"/>
  <c r="BA31" i="4"/>
  <c r="BB31" i="4"/>
  <c r="BC31" i="4"/>
  <c r="AY32" i="4"/>
  <c r="AZ32" i="4"/>
  <c r="BA32" i="4"/>
  <c r="BB32" i="4"/>
  <c r="AY33" i="4"/>
  <c r="AZ33" i="4"/>
  <c r="BA33" i="4"/>
  <c r="BB33" i="4"/>
  <c r="AY34" i="4"/>
  <c r="AZ34" i="4"/>
  <c r="BA34" i="4"/>
  <c r="BB34" i="4"/>
  <c r="BC34" i="4"/>
  <c r="AY35" i="4"/>
  <c r="AZ35" i="4"/>
  <c r="BA35" i="4"/>
  <c r="BB35" i="4"/>
  <c r="BC35" i="4"/>
  <c r="AY36" i="4"/>
  <c r="AZ36" i="4"/>
  <c r="BA36" i="4"/>
  <c r="BB36" i="4"/>
  <c r="BC36" i="4"/>
  <c r="AY37" i="4"/>
  <c r="AZ37" i="4"/>
  <c r="BA37" i="4"/>
  <c r="BB37" i="4"/>
  <c r="BC37" i="4"/>
  <c r="AY38" i="4"/>
  <c r="AZ38" i="4"/>
  <c r="BA38" i="4"/>
  <c r="BB38" i="4"/>
  <c r="AY39" i="4"/>
  <c r="AZ39" i="4"/>
  <c r="BA39" i="4"/>
  <c r="BB39" i="4"/>
  <c r="BC39" i="4"/>
  <c r="AY40" i="4"/>
  <c r="AZ40" i="4"/>
  <c r="BA40" i="4"/>
  <c r="BB40" i="4"/>
  <c r="AY41" i="4"/>
  <c r="AZ41" i="4"/>
  <c r="BA41" i="4"/>
  <c r="BB41" i="4"/>
  <c r="AY42" i="4"/>
  <c r="AZ42" i="4"/>
  <c r="BA42" i="4"/>
  <c r="BB42" i="4"/>
  <c r="BC42" i="4"/>
  <c r="AY43" i="4"/>
  <c r="AZ43" i="4"/>
  <c r="BA43" i="4"/>
  <c r="BB43" i="4"/>
  <c r="AY44" i="4"/>
  <c r="AZ44" i="4"/>
  <c r="BA44" i="4"/>
  <c r="BB44" i="4"/>
  <c r="BC44" i="4"/>
  <c r="AY45" i="4"/>
  <c r="AZ45" i="4"/>
  <c r="BA45" i="4"/>
  <c r="BB45" i="4"/>
  <c r="BC45" i="4"/>
  <c r="AY46" i="4"/>
  <c r="AZ46" i="4"/>
  <c r="BA46" i="4"/>
  <c r="BB46" i="4"/>
  <c r="AY47" i="4"/>
  <c r="AZ47" i="4"/>
  <c r="BA47" i="4"/>
  <c r="BB47" i="4"/>
  <c r="BC47" i="4"/>
  <c r="AY48" i="4"/>
  <c r="AZ48" i="4"/>
  <c r="BA48" i="4"/>
  <c r="BB48" i="4"/>
  <c r="AY49" i="4"/>
  <c r="AZ49" i="4"/>
  <c r="BA49" i="4"/>
  <c r="BB49" i="4"/>
  <c r="AY50" i="4"/>
  <c r="AZ50" i="4"/>
  <c r="BA50" i="4"/>
  <c r="BB50" i="4"/>
  <c r="BC50" i="4"/>
  <c r="AY51" i="4"/>
  <c r="AZ51" i="4"/>
  <c r="BA51" i="4"/>
  <c r="BB51" i="4"/>
  <c r="BC51" i="4"/>
  <c r="AY52" i="4"/>
  <c r="AZ52" i="4"/>
  <c r="BA52" i="4"/>
  <c r="BB52" i="4"/>
  <c r="BC52" i="4"/>
  <c r="AY53" i="4"/>
  <c r="AZ53" i="4"/>
  <c r="BA53" i="4"/>
  <c r="BB53" i="4"/>
  <c r="BC53" i="4"/>
  <c r="AY54" i="4"/>
  <c r="AZ54" i="4"/>
  <c r="BA54" i="4"/>
  <c r="BB54" i="4"/>
  <c r="AY55" i="4"/>
  <c r="AZ55" i="4"/>
  <c r="BA55" i="4"/>
  <c r="BB55" i="4"/>
  <c r="BC55" i="4"/>
  <c r="AY56" i="4"/>
  <c r="AZ56" i="4"/>
  <c r="BA56" i="4"/>
  <c r="BB56" i="4"/>
  <c r="AY57" i="4"/>
  <c r="AZ57" i="4"/>
  <c r="BA57" i="4"/>
  <c r="BB57" i="4"/>
  <c r="AY58" i="4"/>
  <c r="AZ58" i="4"/>
  <c r="BA58" i="4"/>
  <c r="BB58" i="4"/>
  <c r="BC58" i="4"/>
  <c r="AY59" i="4"/>
  <c r="AZ59" i="4"/>
  <c r="BA59" i="4"/>
  <c r="BB59" i="4"/>
  <c r="AY60" i="4"/>
  <c r="AZ60" i="4"/>
  <c r="BA60" i="4"/>
  <c r="BB60" i="4"/>
  <c r="BC60" i="4"/>
  <c r="AY61" i="4"/>
  <c r="AZ61" i="4"/>
  <c r="BA61" i="4"/>
  <c r="BB61" i="4"/>
  <c r="BC61" i="4"/>
  <c r="AY62" i="4"/>
  <c r="AZ62" i="4"/>
  <c r="BA62" i="4"/>
  <c r="BB62" i="4"/>
  <c r="BC62" i="4"/>
  <c r="AY63" i="4"/>
  <c r="AZ63" i="4"/>
  <c r="BA63" i="4"/>
  <c r="BB63" i="4"/>
  <c r="BC63" i="4"/>
  <c r="AY64" i="4"/>
  <c r="AZ64" i="4"/>
  <c r="BA64" i="4"/>
  <c r="BB64" i="4"/>
  <c r="AY65" i="4"/>
  <c r="AZ65" i="4"/>
  <c r="BA65" i="4"/>
  <c r="BB65" i="4"/>
  <c r="AY66" i="4"/>
  <c r="AZ66" i="4"/>
  <c r="BA66" i="4"/>
  <c r="BB66" i="4"/>
  <c r="BC66" i="4"/>
  <c r="AY67" i="4"/>
  <c r="AZ67" i="4"/>
  <c r="BA67" i="4"/>
  <c r="BB67" i="4"/>
  <c r="BC67" i="4"/>
  <c r="AY68" i="4"/>
  <c r="AZ68" i="4"/>
  <c r="BA68" i="4"/>
  <c r="BB68" i="4"/>
  <c r="BC68" i="4"/>
  <c r="AY69" i="4"/>
  <c r="AZ69" i="4"/>
  <c r="BA69" i="4"/>
  <c r="BB69" i="4"/>
  <c r="BC69" i="4"/>
  <c r="AY70" i="4"/>
  <c r="AZ70" i="4"/>
  <c r="BA70" i="4"/>
  <c r="BB70" i="4"/>
  <c r="AY71" i="4"/>
  <c r="AZ71" i="4"/>
  <c r="BA71" i="4"/>
  <c r="BB71" i="4"/>
  <c r="BC71" i="4"/>
  <c r="AY72" i="4"/>
  <c r="AZ72" i="4"/>
  <c r="BA72" i="4"/>
  <c r="BB72" i="4"/>
  <c r="AY73" i="4"/>
  <c r="AZ73" i="4"/>
  <c r="BA73" i="4"/>
  <c r="BB73" i="4"/>
  <c r="AY74" i="4"/>
  <c r="AZ74" i="4"/>
  <c r="BA74" i="4"/>
  <c r="BB74" i="4"/>
  <c r="BC74" i="4"/>
  <c r="AY75" i="4"/>
  <c r="AZ75" i="4"/>
  <c r="BA75" i="4"/>
  <c r="BB75" i="4"/>
  <c r="AY76" i="4"/>
  <c r="AZ76" i="4"/>
  <c r="BA76" i="4"/>
  <c r="BB76" i="4"/>
  <c r="BC76" i="4"/>
  <c r="AY77" i="4"/>
  <c r="AZ77" i="4"/>
  <c r="BA77" i="4"/>
  <c r="BB77" i="4"/>
  <c r="BC77" i="4"/>
  <c r="AY78" i="4"/>
  <c r="AZ78" i="4"/>
  <c r="BA78" i="4"/>
  <c r="BB78" i="4"/>
  <c r="BC78" i="4"/>
  <c r="AY79" i="4"/>
  <c r="AZ79" i="4"/>
  <c r="BA79" i="4"/>
  <c r="BB79" i="4"/>
  <c r="BC79" i="4"/>
  <c r="AY80" i="4"/>
  <c r="AZ80" i="4"/>
  <c r="BA80" i="4"/>
  <c r="BB80" i="4"/>
  <c r="AY81" i="4"/>
  <c r="AZ81" i="4"/>
  <c r="BA81" i="4"/>
  <c r="BB81" i="4"/>
  <c r="AY82" i="4"/>
  <c r="AZ82" i="4"/>
  <c r="BA82" i="4"/>
  <c r="BB82" i="4"/>
  <c r="BC82" i="4"/>
  <c r="AY83" i="4"/>
  <c r="AZ83" i="4"/>
  <c r="BA83" i="4"/>
  <c r="BB83" i="4"/>
  <c r="BC83" i="4"/>
  <c r="AY84" i="4"/>
  <c r="AZ84" i="4"/>
  <c r="BA84" i="4"/>
  <c r="BB84" i="4"/>
  <c r="BC84" i="4"/>
  <c r="AY85" i="4"/>
  <c r="AZ85" i="4"/>
  <c r="BA85" i="4"/>
  <c r="BB85" i="4"/>
  <c r="BC85" i="4"/>
  <c r="AY86" i="4"/>
  <c r="AZ86" i="4"/>
  <c r="BA86" i="4"/>
  <c r="BB86" i="4"/>
  <c r="BC86" i="4"/>
  <c r="AY87" i="4"/>
  <c r="AZ87" i="4"/>
  <c r="BA87" i="4"/>
  <c r="BB87" i="4"/>
  <c r="BC87" i="4"/>
  <c r="AY88" i="4"/>
  <c r="AZ88" i="4"/>
  <c r="BA88" i="4"/>
  <c r="BB88" i="4"/>
  <c r="AY89" i="4"/>
  <c r="AZ89" i="4"/>
  <c r="BA89" i="4"/>
  <c r="BB89" i="4"/>
  <c r="AY90" i="4"/>
  <c r="AZ90" i="4"/>
  <c r="BA90" i="4"/>
  <c r="BB90" i="4"/>
  <c r="BC90" i="4"/>
  <c r="AY91" i="4"/>
  <c r="AZ91" i="4"/>
  <c r="BA91" i="4"/>
  <c r="BB91" i="4"/>
  <c r="AY92" i="4"/>
  <c r="AZ92" i="4"/>
  <c r="BA92" i="4"/>
  <c r="BB92" i="4"/>
  <c r="BC92" i="4"/>
  <c r="AY93" i="4"/>
  <c r="AZ93" i="4"/>
  <c r="BA93" i="4"/>
  <c r="BB93" i="4"/>
  <c r="BC93" i="4"/>
  <c r="AY94" i="4"/>
  <c r="AZ94" i="4"/>
  <c r="BA94" i="4"/>
  <c r="BB94" i="4"/>
  <c r="BC94" i="4"/>
  <c r="AY95" i="4"/>
  <c r="AZ95" i="4"/>
  <c r="BA95" i="4"/>
  <c r="BB95" i="4"/>
  <c r="BC95" i="4"/>
  <c r="AY96" i="4"/>
  <c r="AZ96" i="4"/>
  <c r="BA96" i="4"/>
  <c r="BB96" i="4"/>
  <c r="AY97" i="4"/>
  <c r="AZ97" i="4"/>
  <c r="BA97" i="4"/>
  <c r="BB97" i="4"/>
  <c r="AY98" i="4"/>
  <c r="AZ98" i="4"/>
  <c r="BA98" i="4"/>
  <c r="BB98" i="4"/>
  <c r="BC98" i="4"/>
  <c r="AY99" i="4"/>
  <c r="AZ99" i="4"/>
  <c r="BA99" i="4"/>
  <c r="BB99" i="4"/>
  <c r="BC99" i="4"/>
  <c r="AY100" i="4"/>
  <c r="AZ100" i="4"/>
  <c r="BA100" i="4"/>
  <c r="BB100" i="4"/>
  <c r="BC100" i="4"/>
  <c r="AY101" i="4"/>
  <c r="AZ101" i="4"/>
  <c r="BA101" i="4"/>
  <c r="BB101" i="4"/>
  <c r="BC101" i="4"/>
  <c r="AY102" i="4"/>
  <c r="AZ102" i="4"/>
  <c r="BA102" i="4"/>
  <c r="BB102" i="4"/>
  <c r="BC102" i="4"/>
  <c r="AY103" i="4"/>
  <c r="AZ103" i="4"/>
  <c r="BA103" i="4"/>
  <c r="BB103" i="4"/>
  <c r="BC103" i="4"/>
  <c r="AY104" i="4"/>
  <c r="AZ104" i="4"/>
  <c r="BA104" i="4"/>
  <c r="BB104" i="4"/>
  <c r="AY105" i="4"/>
  <c r="AZ105" i="4"/>
  <c r="BA105" i="4"/>
  <c r="BB105" i="4"/>
  <c r="AY106" i="4"/>
  <c r="AZ106" i="4"/>
  <c r="BA106" i="4"/>
  <c r="BB106" i="4"/>
  <c r="BC106" i="4"/>
  <c r="AY107" i="4"/>
  <c r="AZ107" i="4"/>
  <c r="BA107" i="4"/>
  <c r="BB107" i="4"/>
  <c r="AY108" i="4"/>
  <c r="AZ108" i="4"/>
  <c r="BA108" i="4"/>
  <c r="BB108" i="4"/>
  <c r="BC108" i="4"/>
  <c r="AY109" i="4"/>
  <c r="AZ109" i="4"/>
  <c r="BA109" i="4"/>
  <c r="BB109" i="4"/>
  <c r="BC109" i="4"/>
  <c r="AY110" i="4"/>
  <c r="AZ110" i="4"/>
  <c r="BA110" i="4"/>
  <c r="BB110" i="4"/>
  <c r="BC110" i="4"/>
  <c r="AY111" i="4"/>
  <c r="AZ111" i="4"/>
  <c r="BA111" i="4"/>
  <c r="BB111" i="4"/>
  <c r="BC111" i="4"/>
  <c r="AY112" i="4"/>
  <c r="AZ112" i="4"/>
  <c r="BA112" i="4"/>
  <c r="BB112" i="4"/>
  <c r="AY113" i="4"/>
  <c r="AZ113" i="4"/>
  <c r="BA113" i="4"/>
  <c r="BB113" i="4"/>
  <c r="AY114" i="4"/>
  <c r="AZ114" i="4"/>
  <c r="BA114" i="4"/>
  <c r="BB114" i="4"/>
  <c r="BC114" i="4"/>
  <c r="AY115" i="4"/>
  <c r="AZ115" i="4"/>
  <c r="BA115" i="4"/>
  <c r="BB115" i="4"/>
  <c r="BC115" i="4"/>
  <c r="AY116" i="4"/>
  <c r="AZ116" i="4"/>
  <c r="BA116" i="4"/>
  <c r="BB116" i="4"/>
  <c r="BC116" i="4"/>
  <c r="AY117" i="4"/>
  <c r="AZ117" i="4"/>
  <c r="BA117" i="4"/>
  <c r="BB117" i="4"/>
  <c r="BC117" i="4"/>
  <c r="AY118" i="4"/>
  <c r="AZ118" i="4"/>
  <c r="BA118" i="4"/>
  <c r="BB118" i="4"/>
  <c r="BC118" i="4"/>
  <c r="AY119" i="4"/>
  <c r="AZ119" i="4"/>
  <c r="BA119" i="4"/>
  <c r="BB119" i="4"/>
  <c r="BC119" i="4"/>
  <c r="AY120" i="4"/>
  <c r="AZ120" i="4"/>
  <c r="BA120" i="4"/>
  <c r="BB120" i="4"/>
  <c r="AY121" i="4"/>
  <c r="AZ121" i="4"/>
  <c r="BA121" i="4"/>
  <c r="BB121" i="4"/>
  <c r="AY122" i="4"/>
  <c r="AZ122" i="4"/>
  <c r="BA122" i="4"/>
  <c r="BB122" i="4"/>
  <c r="BC122" i="4"/>
  <c r="AY123" i="4"/>
  <c r="AZ123" i="4"/>
  <c r="BA123" i="4"/>
  <c r="BB123" i="4"/>
  <c r="AY124" i="4"/>
  <c r="AZ124" i="4"/>
  <c r="BA124" i="4"/>
  <c r="BB124" i="4"/>
  <c r="BC124" i="4"/>
  <c r="AY125" i="4"/>
  <c r="AZ125" i="4"/>
  <c r="BA125" i="4"/>
  <c r="BB125" i="4"/>
  <c r="BC125" i="4"/>
  <c r="AY126" i="4"/>
  <c r="AZ126" i="4"/>
  <c r="BA126" i="4"/>
  <c r="BB126" i="4"/>
  <c r="BC126" i="4"/>
  <c r="AY127" i="4"/>
  <c r="AZ127" i="4"/>
  <c r="BA127" i="4"/>
  <c r="BB127" i="4"/>
  <c r="BC127" i="4"/>
  <c r="AY128" i="4"/>
  <c r="AZ128" i="4"/>
  <c r="BA128" i="4"/>
  <c r="BB128" i="4"/>
  <c r="AY129" i="4"/>
  <c r="AZ129" i="4"/>
  <c r="BA129" i="4"/>
  <c r="BB129" i="4"/>
  <c r="AY130" i="4"/>
  <c r="AZ130" i="4"/>
  <c r="BA130" i="4"/>
  <c r="BB130" i="4"/>
  <c r="BC130" i="4"/>
  <c r="AY131" i="4"/>
  <c r="AZ131" i="4"/>
  <c r="BA131" i="4"/>
  <c r="BB131" i="4"/>
  <c r="BC131" i="4"/>
  <c r="AY132" i="4"/>
  <c r="AZ132" i="4"/>
  <c r="BA132" i="4"/>
  <c r="BB132" i="4"/>
  <c r="BC132" i="4"/>
  <c r="AY133" i="4"/>
  <c r="AZ133" i="4"/>
  <c r="BA133" i="4"/>
  <c r="BB133" i="4"/>
  <c r="BC133" i="4"/>
  <c r="AY134" i="4"/>
  <c r="AZ134" i="4"/>
  <c r="BA134" i="4"/>
  <c r="BB134" i="4"/>
  <c r="BC134" i="4"/>
  <c r="AY135" i="4"/>
  <c r="AZ135" i="4"/>
  <c r="BA135" i="4"/>
  <c r="BB135" i="4"/>
  <c r="BC135" i="4"/>
  <c r="AY136" i="4"/>
  <c r="AZ136" i="4"/>
  <c r="BA136" i="4"/>
  <c r="BB136" i="4"/>
  <c r="AY137" i="4"/>
  <c r="AZ137" i="4"/>
  <c r="BA137" i="4"/>
  <c r="BB137" i="4"/>
  <c r="BC137" i="4"/>
  <c r="AY138" i="4"/>
  <c r="AZ138" i="4"/>
  <c r="BA138" i="4"/>
  <c r="BB138" i="4"/>
  <c r="BC138" i="4"/>
  <c r="AY139" i="4"/>
  <c r="AZ139" i="4"/>
  <c r="BA139" i="4"/>
  <c r="BB139" i="4"/>
  <c r="AY140" i="4"/>
  <c r="AZ140" i="4"/>
  <c r="BA140" i="4"/>
  <c r="BB140" i="4"/>
  <c r="BC140" i="4"/>
  <c r="AY141" i="4"/>
  <c r="AZ141" i="4"/>
  <c r="BA141" i="4"/>
  <c r="BB141" i="4"/>
  <c r="BC141" i="4"/>
  <c r="AY142" i="4"/>
  <c r="AZ142" i="4"/>
  <c r="BA142" i="4"/>
  <c r="BB142" i="4"/>
  <c r="BC142" i="4"/>
  <c r="AY143" i="4"/>
  <c r="AZ143" i="4"/>
  <c r="BA143" i="4"/>
  <c r="BB143" i="4"/>
  <c r="BC143" i="4"/>
  <c r="AY144" i="4"/>
  <c r="AZ144" i="4"/>
  <c r="BA144" i="4"/>
  <c r="BB144" i="4"/>
  <c r="AY145" i="4"/>
  <c r="AZ145" i="4"/>
  <c r="BA145" i="4"/>
  <c r="BB145" i="4"/>
  <c r="BC145" i="4"/>
  <c r="AY146" i="4"/>
  <c r="AZ146" i="4"/>
  <c r="BA146" i="4"/>
  <c r="BB146" i="4"/>
  <c r="BC146" i="4"/>
  <c r="AY147" i="4"/>
  <c r="AZ147" i="4"/>
  <c r="BA147" i="4"/>
  <c r="BB147" i="4"/>
  <c r="BC147" i="4"/>
  <c r="AY148" i="4"/>
  <c r="AZ148" i="4"/>
  <c r="BA148" i="4"/>
  <c r="BB148" i="4"/>
  <c r="BC148" i="4"/>
  <c r="AY149" i="4"/>
  <c r="AZ149" i="4"/>
  <c r="BA149" i="4"/>
  <c r="BB149" i="4"/>
  <c r="BC149" i="4"/>
  <c r="AY150" i="4"/>
  <c r="AZ150" i="4"/>
  <c r="BA150" i="4"/>
  <c r="BB150" i="4"/>
  <c r="BC150" i="4"/>
  <c r="AY151" i="4"/>
  <c r="AZ151" i="4"/>
  <c r="BA151" i="4"/>
  <c r="BB151" i="4"/>
  <c r="BC151" i="4"/>
  <c r="AY152" i="4"/>
  <c r="AZ152" i="4"/>
  <c r="BA152" i="4"/>
  <c r="BB152" i="4"/>
  <c r="AY153" i="4"/>
  <c r="AZ153" i="4"/>
  <c r="BA153" i="4"/>
  <c r="BB153" i="4"/>
  <c r="BC153" i="4"/>
  <c r="AY154" i="4"/>
  <c r="AZ154" i="4"/>
  <c r="BA154" i="4"/>
  <c r="BB154" i="4"/>
  <c r="BC154" i="4"/>
  <c r="AY155" i="4"/>
  <c r="AZ155" i="4"/>
  <c r="BA155" i="4"/>
  <c r="BB155" i="4"/>
  <c r="BC155" i="4"/>
  <c r="AY156" i="4"/>
  <c r="AZ156" i="4"/>
  <c r="BA156" i="4"/>
  <c r="BB156" i="4"/>
  <c r="BC156" i="4"/>
  <c r="AY157" i="4"/>
  <c r="AZ157" i="4"/>
  <c r="BA157" i="4"/>
  <c r="BB157" i="4"/>
  <c r="BC157" i="4"/>
  <c r="AY158" i="4"/>
  <c r="AZ158" i="4"/>
  <c r="BA158" i="4"/>
  <c r="BB158" i="4"/>
  <c r="BC158" i="4"/>
  <c r="AY159" i="4"/>
  <c r="AZ159" i="4"/>
  <c r="BA159" i="4"/>
  <c r="BB159" i="4"/>
  <c r="BC159" i="4"/>
  <c r="AY160" i="4"/>
  <c r="AZ160" i="4"/>
  <c r="BA160" i="4"/>
  <c r="BB160" i="4"/>
  <c r="AY161" i="4"/>
  <c r="AZ161" i="4"/>
  <c r="BA161" i="4"/>
  <c r="BB161" i="4"/>
  <c r="BC161" i="4"/>
  <c r="AY162" i="4"/>
  <c r="AZ162" i="4"/>
  <c r="BA162" i="4"/>
  <c r="BB162" i="4"/>
  <c r="BC162" i="4"/>
  <c r="AY163" i="4"/>
  <c r="AZ163" i="4"/>
  <c r="BA163" i="4"/>
  <c r="BB163" i="4"/>
  <c r="BC163" i="4"/>
  <c r="AY164" i="4"/>
  <c r="AZ164" i="4"/>
  <c r="BA164" i="4"/>
  <c r="BB164" i="4"/>
  <c r="BC164" i="4"/>
  <c r="AY165" i="4"/>
  <c r="AZ165" i="4"/>
  <c r="BA165" i="4"/>
  <c r="BB165" i="4"/>
  <c r="BC165" i="4"/>
  <c r="AY166" i="4"/>
  <c r="AZ166" i="4"/>
  <c r="BA166" i="4"/>
  <c r="BB166" i="4"/>
  <c r="BC166" i="4"/>
  <c r="AY167" i="4"/>
  <c r="AZ167" i="4"/>
  <c r="BA167" i="4"/>
  <c r="BB167" i="4"/>
  <c r="BC167" i="4"/>
  <c r="AY168" i="4"/>
  <c r="AZ168" i="4"/>
  <c r="BA168" i="4"/>
  <c r="BB168" i="4"/>
  <c r="AY169" i="4"/>
  <c r="AZ169" i="4"/>
  <c r="BA169" i="4"/>
  <c r="BB169" i="4"/>
  <c r="BC169" i="4"/>
  <c r="AY170" i="4"/>
  <c r="AZ170" i="4"/>
  <c r="BA170" i="4"/>
  <c r="BB170" i="4"/>
  <c r="BC170" i="4"/>
  <c r="AY171" i="4"/>
  <c r="AZ171" i="4"/>
  <c r="BA171" i="4"/>
  <c r="BB171" i="4"/>
  <c r="BC171" i="4"/>
  <c r="AY172" i="4"/>
  <c r="AZ172" i="4"/>
  <c r="BA172" i="4"/>
  <c r="BB172" i="4"/>
  <c r="BC172" i="4"/>
  <c r="AY173" i="4"/>
  <c r="AZ173" i="4"/>
  <c r="BA173" i="4"/>
  <c r="BB173" i="4"/>
  <c r="BC173" i="4"/>
  <c r="AY174" i="4"/>
  <c r="AZ174" i="4"/>
  <c r="BA174" i="4"/>
  <c r="BB174" i="4"/>
  <c r="BC174" i="4"/>
  <c r="AY175" i="4"/>
  <c r="AZ175" i="4"/>
  <c r="BA175" i="4"/>
  <c r="BB175" i="4"/>
  <c r="BC175" i="4"/>
  <c r="AY176" i="4"/>
  <c r="AZ176" i="4"/>
  <c r="BA176" i="4"/>
  <c r="BB176" i="4"/>
  <c r="BC176" i="4"/>
  <c r="AY177" i="4"/>
  <c r="AZ177" i="4"/>
  <c r="BA177" i="4"/>
  <c r="BB177" i="4"/>
  <c r="BC177" i="4"/>
  <c r="AY178" i="4"/>
  <c r="AZ178" i="4"/>
  <c r="BA178" i="4"/>
  <c r="BB178" i="4"/>
  <c r="BC178" i="4"/>
  <c r="AY179" i="4"/>
  <c r="AZ179" i="4"/>
  <c r="BA179" i="4"/>
  <c r="BB179" i="4"/>
  <c r="BC179" i="4"/>
  <c r="AY180" i="4"/>
  <c r="AZ180" i="4"/>
  <c r="BA180" i="4"/>
  <c r="BB180" i="4"/>
  <c r="BC180" i="4"/>
  <c r="AY181" i="4"/>
  <c r="AZ181" i="4"/>
  <c r="BA181" i="4"/>
  <c r="BB181" i="4"/>
  <c r="BC181" i="4"/>
  <c r="AY182" i="4"/>
  <c r="AZ182" i="4"/>
  <c r="BA182" i="4"/>
  <c r="BB182" i="4"/>
  <c r="BC182" i="4"/>
  <c r="AY183" i="4"/>
  <c r="AZ183" i="4"/>
  <c r="BA183" i="4"/>
  <c r="BB183" i="4"/>
  <c r="BC183" i="4"/>
  <c r="AY184" i="4"/>
  <c r="AZ184" i="4"/>
  <c r="BA184" i="4"/>
  <c r="BB184" i="4"/>
  <c r="AY185" i="4"/>
  <c r="AZ185" i="4"/>
  <c r="BA185" i="4"/>
  <c r="BB185" i="4"/>
  <c r="BC185" i="4"/>
  <c r="AY186" i="4"/>
  <c r="AZ186" i="4"/>
  <c r="BA186" i="4"/>
  <c r="BB186" i="4"/>
  <c r="BC186" i="4"/>
  <c r="AY187" i="4"/>
  <c r="AZ187" i="4"/>
  <c r="BA187" i="4"/>
  <c r="BB187" i="4"/>
  <c r="BC187" i="4"/>
  <c r="AY188" i="4"/>
  <c r="AZ188" i="4"/>
  <c r="BA188" i="4"/>
  <c r="BB188" i="4"/>
  <c r="BC188" i="4"/>
  <c r="AY189" i="4"/>
  <c r="AZ189" i="4"/>
  <c r="BA189" i="4"/>
  <c r="BB189" i="4"/>
  <c r="BC189" i="4"/>
  <c r="AY190" i="4"/>
  <c r="AZ190" i="4"/>
  <c r="BA190" i="4"/>
  <c r="BB190" i="4"/>
  <c r="BC190" i="4"/>
  <c r="AY191" i="4"/>
  <c r="AZ191" i="4"/>
  <c r="BA191" i="4"/>
  <c r="BB191" i="4"/>
  <c r="BC191" i="4"/>
  <c r="AY192" i="4"/>
  <c r="AZ192" i="4"/>
  <c r="BA192" i="4"/>
  <c r="BB192" i="4"/>
  <c r="AY193" i="4"/>
  <c r="AZ193" i="4"/>
  <c r="BA193" i="4"/>
  <c r="BB193" i="4"/>
  <c r="BC193" i="4"/>
  <c r="AY194" i="4"/>
  <c r="AZ194" i="4"/>
  <c r="BA194" i="4"/>
  <c r="BB194" i="4"/>
  <c r="BC194" i="4"/>
  <c r="AY195" i="4"/>
  <c r="AZ195" i="4"/>
  <c r="BA195" i="4"/>
  <c r="BB195" i="4"/>
  <c r="BC195" i="4"/>
  <c r="AY196" i="4"/>
  <c r="AZ196" i="4"/>
  <c r="BA196" i="4"/>
  <c r="BB196" i="4"/>
  <c r="BC196" i="4"/>
  <c r="AY197" i="4"/>
  <c r="AZ197" i="4"/>
  <c r="BA197" i="4"/>
  <c r="BB197" i="4"/>
  <c r="BC197" i="4"/>
  <c r="AY198" i="4"/>
  <c r="AZ198" i="4"/>
  <c r="BA198" i="4"/>
  <c r="BB198" i="4"/>
  <c r="BC198" i="4"/>
  <c r="AY199" i="4"/>
  <c r="AZ199" i="4"/>
  <c r="BA199" i="4"/>
  <c r="BB199" i="4"/>
  <c r="BC199" i="4"/>
  <c r="AY200" i="4"/>
  <c r="AZ200" i="4"/>
  <c r="BA200" i="4"/>
  <c r="BB200" i="4"/>
  <c r="AY201" i="4"/>
  <c r="AZ201" i="4"/>
  <c r="BA201" i="4"/>
  <c r="BB201" i="4"/>
  <c r="BC201" i="4"/>
  <c r="AY202" i="4"/>
  <c r="AZ202" i="4"/>
  <c r="BA202" i="4"/>
  <c r="BB202" i="4"/>
  <c r="BC202" i="4"/>
  <c r="AY203" i="4"/>
  <c r="AZ203" i="4"/>
  <c r="BA203" i="4"/>
  <c r="BB203" i="4"/>
  <c r="BC203" i="4"/>
  <c r="AY204" i="4"/>
  <c r="AZ204" i="4"/>
  <c r="BA204" i="4"/>
  <c r="BB204" i="4"/>
  <c r="BC204" i="4"/>
  <c r="AY205" i="4"/>
  <c r="AZ205" i="4"/>
  <c r="BA205" i="4"/>
  <c r="BB205" i="4"/>
  <c r="BC205" i="4"/>
  <c r="AY206" i="4"/>
  <c r="AZ206" i="4"/>
  <c r="BA206" i="4"/>
  <c r="BB206" i="4"/>
  <c r="BC206" i="4"/>
  <c r="AY207" i="4"/>
  <c r="AZ207" i="4"/>
  <c r="BA207" i="4"/>
  <c r="BB207" i="4"/>
  <c r="BC207" i="4"/>
  <c r="AY208" i="4"/>
  <c r="AZ208" i="4"/>
  <c r="BA208" i="4"/>
  <c r="BB208" i="4"/>
  <c r="AY209" i="4"/>
  <c r="AZ209" i="4"/>
  <c r="BA209" i="4"/>
  <c r="BB209" i="4"/>
  <c r="BC209" i="4"/>
  <c r="AY210" i="4"/>
  <c r="AZ210" i="4"/>
  <c r="BA210" i="4"/>
  <c r="BB210" i="4"/>
  <c r="BC210" i="4"/>
  <c r="AY211" i="4"/>
  <c r="AZ211" i="4"/>
  <c r="BA211" i="4"/>
  <c r="BB211" i="4"/>
  <c r="BC211" i="4"/>
  <c r="AY212" i="4"/>
  <c r="AZ212" i="4"/>
  <c r="BA212" i="4"/>
  <c r="BB212" i="4"/>
  <c r="BC212" i="4"/>
  <c r="AY213" i="4"/>
  <c r="AZ213" i="4"/>
  <c r="BA213" i="4"/>
  <c r="BB213" i="4"/>
  <c r="BC213" i="4"/>
  <c r="AY214" i="4"/>
  <c r="AZ214" i="4"/>
  <c r="BA214" i="4"/>
  <c r="BB214" i="4"/>
  <c r="BC214" i="4"/>
  <c r="AY215" i="4"/>
  <c r="AZ215" i="4"/>
  <c r="BA215" i="4"/>
  <c r="BB215" i="4"/>
  <c r="BC215" i="4"/>
  <c r="AY216" i="4"/>
  <c r="AZ216" i="4"/>
  <c r="BA216" i="4"/>
  <c r="BB216" i="4"/>
  <c r="AY217" i="4"/>
  <c r="AZ217" i="4"/>
  <c r="BA217" i="4"/>
  <c r="BB217" i="4"/>
  <c r="BC217" i="4"/>
  <c r="AY218" i="4"/>
  <c r="AZ218" i="4"/>
  <c r="BA218" i="4"/>
  <c r="BB218" i="4"/>
  <c r="BC218" i="4"/>
  <c r="AY219" i="4"/>
  <c r="AZ219" i="4"/>
  <c r="BA219" i="4"/>
  <c r="BB219" i="4"/>
  <c r="BC219" i="4"/>
  <c r="AY220" i="4"/>
  <c r="AZ220" i="4"/>
  <c r="BA220" i="4"/>
  <c r="BB220" i="4"/>
  <c r="BC220" i="4"/>
  <c r="AY221" i="4"/>
  <c r="AZ221" i="4"/>
  <c r="BA221" i="4"/>
  <c r="BB221" i="4"/>
  <c r="BC221" i="4"/>
  <c r="AY222" i="4"/>
  <c r="AZ222" i="4"/>
  <c r="BA222" i="4"/>
  <c r="BB222" i="4"/>
  <c r="BC222" i="4"/>
  <c r="AY223" i="4"/>
  <c r="AZ223" i="4"/>
  <c r="BA223" i="4"/>
  <c r="BB223" i="4"/>
  <c r="BC223" i="4"/>
  <c r="AY224" i="4"/>
  <c r="AZ224" i="4"/>
  <c r="BA224" i="4"/>
  <c r="BB224" i="4"/>
  <c r="AY225" i="4"/>
  <c r="AZ225" i="4"/>
  <c r="BA225" i="4"/>
  <c r="BB225" i="4"/>
  <c r="BC225" i="4"/>
  <c r="AY226" i="4"/>
  <c r="AZ226" i="4"/>
  <c r="BA226" i="4"/>
  <c r="BB226" i="4"/>
  <c r="BC226" i="4"/>
  <c r="AY227" i="4"/>
  <c r="AZ227" i="4"/>
  <c r="BA227" i="4"/>
  <c r="BB227" i="4"/>
  <c r="BC227" i="4"/>
  <c r="AY228" i="4"/>
  <c r="AZ228" i="4"/>
  <c r="BA228" i="4"/>
  <c r="BB228" i="4"/>
  <c r="BC228" i="4"/>
  <c r="AY229" i="4"/>
  <c r="AZ229" i="4"/>
  <c r="BA229" i="4"/>
  <c r="BB229" i="4"/>
  <c r="BC229" i="4"/>
  <c r="AY230" i="4"/>
  <c r="AZ230" i="4"/>
  <c r="BA230" i="4"/>
  <c r="BB230" i="4"/>
  <c r="BC230" i="4"/>
  <c r="AY231" i="4"/>
  <c r="AZ231" i="4"/>
  <c r="BA231" i="4"/>
  <c r="BB231" i="4"/>
  <c r="BC231" i="4"/>
  <c r="AY232" i="4"/>
  <c r="AZ232" i="4"/>
  <c r="BA232" i="4"/>
  <c r="BB232" i="4"/>
  <c r="AY233" i="4"/>
  <c r="AZ233" i="4"/>
  <c r="BA233" i="4"/>
  <c r="BB233" i="4"/>
  <c r="BC233" i="4"/>
  <c r="AY234" i="4"/>
  <c r="AZ234" i="4"/>
  <c r="BA234" i="4"/>
  <c r="BB234" i="4"/>
  <c r="BC234" i="4"/>
  <c r="AY235" i="4"/>
  <c r="AZ235" i="4"/>
  <c r="BA235" i="4"/>
  <c r="BB235" i="4"/>
  <c r="BC235" i="4"/>
  <c r="AY236" i="4"/>
  <c r="AZ236" i="4"/>
  <c r="BA236" i="4"/>
  <c r="BB236" i="4"/>
  <c r="BC236" i="4"/>
  <c r="AY237" i="4"/>
  <c r="AZ237" i="4"/>
  <c r="BA237" i="4"/>
  <c r="BB237" i="4"/>
  <c r="BC237" i="4"/>
  <c r="AY238" i="4"/>
  <c r="AZ238" i="4"/>
  <c r="BA238" i="4"/>
  <c r="BB238" i="4"/>
  <c r="BC238" i="4"/>
  <c r="AY239" i="4"/>
  <c r="AZ239" i="4"/>
  <c r="BA239" i="4"/>
  <c r="BB239" i="4"/>
  <c r="BC239" i="4"/>
  <c r="AY240" i="4"/>
  <c r="AZ240" i="4"/>
  <c r="BA240" i="4"/>
  <c r="BB240" i="4"/>
  <c r="AY241" i="4"/>
  <c r="AZ241" i="4"/>
  <c r="BA241" i="4"/>
  <c r="BB241" i="4"/>
  <c r="BC241" i="4"/>
  <c r="AY242" i="4"/>
  <c r="AZ242" i="4"/>
  <c r="BA242" i="4"/>
  <c r="BB242" i="4"/>
  <c r="BC242" i="4"/>
  <c r="AY243" i="4"/>
  <c r="AZ243" i="4"/>
  <c r="BA243" i="4"/>
  <c r="BB243" i="4"/>
  <c r="BC243" i="4"/>
  <c r="AY244" i="4"/>
  <c r="AZ244" i="4"/>
  <c r="BA244" i="4"/>
  <c r="BB244" i="4"/>
  <c r="BC244" i="4"/>
  <c r="AY245" i="4"/>
  <c r="AZ245" i="4"/>
  <c r="BA245" i="4"/>
  <c r="BB245" i="4"/>
  <c r="BC245" i="4"/>
  <c r="AY246" i="4"/>
  <c r="AZ246" i="4"/>
  <c r="BA246" i="4"/>
  <c r="BB246" i="4"/>
  <c r="BC246" i="4"/>
  <c r="AY247" i="4"/>
  <c r="AZ247" i="4"/>
  <c r="BA247" i="4"/>
  <c r="BB247" i="4"/>
  <c r="BC247" i="4"/>
  <c r="AY248" i="4"/>
  <c r="AZ248" i="4"/>
  <c r="BA248" i="4"/>
  <c r="BB248" i="4"/>
  <c r="AY249" i="4"/>
  <c r="AZ249" i="4"/>
  <c r="BA249" i="4"/>
  <c r="BB249" i="4"/>
  <c r="BC249" i="4"/>
  <c r="AY250" i="4"/>
  <c r="AZ250" i="4"/>
  <c r="BA250" i="4"/>
  <c r="BB250" i="4"/>
  <c r="BC250" i="4"/>
  <c r="AY251" i="4"/>
  <c r="AZ251" i="4"/>
  <c r="BA251" i="4"/>
  <c r="BB251" i="4"/>
  <c r="BC251" i="4"/>
  <c r="AY252" i="4"/>
  <c r="AZ252" i="4"/>
  <c r="BA252" i="4"/>
  <c r="BB252" i="4"/>
  <c r="BC252" i="4"/>
  <c r="AY253" i="4"/>
  <c r="AZ253" i="4"/>
  <c r="BA253" i="4"/>
  <c r="BB253" i="4"/>
  <c r="BC253" i="4"/>
  <c r="AY254" i="4"/>
  <c r="AZ254" i="4"/>
  <c r="BA254" i="4"/>
  <c r="BB254" i="4"/>
  <c r="BC254" i="4"/>
  <c r="AY255" i="4"/>
  <c r="AZ255" i="4"/>
  <c r="BA255" i="4"/>
  <c r="BB255" i="4"/>
  <c r="BC255" i="4"/>
  <c r="AY256" i="4"/>
  <c r="AZ256" i="4"/>
  <c r="BA256" i="4"/>
  <c r="BB256" i="4"/>
  <c r="AY257" i="4"/>
  <c r="AZ257" i="4"/>
  <c r="BA257" i="4"/>
  <c r="BB257" i="4"/>
  <c r="BC257" i="4"/>
  <c r="AY258" i="4"/>
  <c r="AZ258" i="4"/>
  <c r="BA258" i="4"/>
  <c r="BB258" i="4"/>
  <c r="BC258" i="4"/>
  <c r="AY259" i="4"/>
  <c r="AZ259" i="4"/>
  <c r="BA259" i="4"/>
  <c r="BB259" i="4"/>
  <c r="BC259" i="4"/>
  <c r="AY260" i="4"/>
  <c r="AZ260" i="4"/>
  <c r="BA260" i="4"/>
  <c r="BB260" i="4"/>
  <c r="BC260" i="4"/>
  <c r="AY261" i="4"/>
  <c r="AZ261" i="4"/>
  <c r="BA261" i="4"/>
  <c r="BB261" i="4"/>
  <c r="BC261" i="4"/>
  <c r="AY262" i="4"/>
  <c r="AZ262" i="4"/>
  <c r="BA262" i="4"/>
  <c r="BB262" i="4"/>
  <c r="BC262" i="4"/>
  <c r="AY263" i="4"/>
  <c r="AZ263" i="4"/>
  <c r="BA263" i="4"/>
  <c r="BB263" i="4"/>
  <c r="BC263" i="4"/>
  <c r="AY264" i="4"/>
  <c r="AZ264" i="4"/>
  <c r="BA264" i="4"/>
  <c r="BB264" i="4"/>
  <c r="AY265" i="4"/>
  <c r="AZ265" i="4"/>
  <c r="BA265" i="4"/>
  <c r="BB265" i="4"/>
  <c r="BC265" i="4"/>
  <c r="AY266" i="4"/>
  <c r="AZ266" i="4"/>
  <c r="BA266" i="4"/>
  <c r="BB266" i="4"/>
  <c r="BC266" i="4"/>
  <c r="AY267" i="4"/>
  <c r="AZ267" i="4"/>
  <c r="BA267" i="4"/>
  <c r="BB267" i="4"/>
  <c r="BC267" i="4"/>
  <c r="AY268" i="4"/>
  <c r="AZ268" i="4"/>
  <c r="BA268" i="4"/>
  <c r="BB268" i="4"/>
  <c r="BC268" i="4"/>
  <c r="AY269" i="4"/>
  <c r="AZ269" i="4"/>
  <c r="BA269" i="4"/>
  <c r="BB269" i="4"/>
  <c r="BC269" i="4"/>
  <c r="AY270" i="4"/>
  <c r="AZ270" i="4"/>
  <c r="BA270" i="4"/>
  <c r="BB270" i="4"/>
  <c r="BC270" i="4"/>
  <c r="AY271" i="4"/>
  <c r="AZ271" i="4"/>
  <c r="BA271" i="4"/>
  <c r="BB271" i="4"/>
  <c r="BC271" i="4"/>
  <c r="AY272" i="4"/>
  <c r="AZ272" i="4"/>
  <c r="BA272" i="4"/>
  <c r="BB272" i="4"/>
  <c r="AY273" i="4"/>
  <c r="AZ273" i="4"/>
  <c r="BA273" i="4"/>
  <c r="BB273" i="4"/>
  <c r="BC273" i="4"/>
  <c r="AY274" i="4"/>
  <c r="AZ274" i="4"/>
  <c r="BA274" i="4"/>
  <c r="BB274" i="4"/>
  <c r="BC274" i="4"/>
  <c r="AY275" i="4"/>
  <c r="AZ275" i="4"/>
  <c r="BA275" i="4"/>
  <c r="BB275" i="4"/>
  <c r="BC275" i="4"/>
  <c r="AY276" i="4"/>
  <c r="AZ276" i="4"/>
  <c r="BA276" i="4"/>
  <c r="BB276" i="4"/>
  <c r="BC276" i="4"/>
  <c r="AY277" i="4"/>
  <c r="AZ277" i="4"/>
  <c r="BA277" i="4"/>
  <c r="BB277" i="4"/>
  <c r="BC277" i="4"/>
  <c r="AY278" i="4"/>
  <c r="AZ278" i="4"/>
  <c r="BA278" i="4"/>
  <c r="BB278" i="4"/>
  <c r="BC278" i="4"/>
  <c r="AY279" i="4"/>
  <c r="AZ279" i="4"/>
  <c r="BA279" i="4"/>
  <c r="BB279" i="4"/>
  <c r="BC279" i="4"/>
  <c r="AY280" i="4"/>
  <c r="AZ280" i="4"/>
  <c r="BA280" i="4"/>
  <c r="BB280" i="4"/>
  <c r="AY281" i="4"/>
  <c r="AZ281" i="4"/>
  <c r="BA281" i="4"/>
  <c r="BB281" i="4"/>
  <c r="BC281" i="4"/>
  <c r="AY282" i="4"/>
  <c r="AZ282" i="4"/>
  <c r="BA282" i="4"/>
  <c r="BB282" i="4"/>
  <c r="BC282" i="4"/>
  <c r="AY283" i="4"/>
  <c r="AZ283" i="4"/>
  <c r="BA283" i="4"/>
  <c r="BB283" i="4"/>
  <c r="BC283" i="4"/>
  <c r="AY284" i="4"/>
  <c r="AZ284" i="4"/>
  <c r="BA284" i="4"/>
  <c r="BB284" i="4"/>
  <c r="BC284" i="4"/>
  <c r="AY285" i="4"/>
  <c r="AZ285" i="4"/>
  <c r="BA285" i="4"/>
  <c r="BB285" i="4"/>
  <c r="BC285" i="4"/>
  <c r="AY286" i="4"/>
  <c r="AZ286" i="4"/>
  <c r="BA286" i="4"/>
  <c r="BB286" i="4"/>
  <c r="BC286" i="4"/>
  <c r="AY287" i="4"/>
  <c r="AZ287" i="4"/>
  <c r="BA287" i="4"/>
  <c r="BB287" i="4"/>
  <c r="BC287" i="4"/>
  <c r="AY288" i="4"/>
  <c r="AZ288" i="4"/>
  <c r="BA288" i="4"/>
  <c r="BB288" i="4"/>
  <c r="AY289" i="4"/>
  <c r="AZ289" i="4"/>
  <c r="BA289" i="4"/>
  <c r="BB289" i="4"/>
  <c r="BC289" i="4"/>
  <c r="AY290" i="4"/>
  <c r="AZ290" i="4"/>
  <c r="BA290" i="4"/>
  <c r="BB290" i="4"/>
  <c r="BC290" i="4"/>
  <c r="AY291" i="4"/>
  <c r="AZ291" i="4"/>
  <c r="BA291" i="4"/>
  <c r="BB291" i="4"/>
  <c r="BC291" i="4"/>
  <c r="AY292" i="4"/>
  <c r="AZ292" i="4"/>
  <c r="BA292" i="4"/>
  <c r="BB292" i="4"/>
  <c r="BC292" i="4"/>
  <c r="AY293" i="4"/>
  <c r="AZ293" i="4"/>
  <c r="BA293" i="4"/>
  <c r="BB293" i="4"/>
  <c r="BC293" i="4"/>
  <c r="AY294" i="4"/>
  <c r="AZ294" i="4"/>
  <c r="BA294" i="4"/>
  <c r="BB294" i="4"/>
  <c r="BC294" i="4"/>
  <c r="AY295" i="4"/>
  <c r="AZ295" i="4"/>
  <c r="BA295" i="4"/>
  <c r="BB295" i="4"/>
  <c r="BC295" i="4"/>
  <c r="AY296" i="4"/>
  <c r="AZ296" i="4"/>
  <c r="BA296" i="4"/>
  <c r="BB296" i="4"/>
  <c r="AY297" i="4"/>
  <c r="AZ297" i="4"/>
  <c r="BA297" i="4"/>
  <c r="BB297" i="4"/>
  <c r="BC297" i="4"/>
  <c r="AY298" i="4"/>
  <c r="AZ298" i="4"/>
  <c r="BA298" i="4"/>
  <c r="BB298" i="4"/>
  <c r="BC298" i="4"/>
  <c r="AY299" i="4"/>
  <c r="AZ299" i="4"/>
  <c r="BA299" i="4"/>
  <c r="BB299" i="4"/>
  <c r="BC299" i="4"/>
  <c r="AY300" i="4"/>
  <c r="AZ300" i="4"/>
  <c r="BA300" i="4"/>
  <c r="BB300" i="4"/>
  <c r="BC300" i="4"/>
  <c r="AY301" i="4"/>
  <c r="AZ301" i="4"/>
  <c r="BA301" i="4"/>
  <c r="BB301" i="4"/>
  <c r="BC301" i="4"/>
  <c r="AY302" i="4"/>
  <c r="AZ302" i="4"/>
  <c r="BA302" i="4"/>
  <c r="BB302" i="4"/>
  <c r="BC302" i="4"/>
  <c r="AY303" i="4"/>
  <c r="AZ303" i="4"/>
  <c r="BA303" i="4"/>
  <c r="BB303" i="4"/>
  <c r="BC303" i="4"/>
  <c r="AY304" i="4"/>
  <c r="AZ304" i="4"/>
  <c r="BA304" i="4"/>
  <c r="BB304" i="4"/>
  <c r="AY305" i="4"/>
  <c r="AZ305" i="4"/>
  <c r="BA305" i="4"/>
  <c r="BB305" i="4"/>
  <c r="BC305" i="4"/>
  <c r="AY306" i="4"/>
  <c r="AZ306" i="4"/>
  <c r="BA306" i="4"/>
  <c r="BB306" i="4"/>
  <c r="BC306" i="4"/>
  <c r="AY307" i="4"/>
  <c r="AZ307" i="4"/>
  <c r="BA307" i="4"/>
  <c r="BB307" i="4"/>
  <c r="BC307" i="4"/>
  <c r="AY308" i="4"/>
  <c r="AZ308" i="4"/>
  <c r="BA308" i="4"/>
  <c r="BB308" i="4"/>
  <c r="BC308" i="4"/>
  <c r="AY309" i="4"/>
  <c r="AZ309" i="4"/>
  <c r="BA309" i="4"/>
  <c r="BB309" i="4"/>
  <c r="BC309" i="4"/>
  <c r="AY310" i="4"/>
  <c r="AZ310" i="4"/>
  <c r="BA310" i="4"/>
  <c r="BB310" i="4"/>
  <c r="BC310" i="4"/>
  <c r="AY311" i="4"/>
  <c r="AZ311" i="4"/>
  <c r="BA311" i="4"/>
  <c r="BB311" i="4"/>
  <c r="BC311" i="4"/>
  <c r="AY312" i="4"/>
  <c r="AZ312" i="4"/>
  <c r="BA312" i="4"/>
  <c r="BB312" i="4"/>
  <c r="AY313" i="4"/>
  <c r="AZ313" i="4"/>
  <c r="BA313" i="4"/>
  <c r="BB313" i="4"/>
  <c r="BC313" i="4"/>
  <c r="AY314" i="4"/>
  <c r="AZ314" i="4"/>
  <c r="BA314" i="4"/>
  <c r="BB314" i="4"/>
  <c r="BC314" i="4"/>
  <c r="AY315" i="4"/>
  <c r="AZ315" i="4"/>
  <c r="BA315" i="4"/>
  <c r="BB315" i="4"/>
  <c r="BC315" i="4"/>
  <c r="AY316" i="4"/>
  <c r="AZ316" i="4"/>
  <c r="BA316" i="4"/>
  <c r="BB316" i="4"/>
  <c r="BC316" i="4"/>
  <c r="AY317" i="4"/>
  <c r="AZ317" i="4"/>
  <c r="BA317" i="4"/>
  <c r="BB317" i="4"/>
  <c r="BC317" i="4"/>
  <c r="AY318" i="4"/>
  <c r="AZ318" i="4"/>
  <c r="BA318" i="4"/>
  <c r="BB318" i="4"/>
  <c r="BC318" i="4"/>
  <c r="AY319" i="4"/>
  <c r="AZ319" i="4"/>
  <c r="BA319" i="4"/>
  <c r="BB319" i="4"/>
  <c r="BC319" i="4"/>
  <c r="AY320" i="4"/>
  <c r="AZ320" i="4"/>
  <c r="BA320" i="4"/>
  <c r="BB320" i="4"/>
  <c r="AY321" i="4"/>
  <c r="AZ321" i="4"/>
  <c r="BA321" i="4"/>
  <c r="BB321" i="4"/>
  <c r="BC321" i="4"/>
  <c r="AY322" i="4"/>
  <c r="AZ322" i="4"/>
  <c r="BA322" i="4"/>
  <c r="BB322" i="4"/>
  <c r="BC322" i="4"/>
  <c r="AY323" i="4"/>
  <c r="AZ323" i="4"/>
  <c r="BA323" i="4"/>
  <c r="BB323" i="4"/>
  <c r="BC323" i="4"/>
  <c r="AY324" i="4"/>
  <c r="AZ324" i="4"/>
  <c r="BA324" i="4"/>
  <c r="BB324" i="4"/>
  <c r="BC324" i="4"/>
  <c r="AY325" i="4"/>
  <c r="AZ325" i="4"/>
  <c r="BA325" i="4"/>
  <c r="BB325" i="4"/>
  <c r="BC325" i="4"/>
  <c r="AY326" i="4"/>
  <c r="AZ326" i="4"/>
  <c r="BA326" i="4"/>
  <c r="BB326" i="4"/>
  <c r="BC326" i="4"/>
  <c r="AY327" i="4"/>
  <c r="AZ327" i="4"/>
  <c r="BA327" i="4"/>
  <c r="BB327" i="4"/>
  <c r="BC327" i="4"/>
  <c r="AY328" i="4"/>
  <c r="AZ328" i="4"/>
  <c r="BA328" i="4"/>
  <c r="BB328" i="4"/>
  <c r="AY329" i="4"/>
  <c r="AZ329" i="4"/>
  <c r="BA329" i="4"/>
  <c r="BB329" i="4"/>
  <c r="BC329" i="4"/>
  <c r="AY330" i="4"/>
  <c r="AZ330" i="4"/>
  <c r="BA330" i="4"/>
  <c r="BB330" i="4"/>
  <c r="BC330" i="4"/>
  <c r="AY331" i="4"/>
  <c r="AZ331" i="4"/>
  <c r="BA331" i="4"/>
  <c r="BB331" i="4"/>
  <c r="BC331" i="4"/>
  <c r="AY332" i="4"/>
  <c r="AZ332" i="4"/>
  <c r="BA332" i="4"/>
  <c r="BB332" i="4"/>
  <c r="BC332" i="4"/>
  <c r="AY333" i="4"/>
  <c r="AZ333" i="4"/>
  <c r="BA333" i="4"/>
  <c r="BB333" i="4"/>
  <c r="BC333" i="4"/>
  <c r="AY334" i="4"/>
  <c r="AZ334" i="4"/>
  <c r="BA334" i="4"/>
  <c r="BB334" i="4"/>
  <c r="BC334" i="4"/>
  <c r="AY335" i="4"/>
  <c r="AZ335" i="4"/>
  <c r="BA335" i="4"/>
  <c r="BB335" i="4"/>
  <c r="BC335" i="4"/>
  <c r="AY336" i="4"/>
  <c r="AZ336" i="4"/>
  <c r="BA336" i="4"/>
  <c r="BB336" i="4"/>
  <c r="AY337" i="4"/>
  <c r="AZ337" i="4"/>
  <c r="BA337" i="4"/>
  <c r="BB337" i="4"/>
  <c r="BC337" i="4"/>
  <c r="AY338" i="4"/>
  <c r="AZ338" i="4"/>
  <c r="BA338" i="4"/>
  <c r="BB338" i="4"/>
  <c r="BC338" i="4"/>
  <c r="AY339" i="4"/>
  <c r="AZ339" i="4"/>
  <c r="BA339" i="4"/>
  <c r="BB339" i="4"/>
  <c r="BC339" i="4"/>
  <c r="AY340" i="4"/>
  <c r="AZ340" i="4"/>
  <c r="BA340" i="4"/>
  <c r="BB340" i="4"/>
  <c r="BC340" i="4"/>
  <c r="AY341" i="4"/>
  <c r="AZ341" i="4"/>
  <c r="BA341" i="4"/>
  <c r="BB341" i="4"/>
  <c r="BC341" i="4"/>
  <c r="AY342" i="4"/>
  <c r="AZ342" i="4"/>
  <c r="BA342" i="4"/>
  <c r="BB342" i="4"/>
  <c r="BC342" i="4"/>
  <c r="AY343" i="4"/>
  <c r="AZ343" i="4"/>
  <c r="BA343" i="4"/>
  <c r="BB343" i="4"/>
  <c r="BC343" i="4"/>
  <c r="AY344" i="4"/>
  <c r="AZ344" i="4"/>
  <c r="BA344" i="4"/>
  <c r="BB344" i="4"/>
  <c r="AY345" i="4"/>
  <c r="AZ345" i="4"/>
  <c r="BA345" i="4"/>
  <c r="BB345" i="4"/>
  <c r="BC345" i="4"/>
  <c r="AY346" i="4"/>
  <c r="AZ346" i="4"/>
  <c r="BA346" i="4"/>
  <c r="BB346" i="4"/>
  <c r="BC346" i="4"/>
  <c r="AY347" i="4"/>
  <c r="AZ347" i="4"/>
  <c r="BA347" i="4"/>
  <c r="BB347" i="4"/>
  <c r="BC347" i="4"/>
  <c r="AY348" i="4"/>
  <c r="AZ348" i="4"/>
  <c r="BA348" i="4"/>
  <c r="BB348" i="4"/>
  <c r="BC348" i="4"/>
  <c r="AY349" i="4"/>
  <c r="AZ349" i="4"/>
  <c r="BA349" i="4"/>
  <c r="BB349" i="4"/>
  <c r="BC349" i="4"/>
  <c r="AY350" i="4"/>
  <c r="AZ350" i="4"/>
  <c r="BA350" i="4"/>
  <c r="BB350" i="4"/>
  <c r="BC350" i="4"/>
  <c r="AY351" i="4"/>
  <c r="AZ351" i="4"/>
  <c r="BA351" i="4"/>
  <c r="BB351" i="4"/>
  <c r="BC351" i="4"/>
  <c r="AY352" i="4"/>
  <c r="AZ352" i="4"/>
  <c r="BA352" i="4"/>
  <c r="BB352" i="4"/>
  <c r="AY353" i="4"/>
  <c r="AZ353" i="4"/>
  <c r="BA353" i="4"/>
  <c r="BB353" i="4"/>
  <c r="BC353" i="4"/>
  <c r="AY354" i="4"/>
  <c r="AZ354" i="4"/>
  <c r="BA354" i="4"/>
  <c r="BB354" i="4"/>
  <c r="BC354" i="4"/>
  <c r="AY355" i="4"/>
  <c r="AZ355" i="4"/>
  <c r="BA355" i="4"/>
  <c r="BB355" i="4"/>
  <c r="BC355" i="4"/>
  <c r="AY356" i="4"/>
  <c r="AZ356" i="4"/>
  <c r="BA356" i="4"/>
  <c r="BB356" i="4"/>
  <c r="BC356" i="4"/>
  <c r="AY357" i="4"/>
  <c r="AZ357" i="4"/>
  <c r="BA357" i="4"/>
  <c r="BB357" i="4"/>
  <c r="BC357" i="4"/>
  <c r="AY358" i="4"/>
  <c r="AZ358" i="4"/>
  <c r="BA358" i="4"/>
  <c r="BB358" i="4"/>
  <c r="BC358" i="4"/>
  <c r="AY359" i="4"/>
  <c r="AZ359" i="4"/>
  <c r="BA359" i="4"/>
  <c r="BB359" i="4"/>
  <c r="BC359" i="4"/>
  <c r="AY360" i="4"/>
  <c r="AZ360" i="4"/>
  <c r="BA360" i="4"/>
  <c r="BB360" i="4"/>
  <c r="AY361" i="4"/>
  <c r="AZ361" i="4"/>
  <c r="BA361" i="4"/>
  <c r="BB361" i="4"/>
  <c r="BC361" i="4"/>
  <c r="AY362" i="4"/>
  <c r="AZ362" i="4"/>
  <c r="BA362" i="4"/>
  <c r="BB362" i="4"/>
  <c r="BC362" i="4"/>
  <c r="AY363" i="4"/>
  <c r="AZ363" i="4"/>
  <c r="BA363" i="4"/>
  <c r="BB363" i="4"/>
  <c r="BC363" i="4"/>
  <c r="AY364" i="4"/>
  <c r="AZ364" i="4"/>
  <c r="BA364" i="4"/>
  <c r="BB364" i="4"/>
  <c r="BC364" i="4"/>
  <c r="AY365" i="4"/>
  <c r="AZ365" i="4"/>
  <c r="BA365" i="4"/>
  <c r="BB365" i="4"/>
  <c r="BC365" i="4"/>
  <c r="AY366" i="4"/>
  <c r="AZ366" i="4"/>
  <c r="BA366" i="4"/>
  <c r="BB366" i="4"/>
  <c r="BC366" i="4"/>
  <c r="AY367" i="4"/>
  <c r="AZ367" i="4"/>
  <c r="BA367" i="4"/>
  <c r="BB367" i="4"/>
  <c r="BC367" i="4"/>
  <c r="AY368" i="4"/>
  <c r="AZ368" i="4"/>
  <c r="BA368" i="4"/>
  <c r="BB368" i="4"/>
  <c r="AY369" i="4"/>
  <c r="AZ369" i="4"/>
  <c r="BA369" i="4"/>
  <c r="BB369" i="4"/>
  <c r="BC369" i="4"/>
  <c r="AY370" i="4"/>
  <c r="AZ370" i="4"/>
  <c r="BA370" i="4"/>
  <c r="BB370" i="4"/>
  <c r="BC370" i="4"/>
  <c r="AY371" i="4"/>
  <c r="AZ371" i="4"/>
  <c r="BA371" i="4"/>
  <c r="BB371" i="4"/>
  <c r="BC371" i="4"/>
  <c r="AY372" i="4"/>
  <c r="AZ372" i="4"/>
  <c r="BA372" i="4"/>
  <c r="BB372" i="4"/>
  <c r="BC372" i="4"/>
  <c r="AY373" i="4"/>
  <c r="AZ373" i="4"/>
  <c r="BA373" i="4"/>
  <c r="BB373" i="4"/>
  <c r="BC373" i="4"/>
  <c r="AY374" i="4"/>
  <c r="AZ374" i="4"/>
  <c r="BA374" i="4"/>
  <c r="BB374" i="4"/>
  <c r="BC374" i="4"/>
  <c r="AY375" i="4"/>
  <c r="AZ375" i="4"/>
  <c r="BA375" i="4"/>
  <c r="BB375" i="4"/>
  <c r="BC375" i="4"/>
  <c r="AY376" i="4"/>
  <c r="AZ376" i="4"/>
  <c r="BA376" i="4"/>
  <c r="BB376" i="4"/>
  <c r="AY377" i="4"/>
  <c r="AZ377" i="4"/>
  <c r="BA377" i="4"/>
  <c r="BB377" i="4"/>
  <c r="BC377" i="4"/>
  <c r="AY378" i="4"/>
  <c r="AZ378" i="4"/>
  <c r="BA378" i="4"/>
  <c r="BB378" i="4"/>
  <c r="BC378" i="4"/>
  <c r="AY379" i="4"/>
  <c r="AZ379" i="4"/>
  <c r="BA379" i="4"/>
  <c r="BB379" i="4"/>
  <c r="BC379" i="4"/>
  <c r="AY380" i="4"/>
  <c r="AZ380" i="4"/>
  <c r="BA380" i="4"/>
  <c r="BB380" i="4"/>
  <c r="BC380" i="4"/>
  <c r="AY381" i="4"/>
  <c r="AZ381" i="4"/>
  <c r="BA381" i="4"/>
  <c r="BB381" i="4"/>
  <c r="BC381" i="4"/>
  <c r="AY382" i="4"/>
  <c r="AZ382" i="4"/>
  <c r="BA382" i="4"/>
  <c r="BB382" i="4"/>
  <c r="BC382" i="4"/>
  <c r="AY383" i="4"/>
  <c r="AZ383" i="4"/>
  <c r="BA383" i="4"/>
  <c r="BB383" i="4"/>
  <c r="BC383" i="4"/>
  <c r="AY384" i="4"/>
  <c r="AZ384" i="4"/>
  <c r="BA384" i="4"/>
  <c r="BB384" i="4"/>
  <c r="AY385" i="4"/>
  <c r="AZ385" i="4"/>
  <c r="BA385" i="4"/>
  <c r="BB385" i="4"/>
  <c r="BC385" i="4"/>
  <c r="AY386" i="4"/>
  <c r="AZ386" i="4"/>
  <c r="BA386" i="4"/>
  <c r="BB386" i="4"/>
  <c r="BC386" i="4"/>
  <c r="AY387" i="4"/>
  <c r="AZ387" i="4"/>
  <c r="BA387" i="4"/>
  <c r="BB387" i="4"/>
  <c r="BC387" i="4"/>
  <c r="AY388" i="4"/>
  <c r="AZ388" i="4"/>
  <c r="BA388" i="4"/>
  <c r="BB388" i="4"/>
  <c r="BC388" i="4"/>
  <c r="AY389" i="4"/>
  <c r="AZ389" i="4"/>
  <c r="BA389" i="4"/>
  <c r="BB389" i="4"/>
  <c r="BC389" i="4"/>
  <c r="AY390" i="4"/>
  <c r="AZ390" i="4"/>
  <c r="BA390" i="4"/>
  <c r="BB390" i="4"/>
  <c r="BC390" i="4"/>
  <c r="AY391" i="4"/>
  <c r="AZ391" i="4"/>
  <c r="BA391" i="4"/>
  <c r="BB391" i="4"/>
  <c r="BC391" i="4"/>
  <c r="AY392" i="4"/>
  <c r="AZ392" i="4"/>
  <c r="BA392" i="4"/>
  <c r="BB392" i="4"/>
  <c r="AY393" i="4"/>
  <c r="AZ393" i="4"/>
  <c r="BA393" i="4"/>
  <c r="BB393" i="4"/>
  <c r="BC393" i="4"/>
  <c r="AY394" i="4"/>
  <c r="AZ394" i="4"/>
  <c r="BA394" i="4"/>
  <c r="BB394" i="4"/>
  <c r="BC394" i="4"/>
  <c r="AY395" i="4"/>
  <c r="AZ395" i="4"/>
  <c r="BA395" i="4"/>
  <c r="BB395" i="4"/>
  <c r="BC395" i="4"/>
  <c r="AY396" i="4"/>
  <c r="AZ396" i="4"/>
  <c r="BA396" i="4"/>
  <c r="BB396" i="4"/>
  <c r="BC396" i="4"/>
  <c r="AY397" i="4"/>
  <c r="AZ397" i="4"/>
  <c r="BA397" i="4"/>
  <c r="BB397" i="4"/>
  <c r="BC397" i="4"/>
  <c r="AY398" i="4"/>
  <c r="AZ398" i="4"/>
  <c r="BA398" i="4"/>
  <c r="BB398" i="4"/>
  <c r="BC398" i="4"/>
  <c r="AY399" i="4"/>
  <c r="AZ399" i="4"/>
  <c r="BA399" i="4"/>
  <c r="BB399" i="4"/>
  <c r="BC399" i="4"/>
  <c r="AY400" i="4"/>
  <c r="AZ400" i="4"/>
  <c r="BA400" i="4"/>
  <c r="BB400" i="4"/>
  <c r="AY401" i="4"/>
  <c r="AZ401" i="4"/>
  <c r="BA401" i="4"/>
  <c r="BB401" i="4"/>
  <c r="BC401" i="4"/>
  <c r="AY402" i="4"/>
  <c r="AZ402" i="4"/>
  <c r="BA402" i="4"/>
  <c r="BB402" i="4"/>
  <c r="BC402" i="4"/>
  <c r="AY403" i="4"/>
  <c r="AZ403" i="4"/>
  <c r="BA403" i="4"/>
  <c r="BB403" i="4"/>
  <c r="BC403" i="4"/>
  <c r="AY404" i="4"/>
  <c r="AZ404" i="4"/>
  <c r="BA404" i="4"/>
  <c r="BB404" i="4"/>
  <c r="BC404" i="4"/>
  <c r="AY405" i="4"/>
  <c r="AZ405" i="4"/>
  <c r="BA405" i="4"/>
  <c r="BB405" i="4"/>
  <c r="BC405" i="4"/>
  <c r="AY406" i="4"/>
  <c r="AZ406" i="4"/>
  <c r="BA406" i="4"/>
  <c r="BB406" i="4"/>
  <c r="BC406" i="4"/>
  <c r="AY407" i="4"/>
  <c r="AZ407" i="4"/>
  <c r="BA407" i="4"/>
  <c r="BB407" i="4"/>
  <c r="BC407" i="4"/>
  <c r="AY408" i="4"/>
  <c r="AZ408" i="4"/>
  <c r="BA408" i="4"/>
  <c r="BB408" i="4"/>
  <c r="AY409" i="4"/>
  <c r="AZ409" i="4"/>
  <c r="BA409" i="4"/>
  <c r="BB409" i="4"/>
  <c r="BC409" i="4"/>
  <c r="AY410" i="4"/>
  <c r="AZ410" i="4"/>
  <c r="BA410" i="4"/>
  <c r="BB410" i="4"/>
  <c r="BC410" i="4"/>
  <c r="AY411" i="4"/>
  <c r="AZ411" i="4"/>
  <c r="BA411" i="4"/>
  <c r="BB411" i="4"/>
  <c r="BC411" i="4"/>
  <c r="AY412" i="4"/>
  <c r="AZ412" i="4"/>
  <c r="BA412" i="4"/>
  <c r="BB412" i="4"/>
  <c r="BC412" i="4"/>
  <c r="AY413" i="4"/>
  <c r="AZ413" i="4"/>
  <c r="BA413" i="4"/>
  <c r="BB413" i="4"/>
  <c r="BC413" i="4"/>
  <c r="AY414" i="4"/>
  <c r="AZ414" i="4"/>
  <c r="BA414" i="4"/>
  <c r="BB414" i="4"/>
  <c r="BC414" i="4"/>
  <c r="AY415" i="4"/>
  <c r="AZ415" i="4"/>
  <c r="BA415" i="4"/>
  <c r="BB415" i="4"/>
  <c r="BC415" i="4"/>
  <c r="AY416" i="4"/>
  <c r="AZ416" i="4"/>
  <c r="BA416" i="4"/>
  <c r="BB416" i="4"/>
  <c r="AY417" i="4"/>
  <c r="AZ417" i="4"/>
  <c r="BA417" i="4"/>
  <c r="BB417" i="4"/>
  <c r="BC417" i="4"/>
  <c r="AY418" i="4"/>
  <c r="AZ418" i="4"/>
  <c r="BA418" i="4"/>
  <c r="BB418" i="4"/>
  <c r="BC418" i="4"/>
  <c r="AY419" i="4"/>
  <c r="AZ419" i="4"/>
  <c r="BA419" i="4"/>
  <c r="BB419" i="4"/>
  <c r="BC419" i="4"/>
  <c r="AY420" i="4"/>
  <c r="AZ420" i="4"/>
  <c r="BA420" i="4"/>
  <c r="BB420" i="4"/>
  <c r="BC420" i="4"/>
  <c r="AY421" i="4"/>
  <c r="AZ421" i="4"/>
  <c r="BA421" i="4"/>
  <c r="BB421" i="4"/>
  <c r="BC421" i="4"/>
  <c r="AY422" i="4"/>
  <c r="AZ422" i="4"/>
  <c r="BA422" i="4"/>
  <c r="BB422" i="4"/>
  <c r="BC422" i="4"/>
  <c r="AY423" i="4"/>
  <c r="AZ423" i="4"/>
  <c r="BA423" i="4"/>
  <c r="BB423" i="4"/>
  <c r="BC423" i="4"/>
  <c r="AY424" i="4"/>
  <c r="AZ424" i="4"/>
  <c r="BA424" i="4"/>
  <c r="BB424" i="4"/>
  <c r="BC424" i="4"/>
  <c r="AY425" i="4"/>
  <c r="AZ425" i="4"/>
  <c r="BA425" i="4"/>
  <c r="BB425" i="4"/>
  <c r="BC425" i="4"/>
  <c r="AY426" i="4"/>
  <c r="AZ426" i="4"/>
  <c r="BA426" i="4"/>
  <c r="BB426" i="4"/>
  <c r="BC426" i="4"/>
  <c r="AY427" i="4"/>
  <c r="AZ427" i="4"/>
  <c r="BA427" i="4"/>
  <c r="BB427" i="4"/>
  <c r="BC427" i="4"/>
  <c r="AY428" i="4"/>
  <c r="AZ428" i="4"/>
  <c r="BA428" i="4"/>
  <c r="BB428" i="4"/>
  <c r="BC428" i="4"/>
  <c r="AY429" i="4"/>
  <c r="AZ429" i="4"/>
  <c r="BA429" i="4"/>
  <c r="BB429" i="4"/>
  <c r="BC429" i="4"/>
  <c r="AY430" i="4"/>
  <c r="AZ430" i="4"/>
  <c r="BA430" i="4"/>
  <c r="BB430" i="4"/>
  <c r="BC430" i="4"/>
  <c r="AY431" i="4"/>
  <c r="AZ431" i="4"/>
  <c r="BA431" i="4"/>
  <c r="BB431" i="4"/>
  <c r="BC431" i="4"/>
  <c r="AY432" i="4"/>
  <c r="AZ432" i="4"/>
  <c r="BA432" i="4"/>
  <c r="BB432" i="4"/>
  <c r="AY433" i="4"/>
  <c r="AZ433" i="4"/>
  <c r="BA433" i="4"/>
  <c r="BB433" i="4"/>
  <c r="BC433" i="4"/>
  <c r="AY434" i="4"/>
  <c r="AZ434" i="4"/>
  <c r="BA434" i="4"/>
  <c r="BB434" i="4"/>
  <c r="BC434" i="4"/>
  <c r="AY435" i="4"/>
  <c r="AZ435" i="4"/>
  <c r="BA435" i="4"/>
  <c r="BB435" i="4"/>
  <c r="BC435" i="4"/>
  <c r="AY436" i="4"/>
  <c r="AZ436" i="4"/>
  <c r="BA436" i="4"/>
  <c r="BB436" i="4"/>
  <c r="BC436" i="4"/>
  <c r="AY437" i="4"/>
  <c r="AZ437" i="4"/>
  <c r="BA437" i="4"/>
  <c r="BB437" i="4"/>
  <c r="BC437" i="4"/>
  <c r="AY438" i="4"/>
  <c r="AZ438" i="4"/>
  <c r="BA438" i="4"/>
  <c r="BB438" i="4"/>
  <c r="BC438" i="4"/>
  <c r="AY439" i="4"/>
  <c r="AZ439" i="4"/>
  <c r="BA439" i="4"/>
  <c r="BB439" i="4"/>
  <c r="BC439" i="4"/>
  <c r="AY440" i="4"/>
  <c r="AZ440" i="4"/>
  <c r="BA440" i="4"/>
  <c r="BB440" i="4"/>
  <c r="BC440" i="4"/>
  <c r="AY441" i="4"/>
  <c r="AZ441" i="4"/>
  <c r="BA441" i="4"/>
  <c r="BB441" i="4"/>
  <c r="BC441" i="4"/>
  <c r="AY442" i="4"/>
  <c r="AZ442" i="4"/>
  <c r="BA442" i="4"/>
  <c r="BB442" i="4"/>
  <c r="BC442" i="4"/>
  <c r="AY443" i="4"/>
  <c r="AZ443" i="4"/>
  <c r="BA443" i="4"/>
  <c r="BB443" i="4"/>
  <c r="BC443" i="4"/>
  <c r="AY444" i="4"/>
  <c r="AZ444" i="4"/>
  <c r="BA444" i="4"/>
  <c r="BB444" i="4"/>
  <c r="BC444" i="4"/>
  <c r="AY445" i="4"/>
  <c r="AZ445" i="4"/>
  <c r="BA445" i="4"/>
  <c r="BB445" i="4"/>
  <c r="BC445" i="4"/>
  <c r="AY446" i="4"/>
  <c r="AZ446" i="4"/>
  <c r="BA446" i="4"/>
  <c r="BB446" i="4"/>
  <c r="BC446" i="4"/>
  <c r="AY447" i="4"/>
  <c r="AZ447" i="4"/>
  <c r="BA447" i="4"/>
  <c r="BB447" i="4"/>
  <c r="BC447" i="4"/>
  <c r="AY448" i="4"/>
  <c r="AZ448" i="4"/>
  <c r="BA448" i="4"/>
  <c r="BB448" i="4"/>
  <c r="BC448" i="4"/>
  <c r="AY449" i="4"/>
  <c r="AZ449" i="4"/>
  <c r="BA449" i="4"/>
  <c r="BB449" i="4"/>
  <c r="BC449" i="4"/>
  <c r="AY450" i="4"/>
  <c r="AZ450" i="4"/>
  <c r="BA450" i="4"/>
  <c r="BB450" i="4"/>
  <c r="BC450" i="4"/>
  <c r="AY451" i="4"/>
  <c r="AZ451" i="4"/>
  <c r="BA451" i="4"/>
  <c r="BB451" i="4"/>
  <c r="BC451" i="4"/>
  <c r="AY452" i="4"/>
  <c r="AZ452" i="4"/>
  <c r="BA452" i="4"/>
  <c r="BB452" i="4"/>
  <c r="BC452" i="4"/>
  <c r="AY453" i="4"/>
  <c r="AZ453" i="4"/>
  <c r="BA453" i="4"/>
  <c r="BB453" i="4"/>
  <c r="BC453" i="4"/>
  <c r="AY454" i="4"/>
  <c r="AZ454" i="4"/>
  <c r="BA454" i="4"/>
  <c r="BB454" i="4"/>
  <c r="BC454" i="4"/>
  <c r="AY455" i="4"/>
  <c r="AZ455" i="4"/>
  <c r="BA455" i="4"/>
  <c r="BB455" i="4"/>
  <c r="BC455" i="4"/>
  <c r="AY456" i="4"/>
  <c r="AZ456" i="4"/>
  <c r="BA456" i="4"/>
  <c r="BB456" i="4"/>
  <c r="AY457" i="4"/>
  <c r="AZ457" i="4"/>
  <c r="BA457" i="4"/>
  <c r="BB457" i="4"/>
  <c r="BC457" i="4"/>
  <c r="AY458" i="4"/>
  <c r="AZ458" i="4"/>
  <c r="BA458" i="4"/>
  <c r="BB458" i="4"/>
  <c r="BC458" i="4"/>
  <c r="AY459" i="4"/>
  <c r="AZ459" i="4"/>
  <c r="BA459" i="4"/>
  <c r="BB459" i="4"/>
  <c r="BC459" i="4"/>
  <c r="AY460" i="4"/>
  <c r="AZ460" i="4"/>
  <c r="BA460" i="4"/>
  <c r="BB460" i="4"/>
  <c r="BC460" i="4"/>
  <c r="AY461" i="4"/>
  <c r="AZ461" i="4"/>
  <c r="BA461" i="4"/>
  <c r="BB461" i="4"/>
  <c r="BC461" i="4"/>
  <c r="AY462" i="4"/>
  <c r="AZ462" i="4"/>
  <c r="BA462" i="4"/>
  <c r="BB462" i="4"/>
  <c r="BC462" i="4"/>
  <c r="AY463" i="4"/>
  <c r="AZ463" i="4"/>
  <c r="BA463" i="4"/>
  <c r="BB463" i="4"/>
  <c r="BC463" i="4"/>
  <c r="AY464" i="4"/>
  <c r="AZ464" i="4"/>
  <c r="BA464" i="4"/>
  <c r="BB464" i="4"/>
  <c r="AY465" i="4"/>
  <c r="AZ465" i="4"/>
  <c r="BA465" i="4"/>
  <c r="BB465" i="4"/>
  <c r="BC465" i="4"/>
  <c r="AY466" i="4"/>
  <c r="AZ466" i="4"/>
  <c r="BA466" i="4"/>
  <c r="BB466" i="4"/>
  <c r="BC466" i="4"/>
  <c r="AY467" i="4"/>
  <c r="AZ467" i="4"/>
  <c r="BA467" i="4"/>
  <c r="BB467" i="4"/>
  <c r="BC467" i="4"/>
  <c r="AY468" i="4"/>
  <c r="AZ468" i="4"/>
  <c r="BA468" i="4"/>
  <c r="BB468" i="4"/>
  <c r="BC468" i="4"/>
  <c r="AY469" i="4"/>
  <c r="AZ469" i="4"/>
  <c r="BA469" i="4"/>
  <c r="BB469" i="4"/>
  <c r="BC469" i="4"/>
  <c r="AY470" i="4"/>
  <c r="AZ470" i="4"/>
  <c r="BA470" i="4"/>
  <c r="BB470" i="4"/>
  <c r="BC470" i="4"/>
  <c r="AY471" i="4"/>
  <c r="AZ471" i="4"/>
  <c r="BA471" i="4"/>
  <c r="BB471" i="4"/>
  <c r="BC471" i="4"/>
  <c r="AY472" i="4"/>
  <c r="AZ472" i="4"/>
  <c r="BA472" i="4"/>
  <c r="BB472" i="4"/>
  <c r="AY473" i="4"/>
  <c r="AZ473" i="4"/>
  <c r="BA473" i="4"/>
  <c r="BB473" i="4"/>
  <c r="BC473" i="4"/>
  <c r="AY474" i="4"/>
  <c r="AZ474" i="4"/>
  <c r="BA474" i="4"/>
  <c r="BB474" i="4"/>
  <c r="BC474" i="4"/>
  <c r="AY475" i="4"/>
  <c r="AZ475" i="4"/>
  <c r="BA475" i="4"/>
  <c r="BB475" i="4"/>
  <c r="BC475" i="4"/>
  <c r="AY476" i="4"/>
  <c r="AZ476" i="4"/>
  <c r="BA476" i="4"/>
  <c r="BB476" i="4"/>
  <c r="BC476" i="4"/>
  <c r="AY477" i="4"/>
  <c r="AZ477" i="4"/>
  <c r="BA477" i="4"/>
  <c r="BB477" i="4"/>
  <c r="BC477" i="4"/>
  <c r="AY478" i="4"/>
  <c r="AZ478" i="4"/>
  <c r="BA478" i="4"/>
  <c r="BB478" i="4"/>
  <c r="BC478" i="4"/>
  <c r="AY479" i="4"/>
  <c r="AZ479" i="4"/>
  <c r="BA479" i="4"/>
  <c r="BB479" i="4"/>
  <c r="BC479" i="4"/>
  <c r="AY480" i="4"/>
  <c r="BA480" i="4"/>
  <c r="BB480" i="4"/>
  <c r="AY481" i="4"/>
  <c r="BA481" i="4"/>
  <c r="BB481" i="4"/>
  <c r="AY482" i="4"/>
  <c r="BA482" i="4"/>
  <c r="BB482" i="4"/>
  <c r="AY483" i="4"/>
  <c r="AZ483" i="4"/>
  <c r="BA483" i="4"/>
  <c r="BB483" i="4"/>
  <c r="BC483" i="4"/>
  <c r="AY484" i="4"/>
  <c r="AZ484" i="4"/>
  <c r="BA484" i="4"/>
  <c r="BB484" i="4"/>
  <c r="BC484" i="4"/>
  <c r="AY485" i="4"/>
  <c r="AZ485" i="4"/>
  <c r="BA485" i="4"/>
  <c r="BB485" i="4"/>
  <c r="BC485" i="4"/>
  <c r="AY486" i="4"/>
  <c r="AZ486" i="4"/>
  <c r="BA486" i="4"/>
  <c r="BB486" i="4"/>
  <c r="BC486" i="4"/>
  <c r="AY487" i="4"/>
  <c r="AZ487" i="4"/>
  <c r="BA487" i="4"/>
  <c r="BB487" i="4"/>
  <c r="BC487" i="4"/>
  <c r="AY488" i="4"/>
  <c r="AZ488" i="4"/>
  <c r="BA488" i="4"/>
  <c r="BB488" i="4"/>
  <c r="AY489" i="4"/>
  <c r="AZ489" i="4"/>
  <c r="BA489" i="4"/>
  <c r="BB489" i="4"/>
  <c r="BC489" i="4"/>
  <c r="AY490" i="4"/>
  <c r="AZ490" i="4"/>
  <c r="BA490" i="4"/>
  <c r="BB490" i="4"/>
  <c r="BC490" i="4"/>
  <c r="AY491" i="4"/>
  <c r="AZ491" i="4"/>
  <c r="BA491" i="4"/>
  <c r="BB491" i="4"/>
  <c r="BC491" i="4"/>
  <c r="AY492" i="4"/>
  <c r="AZ492" i="4"/>
  <c r="BA492" i="4"/>
  <c r="BB492" i="4"/>
  <c r="BC492" i="4"/>
  <c r="AY493" i="4"/>
  <c r="AZ493" i="4"/>
  <c r="BA493" i="4"/>
  <c r="BB493" i="4"/>
  <c r="BC493" i="4"/>
  <c r="AY494" i="4"/>
  <c r="AZ494" i="4"/>
  <c r="BA494" i="4"/>
  <c r="BB494" i="4"/>
  <c r="BC494" i="4"/>
  <c r="AY495" i="4"/>
  <c r="AZ495" i="4"/>
  <c r="BA495" i="4"/>
  <c r="BB495" i="4"/>
  <c r="BC495" i="4"/>
  <c r="AY496" i="4"/>
  <c r="AZ496" i="4"/>
  <c r="BA496" i="4"/>
  <c r="BB496" i="4"/>
  <c r="AY497" i="4"/>
  <c r="AZ497" i="4"/>
  <c r="BA497" i="4"/>
  <c r="BB497" i="4"/>
  <c r="BC497" i="4"/>
  <c r="AY498" i="4"/>
  <c r="AZ498" i="4"/>
  <c r="BA498" i="4"/>
  <c r="BB498" i="4"/>
  <c r="BC498" i="4"/>
  <c r="AY499" i="4"/>
  <c r="AZ499" i="4"/>
  <c r="BA499" i="4"/>
  <c r="BB499" i="4"/>
  <c r="BC499" i="4"/>
  <c r="AY500" i="4"/>
  <c r="AZ500" i="4"/>
  <c r="BA500" i="4"/>
  <c r="BB500" i="4"/>
  <c r="BC500" i="4"/>
  <c r="AY501" i="4"/>
  <c r="AZ501" i="4"/>
  <c r="BA501" i="4"/>
  <c r="BB501" i="4"/>
  <c r="BC501" i="4"/>
  <c r="AY502" i="4"/>
  <c r="AZ502" i="4"/>
  <c r="BA502" i="4"/>
  <c r="BB502" i="4"/>
  <c r="BC502" i="4"/>
  <c r="AY503" i="4"/>
  <c r="AZ503" i="4"/>
  <c r="BA503" i="4"/>
  <c r="BB503" i="4"/>
  <c r="BC503" i="4"/>
  <c r="AY504" i="4"/>
  <c r="AZ504" i="4"/>
  <c r="BA504" i="4"/>
  <c r="BB504" i="4"/>
  <c r="AY505" i="4"/>
  <c r="AZ505" i="4"/>
  <c r="BA505" i="4"/>
  <c r="BB505" i="4"/>
  <c r="BC505" i="4"/>
  <c r="AY506" i="4"/>
  <c r="AZ506" i="4"/>
  <c r="BA506" i="4"/>
  <c r="BB506" i="4"/>
  <c r="BC506" i="4"/>
  <c r="AY507" i="4"/>
  <c r="AZ507" i="4"/>
  <c r="BA507" i="4"/>
  <c r="BB507" i="4"/>
  <c r="BC507" i="4"/>
  <c r="AY508" i="4"/>
  <c r="AZ508" i="4"/>
  <c r="BA508" i="4"/>
  <c r="BB508" i="4"/>
  <c r="BC508" i="4"/>
  <c r="AY509" i="4"/>
  <c r="AZ509" i="4"/>
  <c r="BA509" i="4"/>
  <c r="BB509" i="4"/>
  <c r="BC509" i="4"/>
  <c r="AY510" i="4"/>
  <c r="AZ510" i="4"/>
  <c r="BA510" i="4"/>
  <c r="BB510" i="4"/>
  <c r="BC510" i="4"/>
  <c r="AY511" i="4"/>
  <c r="AZ511" i="4"/>
  <c r="BA511" i="4"/>
  <c r="BB511" i="4"/>
  <c r="BC511" i="4"/>
  <c r="AY512" i="4"/>
  <c r="AZ512" i="4"/>
  <c r="BA512" i="4"/>
  <c r="BB512" i="4"/>
  <c r="AY513" i="4"/>
  <c r="AZ513" i="4"/>
  <c r="BA513" i="4"/>
  <c r="BB513" i="4"/>
  <c r="BC513" i="4"/>
  <c r="AY514" i="4"/>
  <c r="AZ514" i="4"/>
  <c r="BA514" i="4"/>
  <c r="BB514" i="4"/>
  <c r="BC514" i="4"/>
  <c r="AY515" i="4"/>
  <c r="AZ515" i="4"/>
  <c r="BA515" i="4"/>
  <c r="BB515" i="4"/>
  <c r="BC515" i="4"/>
  <c r="AY516" i="4"/>
  <c r="AZ516" i="4"/>
  <c r="BA516" i="4"/>
  <c r="BB516" i="4"/>
  <c r="BC516" i="4"/>
  <c r="AY517" i="4"/>
  <c r="AZ517" i="4"/>
  <c r="BA517" i="4"/>
  <c r="BB517" i="4"/>
  <c r="BC517" i="4"/>
  <c r="AY518" i="4"/>
  <c r="AZ518" i="4"/>
  <c r="BA518" i="4"/>
  <c r="BB518" i="4"/>
  <c r="BC518" i="4"/>
  <c r="AY519" i="4"/>
  <c r="AZ519" i="4"/>
  <c r="BA519" i="4"/>
  <c r="BB519" i="4"/>
  <c r="BC519" i="4"/>
  <c r="AY520" i="4"/>
  <c r="AZ520" i="4"/>
  <c r="BA520" i="4"/>
  <c r="BB520" i="4"/>
  <c r="AY521" i="4"/>
  <c r="AZ521" i="4"/>
  <c r="BA521" i="4"/>
  <c r="BB521" i="4"/>
  <c r="BC521" i="4"/>
  <c r="AY522" i="4"/>
  <c r="AZ522" i="4"/>
  <c r="BA522" i="4"/>
  <c r="BB522" i="4"/>
  <c r="BC522" i="4"/>
  <c r="AY523" i="4"/>
  <c r="AZ523" i="4"/>
  <c r="BA523" i="4"/>
  <c r="BB523" i="4"/>
  <c r="BC523" i="4"/>
  <c r="AY524" i="4"/>
  <c r="AZ524" i="4"/>
  <c r="BA524" i="4"/>
  <c r="BB524" i="4"/>
  <c r="BC524" i="4"/>
  <c r="AY525" i="4"/>
  <c r="AZ525" i="4"/>
  <c r="BA525" i="4"/>
  <c r="BB525" i="4"/>
  <c r="BC525" i="4"/>
  <c r="AY526" i="4"/>
  <c r="AZ526" i="4"/>
  <c r="BA526" i="4"/>
  <c r="BB526" i="4"/>
  <c r="BC526" i="4"/>
  <c r="AY527" i="4"/>
  <c r="AZ527" i="4"/>
  <c r="BA527" i="4"/>
  <c r="BB527" i="4"/>
  <c r="BC527" i="4"/>
  <c r="AY528" i="4"/>
  <c r="AZ528" i="4"/>
  <c r="BA528" i="4"/>
  <c r="BB528" i="4"/>
  <c r="AY529" i="4"/>
  <c r="AZ529" i="4"/>
  <c r="BA529" i="4"/>
  <c r="BB529" i="4"/>
  <c r="BC529" i="4"/>
  <c r="AY530" i="4"/>
  <c r="AZ530" i="4"/>
  <c r="BA530" i="4"/>
  <c r="BB530" i="4"/>
  <c r="BC530" i="4"/>
  <c r="AY531" i="4"/>
  <c r="AZ531" i="4"/>
  <c r="BA531" i="4"/>
  <c r="BB531" i="4"/>
  <c r="BC531" i="4"/>
  <c r="AY532" i="4"/>
  <c r="AZ532" i="4"/>
  <c r="BA532" i="4"/>
  <c r="BB532" i="4"/>
  <c r="BC532" i="4"/>
  <c r="AY533" i="4"/>
  <c r="AZ533" i="4"/>
  <c r="BA533" i="4"/>
  <c r="BB533" i="4"/>
  <c r="BC533" i="4"/>
  <c r="AY534" i="4"/>
  <c r="AZ534" i="4"/>
  <c r="BA534" i="4"/>
  <c r="BB534" i="4"/>
  <c r="BC534" i="4"/>
  <c r="AY535" i="4"/>
  <c r="AZ535" i="4"/>
  <c r="BA535" i="4"/>
  <c r="BB535" i="4"/>
  <c r="BC535" i="4"/>
  <c r="BA536" i="4"/>
  <c r="BB536" i="4"/>
  <c r="AY537" i="4"/>
  <c r="AZ537" i="4"/>
  <c r="BA537" i="4"/>
  <c r="BB537" i="4"/>
  <c r="BC537" i="4"/>
  <c r="AY538" i="4"/>
  <c r="AZ538" i="4"/>
  <c r="BA538" i="4"/>
  <c r="BB538" i="4"/>
  <c r="BC538" i="4"/>
  <c r="AY539" i="4"/>
  <c r="AZ539" i="4"/>
  <c r="BA539" i="4"/>
  <c r="BB539" i="4"/>
  <c r="BC539" i="4"/>
  <c r="AY540" i="4"/>
  <c r="AZ540" i="4"/>
  <c r="BA540" i="4"/>
  <c r="BB540" i="4"/>
  <c r="BC540" i="4"/>
  <c r="AY541" i="4"/>
  <c r="AZ541" i="4"/>
  <c r="BA541" i="4"/>
  <c r="BB541" i="4"/>
  <c r="BC541" i="4"/>
  <c r="AY542" i="4"/>
  <c r="AZ542" i="4"/>
  <c r="BA542" i="4"/>
  <c r="BB542" i="4"/>
  <c r="BC542" i="4"/>
  <c r="AY543" i="4"/>
  <c r="AZ543" i="4"/>
  <c r="BA543" i="4"/>
  <c r="BB543" i="4"/>
  <c r="BC543" i="4"/>
  <c r="AY544" i="4"/>
  <c r="AZ544" i="4"/>
  <c r="BA544" i="4"/>
  <c r="BB544" i="4"/>
  <c r="AY545" i="4"/>
  <c r="AZ545" i="4"/>
  <c r="BA545" i="4"/>
  <c r="BB545" i="4"/>
  <c r="BC545" i="4"/>
  <c r="AY546" i="4"/>
  <c r="AZ546" i="4"/>
  <c r="BA546" i="4"/>
  <c r="BB546" i="4"/>
  <c r="BC546" i="4"/>
  <c r="AY547" i="4"/>
  <c r="AZ547" i="4"/>
  <c r="BA547" i="4"/>
  <c r="BB547" i="4"/>
  <c r="BC547" i="4"/>
  <c r="AY548" i="4"/>
  <c r="AZ548" i="4"/>
  <c r="BA548" i="4"/>
  <c r="BB548" i="4"/>
  <c r="BC548" i="4"/>
  <c r="AY549" i="4"/>
  <c r="AZ549" i="4"/>
  <c r="BA549" i="4"/>
  <c r="BB549" i="4"/>
  <c r="BC549" i="4"/>
  <c r="AY550" i="4"/>
  <c r="AZ550" i="4"/>
  <c r="BA550" i="4"/>
  <c r="BB550" i="4"/>
  <c r="BC550" i="4"/>
  <c r="AY551" i="4"/>
  <c r="AZ551" i="4"/>
  <c r="BA551" i="4"/>
  <c r="BB551" i="4"/>
  <c r="BC551" i="4"/>
  <c r="AY552" i="4"/>
  <c r="AZ552" i="4"/>
  <c r="BA552" i="4"/>
  <c r="BB552" i="4"/>
  <c r="AY553" i="4"/>
  <c r="AZ553" i="4"/>
  <c r="BA553" i="4"/>
  <c r="BB553" i="4"/>
  <c r="BC553" i="4"/>
  <c r="AY554" i="4"/>
  <c r="AZ554" i="4"/>
  <c r="BA554" i="4"/>
  <c r="BB554" i="4"/>
  <c r="BC554" i="4"/>
  <c r="AY555" i="4"/>
  <c r="AZ555" i="4"/>
  <c r="BA555" i="4"/>
  <c r="BB555" i="4"/>
  <c r="BC555" i="4"/>
  <c r="AY556" i="4"/>
  <c r="AZ556" i="4"/>
  <c r="BA556" i="4"/>
  <c r="BB556" i="4"/>
  <c r="BC556" i="4"/>
  <c r="AY557" i="4"/>
  <c r="AZ557" i="4"/>
  <c r="BA557" i="4"/>
  <c r="BB557" i="4"/>
  <c r="BC557" i="4"/>
  <c r="AY558" i="4"/>
  <c r="AZ558" i="4"/>
  <c r="BA558" i="4"/>
  <c r="BB558" i="4"/>
  <c r="BC558" i="4"/>
  <c r="AY559" i="4"/>
  <c r="AZ559" i="4"/>
  <c r="BA559" i="4"/>
  <c r="BB559" i="4"/>
  <c r="BC559" i="4"/>
  <c r="AY560" i="4"/>
  <c r="AZ560" i="4"/>
  <c r="BA560" i="4"/>
  <c r="BB560" i="4"/>
  <c r="BC560" i="4"/>
  <c r="W549" i="4"/>
  <c r="V549" i="4"/>
  <c r="W551" i="4"/>
  <c r="V551" i="4"/>
  <c r="S534" i="4"/>
  <c r="AC93" i="4"/>
  <c r="AB93" i="4"/>
  <c r="W111" i="4"/>
  <c r="V111" i="4"/>
  <c r="V103" i="4"/>
  <c r="V454" i="4"/>
  <c r="V182" i="4"/>
  <c r="V65" i="4"/>
  <c r="V133" i="4"/>
  <c r="V171" i="4"/>
  <c r="V554" i="4"/>
  <c r="V167" i="4"/>
  <c r="V189" i="4"/>
  <c r="V429" i="4"/>
  <c r="V483" i="4"/>
  <c r="V482" i="4"/>
  <c r="V537" i="4"/>
  <c r="V69" i="4"/>
  <c r="V200" i="4"/>
  <c r="V11" i="4"/>
  <c r="V291" i="4"/>
  <c r="V206" i="4"/>
  <c r="V500" i="4"/>
  <c r="V8" i="4"/>
  <c r="V488" i="4"/>
  <c r="V305" i="4"/>
  <c r="V485" i="4"/>
  <c r="V505" i="4"/>
  <c r="V380" i="4"/>
  <c r="V208" i="4"/>
  <c r="V358" i="4"/>
  <c r="V519" i="4"/>
  <c r="V220" i="4"/>
  <c r="V180" i="4"/>
  <c r="V217" i="4"/>
  <c r="V330" i="4"/>
  <c r="V107" i="4"/>
  <c r="V272" i="4"/>
  <c r="V355" i="4"/>
  <c r="V243" i="4"/>
  <c r="V331" i="4"/>
  <c r="V293" i="4"/>
  <c r="V219" i="4"/>
  <c r="V346" i="4"/>
  <c r="V520" i="4"/>
  <c r="V44" i="4"/>
  <c r="V348" i="4"/>
  <c r="V82" i="4"/>
  <c r="V16" i="4"/>
  <c r="V215" i="4"/>
  <c r="V553" i="4"/>
  <c r="V480" i="4"/>
  <c r="V538" i="4"/>
  <c r="V205" i="4"/>
  <c r="V40" i="4"/>
  <c r="V104" i="4"/>
  <c r="V60" i="4"/>
  <c r="V398" i="4"/>
  <c r="V542" i="4"/>
  <c r="V62" i="4"/>
  <c r="V183" i="4"/>
  <c r="V378" i="4"/>
  <c r="V211" i="4"/>
  <c r="V287" i="4"/>
  <c r="V364" i="4"/>
  <c r="V304" i="4"/>
  <c r="V290" i="4"/>
  <c r="V251" i="4"/>
  <c r="V351" i="4"/>
  <c r="V158" i="4"/>
  <c r="V299" i="4"/>
  <c r="V74" i="4"/>
  <c r="V496" i="4"/>
  <c r="V281" i="4"/>
  <c r="V264" i="4"/>
  <c r="V19" i="4"/>
  <c r="V455" i="4"/>
  <c r="V202" i="4"/>
  <c r="V41" i="4"/>
  <c r="V539" i="4"/>
  <c r="V259" i="4"/>
  <c r="V174" i="4"/>
  <c r="V165" i="4"/>
  <c r="V199" i="4"/>
  <c r="V258" i="4"/>
  <c r="V91" i="4"/>
  <c r="V254" i="4"/>
  <c r="V309" i="4"/>
  <c r="V307" i="4"/>
  <c r="V85" i="4"/>
  <c r="V30" i="4"/>
  <c r="V458" i="4"/>
  <c r="V444" i="4"/>
  <c r="V407" i="4"/>
  <c r="V177" i="4"/>
  <c r="V196" i="4"/>
  <c r="V306" i="4"/>
  <c r="V260" i="4"/>
  <c r="V363" i="4"/>
  <c r="V322" i="4"/>
  <c r="V76" i="4"/>
  <c r="V154" i="4"/>
  <c r="V357" i="4"/>
  <c r="V376" i="4"/>
  <c r="V349" i="4"/>
  <c r="V186" i="4"/>
  <c r="V248" i="4"/>
  <c r="V356" i="4"/>
  <c r="V80" i="4"/>
  <c r="V256" i="4"/>
  <c r="V411" i="4"/>
  <c r="V18" i="4"/>
  <c r="V33" i="4"/>
  <c r="V94" i="4"/>
  <c r="V24" i="4"/>
  <c r="V54" i="4"/>
  <c r="V28" i="4"/>
  <c r="V149" i="4"/>
  <c r="V335" i="4"/>
  <c r="V73" i="4"/>
  <c r="V55" i="4"/>
  <c r="V240" i="4"/>
  <c r="V66" i="4"/>
  <c r="V162" i="4"/>
  <c r="V181" i="4"/>
  <c r="V502" i="4"/>
  <c r="V204" i="4"/>
  <c r="V370" i="4"/>
  <c r="V375" i="4"/>
  <c r="V371" i="4"/>
  <c r="V372" i="4"/>
  <c r="V373" i="4"/>
  <c r="V374" i="4"/>
  <c r="V469" i="4"/>
  <c r="V462" i="4"/>
  <c r="V464" i="4"/>
  <c r="V470" i="4"/>
  <c r="V489" i="4"/>
  <c r="V494" i="4"/>
  <c r="V491" i="4"/>
  <c r="V471" i="4"/>
  <c r="V460" i="4"/>
  <c r="V492" i="4"/>
  <c r="V465" i="4"/>
  <c r="V467" i="4"/>
  <c r="V461" i="4"/>
  <c r="V468" i="4"/>
  <c r="V463" i="4"/>
  <c r="V466" i="4"/>
  <c r="V490" i="4"/>
  <c r="V493" i="4"/>
  <c r="V178" i="4"/>
  <c r="V481" i="4"/>
  <c r="V169" i="4"/>
  <c r="V289" i="4"/>
  <c r="V249" i="4"/>
  <c r="V300" i="4"/>
  <c r="V541" i="4"/>
  <c r="V486" i="4"/>
  <c r="V153" i="4"/>
  <c r="V37" i="4"/>
  <c r="V327" i="4"/>
  <c r="V10" i="4"/>
  <c r="V328" i="4"/>
  <c r="V268" i="4"/>
  <c r="V68" i="4"/>
  <c r="V359" i="4"/>
  <c r="V474" i="4"/>
  <c r="V552" i="4"/>
  <c r="V323" i="4"/>
  <c r="V51" i="4"/>
  <c r="V266" i="4"/>
  <c r="V90" i="4"/>
  <c r="V170" i="4"/>
  <c r="V150" i="4"/>
  <c r="V98" i="4"/>
  <c r="V100" i="4"/>
  <c r="V400" i="4"/>
  <c r="V501" i="4"/>
  <c r="V443" i="4"/>
  <c r="V58" i="4"/>
  <c r="V70" i="4"/>
  <c r="V48" i="4"/>
  <c r="V29" i="4"/>
  <c r="V197" i="4"/>
  <c r="V81" i="4"/>
  <c r="V92" i="4"/>
  <c r="V350" i="4"/>
  <c r="V161" i="4"/>
  <c r="V381" i="4"/>
  <c r="V406" i="4"/>
  <c r="V72" i="4"/>
  <c r="V385" i="4"/>
  <c r="V71" i="4"/>
  <c r="V13" i="4"/>
  <c r="V52" i="4"/>
  <c r="V278" i="4"/>
  <c r="V46" i="4"/>
  <c r="V31" i="4"/>
  <c r="V49" i="4"/>
  <c r="V77" i="4"/>
  <c r="V247" i="4"/>
  <c r="V522" i="4"/>
  <c r="V164" i="4"/>
  <c r="V168" i="4"/>
  <c r="V113" i="4"/>
  <c r="V115" i="4"/>
  <c r="V15" i="4"/>
  <c r="V207" i="4"/>
  <c r="V246" i="4"/>
  <c r="V334" i="4"/>
  <c r="V457" i="4"/>
  <c r="V442" i="4"/>
  <c r="V367" i="4"/>
  <c r="V63" i="4"/>
  <c r="V96" i="4"/>
  <c r="V360" i="4"/>
  <c r="V56" i="4"/>
  <c r="V446" i="4"/>
  <c r="V157" i="4"/>
  <c r="V365" i="4"/>
  <c r="V252" i="4"/>
  <c r="V253" i="4"/>
  <c r="V245" i="4"/>
  <c r="V242" i="4"/>
  <c r="V368" i="4"/>
  <c r="V38" i="4"/>
  <c r="V269" i="4"/>
  <c r="V75" i="4"/>
  <c r="V160" i="4"/>
  <c r="V257" i="4"/>
  <c r="V430" i="4"/>
  <c r="V50" i="4"/>
  <c r="V134" i="4"/>
  <c r="V159" i="4"/>
  <c r="V265" i="4"/>
  <c r="V239" i="4"/>
  <c r="V39" i="4"/>
  <c r="V191" i="4"/>
  <c r="V451" i="4"/>
  <c r="V187" i="4"/>
  <c r="V426" i="4"/>
  <c r="V447" i="4"/>
  <c r="V423" i="4"/>
  <c r="V450" i="4"/>
  <c r="V424" i="4"/>
  <c r="V449" i="4"/>
  <c r="V425" i="4"/>
  <c r="V448" i="4"/>
  <c r="V79" i="4"/>
  <c r="V97" i="4"/>
  <c r="V35" i="4"/>
  <c r="V45" i="4"/>
  <c r="V32" i="4"/>
  <c r="V105" i="4"/>
  <c r="V210" i="4"/>
  <c r="V441" i="4"/>
  <c r="V14" i="4"/>
  <c r="V325" i="4"/>
  <c r="V267" i="4"/>
  <c r="V255" i="4"/>
  <c r="V445" i="4"/>
  <c r="V166" i="4"/>
  <c r="V57" i="4"/>
  <c r="V297" i="4"/>
  <c r="V261" i="4"/>
  <c r="V99" i="4"/>
  <c r="V175" i="4"/>
  <c r="V185" i="4"/>
  <c r="V495" i="4"/>
  <c r="V136" i="4"/>
  <c r="V22" i="4"/>
  <c r="V87" i="4"/>
  <c r="V377" i="4"/>
  <c r="V298" i="4"/>
  <c r="V130" i="4"/>
  <c r="V131" i="4"/>
  <c r="V132" i="4"/>
  <c r="V308" i="4"/>
  <c r="V498" i="4"/>
  <c r="V452" i="4"/>
  <c r="V238" i="4"/>
  <c r="V241" i="4"/>
  <c r="V27" i="4"/>
  <c r="V279" i="4"/>
  <c r="V203" i="4"/>
  <c r="V386" i="4"/>
  <c r="V110" i="4"/>
  <c r="V428" i="4"/>
  <c r="V388" i="4"/>
  <c r="V209" i="4"/>
  <c r="V198" i="4"/>
  <c r="V17" i="4"/>
  <c r="V361" i="4"/>
  <c r="V484" i="4"/>
  <c r="V475" i="4"/>
  <c r="V273" i="4"/>
  <c r="V93" i="4"/>
  <c r="W7" i="4"/>
  <c r="V7" i="4"/>
  <c r="W8" i="4"/>
  <c r="W16" i="4"/>
  <c r="W70" i="4"/>
  <c r="W178" i="4"/>
  <c r="W180" i="4"/>
  <c r="W181" i="4"/>
  <c r="W182" i="4"/>
  <c r="W183" i="4"/>
  <c r="W184" i="4"/>
  <c r="V184" i="4"/>
  <c r="W267" i="4"/>
  <c r="W268" i="4"/>
  <c r="W269" i="4"/>
  <c r="W270" i="4"/>
  <c r="V270" i="4"/>
  <c r="W271" i="4"/>
  <c r="V271" i="4"/>
  <c r="W272" i="4"/>
  <c r="W522" i="4"/>
  <c r="W521" i="4"/>
  <c r="V521" i="4"/>
  <c r="W520" i="4"/>
  <c r="W519" i="4"/>
  <c r="K466" i="18"/>
  <c r="L466" i="18"/>
  <c r="M466" i="18"/>
  <c r="N466" i="18"/>
  <c r="J466" i="18"/>
  <c r="N465" i="18"/>
  <c r="M465" i="18"/>
  <c r="L465" i="18"/>
  <c r="K465" i="18"/>
  <c r="J465" i="18"/>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I880" i="7"/>
  <c r="K880" i="7"/>
  <c r="L880" i="7"/>
  <c r="G881" i="7"/>
  <c r="H881" i="7"/>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AW559" i="4"/>
  <c r="AV559" i="4"/>
  <c r="AS559" i="4"/>
  <c r="AR559" i="4"/>
  <c r="AQ559" i="4"/>
  <c r="AN559" i="4"/>
  <c r="AM559" i="4"/>
  <c r="AL559" i="4"/>
  <c r="AI559" i="4"/>
  <c r="AH559" i="4"/>
  <c r="AG559" i="4"/>
  <c r="AE559" i="4"/>
  <c r="AD559" i="4" s="1"/>
  <c r="AC559" i="4"/>
  <c r="AB559" i="4"/>
  <c r="Y559" i="4"/>
  <c r="Q559" i="4"/>
  <c r="AW558" i="4"/>
  <c r="AV558" i="4"/>
  <c r="AS558" i="4"/>
  <c r="AR558" i="4"/>
  <c r="AQ558" i="4"/>
  <c r="AN558" i="4"/>
  <c r="AM558" i="4"/>
  <c r="AL558" i="4"/>
  <c r="AI558" i="4"/>
  <c r="AH558" i="4"/>
  <c r="AG558" i="4"/>
  <c r="AE558" i="4"/>
  <c r="AD558" i="4" s="1"/>
  <c r="AC558" i="4"/>
  <c r="AB558" i="4"/>
  <c r="Y558" i="4"/>
  <c r="Q558" i="4"/>
  <c r="AW557" i="4"/>
  <c r="AV557" i="4"/>
  <c r="AS557" i="4"/>
  <c r="AR557" i="4"/>
  <c r="AQ557" i="4"/>
  <c r="AN557" i="4"/>
  <c r="AM557" i="4"/>
  <c r="AL557" i="4"/>
  <c r="AI557" i="4"/>
  <c r="AH557" i="4"/>
  <c r="AG557" i="4"/>
  <c r="AE557" i="4"/>
  <c r="AD557" i="4" s="1"/>
  <c r="AC557" i="4"/>
  <c r="AB557" i="4"/>
  <c r="Y557" i="4"/>
  <c r="Q557" i="4"/>
  <c r="D559" i="4"/>
  <c r="D558" i="4"/>
  <c r="D557" i="4"/>
  <c r="AC554" i="4"/>
  <c r="AB554" i="4"/>
  <c r="Y554" i="4"/>
  <c r="W554" i="4"/>
  <c r="S554" i="4"/>
  <c r="T554" i="4" s="1"/>
  <c r="Q554" i="4"/>
  <c r="AC553" i="4"/>
  <c r="AB553" i="4"/>
  <c r="Y553" i="4"/>
  <c r="W553" i="4"/>
  <c r="S553" i="4"/>
  <c r="Q553" i="4"/>
  <c r="AC552" i="4"/>
  <c r="AB552" i="4"/>
  <c r="Y552" i="4"/>
  <c r="W552" i="4"/>
  <c r="S552" i="4"/>
  <c r="T552" i="4" s="1"/>
  <c r="Q552" i="4"/>
  <c r="D554" i="4"/>
  <c r="D553" i="4"/>
  <c r="D552" i="4"/>
  <c r="Q548" i="4"/>
  <c r="P548" i="4" s="1"/>
  <c r="S548" i="4" s="1"/>
  <c r="T548" i="4" s="1"/>
  <c r="Z548" i="4"/>
  <c r="Y548" i="4" s="1"/>
  <c r="Q546" i="4"/>
  <c r="P546" i="4" s="1"/>
  <c r="S546" i="4" s="1"/>
  <c r="Z546" i="4"/>
  <c r="Y546" i="4" s="1"/>
  <c r="D546" i="4"/>
  <c r="D548" i="4"/>
  <c r="I115" i="5"/>
  <c r="J115" i="5"/>
  <c r="I116" i="5"/>
  <c r="J116" i="5"/>
  <c r="I113" i="5"/>
  <c r="J113" i="5"/>
  <c r="I114" i="5"/>
  <c r="J114" i="5"/>
  <c r="AN539" i="4"/>
  <c r="AN538" i="4"/>
  <c r="AN537" i="4"/>
  <c r="AM539" i="4"/>
  <c r="AM538" i="4"/>
  <c r="AM537" i="4"/>
  <c r="AL539" i="4"/>
  <c r="AL538" i="4"/>
  <c r="AL537" i="4"/>
  <c r="AI539" i="4"/>
  <c r="AI538" i="4"/>
  <c r="AI537" i="4"/>
  <c r="AH539" i="4"/>
  <c r="AH538" i="4"/>
  <c r="AH537" i="4"/>
  <c r="AG539" i="4"/>
  <c r="AG538" i="4"/>
  <c r="AG537" i="4"/>
  <c r="AE539" i="4"/>
  <c r="AD539" i="4" s="1"/>
  <c r="AE538" i="4"/>
  <c r="AD538" i="4" s="1"/>
  <c r="AE537" i="4"/>
  <c r="AD537" i="4" s="1"/>
  <c r="AC539" i="4"/>
  <c r="AC538" i="4"/>
  <c r="AC537" i="4"/>
  <c r="W539" i="4"/>
  <c r="W538" i="4"/>
  <c r="W537" i="4"/>
  <c r="W507" i="4"/>
  <c r="W506" i="4"/>
  <c r="W505" i="4"/>
  <c r="V507" i="4"/>
  <c r="V506" i="4"/>
  <c r="D555" i="4"/>
  <c r="Q555" i="4"/>
  <c r="P555" i="4" s="1"/>
  <c r="S555" i="4" s="1"/>
  <c r="T555" i="4" s="1"/>
  <c r="Z555" i="4"/>
  <c r="Y555" i="4" s="1"/>
  <c r="D543" i="4"/>
  <c r="Q543" i="4"/>
  <c r="Z543" i="4"/>
  <c r="Y543" i="4" s="1"/>
  <c r="D544" i="4"/>
  <c r="Q544" i="4"/>
  <c r="P544" i="4" s="1"/>
  <c r="Z544" i="4"/>
  <c r="D545" i="4"/>
  <c r="Q545" i="4"/>
  <c r="P545" i="4" s="1"/>
  <c r="Z545" i="4"/>
  <c r="Y545" i="4" s="1"/>
  <c r="D556" i="4"/>
  <c r="Q556" i="4"/>
  <c r="P556" i="4" s="1"/>
  <c r="Z556" i="4"/>
  <c r="Y556" i="4" s="1"/>
  <c r="D547" i="4"/>
  <c r="Q547" i="4"/>
  <c r="Z547" i="4"/>
  <c r="Y547" i="4" s="1"/>
  <c r="Y533" i="4"/>
  <c r="Y532" i="4"/>
  <c r="Y540" i="4"/>
  <c r="Y541" i="4"/>
  <c r="Y542" i="4"/>
  <c r="Y447" i="4"/>
  <c r="Y448" i="4"/>
  <c r="Y449" i="4"/>
  <c r="Y450" i="4"/>
  <c r="Y423" i="4"/>
  <c r="Y424" i="4"/>
  <c r="Y425" i="4"/>
  <c r="Y426" i="4"/>
  <c r="Y328" i="4"/>
  <c r="Y329" i="4"/>
  <c r="Y279" i="4"/>
  <c r="Y280" i="4"/>
  <c r="Y281" i="4"/>
  <c r="Y282" i="4"/>
  <c r="Y287" i="4"/>
  <c r="Y251" i="4"/>
  <c r="Y252" i="4"/>
  <c r="Y253" i="4"/>
  <c r="Y254" i="4"/>
  <c r="Y255" i="4"/>
  <c r="Y256" i="4"/>
  <c r="Y257" i="4"/>
  <c r="Y258" i="4"/>
  <c r="Y163" i="4"/>
  <c r="Y166" i="4"/>
  <c r="Y130" i="4"/>
  <c r="Y133" i="4"/>
  <c r="Y134" i="4"/>
  <c r="Y135" i="4"/>
  <c r="Y78" i="4"/>
  <c r="Y92" i="4"/>
  <c r="Y103" i="4"/>
  <c r="Y115" i="4"/>
  <c r="Y12" i="4"/>
  <c r="Y13" i="4"/>
  <c r="Y17" i="4"/>
  <c r="Y19" i="4"/>
  <c r="Y37" i="4"/>
  <c r="Y43" i="4"/>
  <c r="G33" i="20"/>
  <c r="H33" i="20"/>
  <c r="I33" i="20"/>
  <c r="C33" i="20"/>
  <c r="B542" i="15"/>
  <c r="C542" i="15"/>
  <c r="B543" i="15"/>
  <c r="C543" i="15"/>
  <c r="B544" i="15"/>
  <c r="B545" i="15"/>
  <c r="C545" i="15"/>
  <c r="B546" i="15"/>
  <c r="C546" i="15"/>
  <c r="B547" i="15"/>
  <c r="C547" i="15"/>
  <c r="B551" i="15"/>
  <c r="C551" i="15"/>
  <c r="B553" i="15"/>
  <c r="C553" i="15"/>
  <c r="P549" i="4"/>
  <c r="P550" i="4"/>
  <c r="P551" i="4"/>
  <c r="J464" i="18"/>
  <c r="V540" i="4"/>
  <c r="W540" i="4"/>
  <c r="AB540" i="4"/>
  <c r="AC540" i="4"/>
  <c r="Z529" i="4"/>
  <c r="Y529" i="4" s="1"/>
  <c r="AB529" i="4"/>
  <c r="AC529" i="4"/>
  <c r="AE529" i="4"/>
  <c r="AD529" i="4" s="1"/>
  <c r="AG529" i="4"/>
  <c r="AH529" i="4"/>
  <c r="AI529" i="4"/>
  <c r="AL529" i="4"/>
  <c r="AM529" i="4"/>
  <c r="AN529" i="4"/>
  <c r="AQ529" i="4"/>
  <c r="AR529" i="4"/>
  <c r="AS529" i="4"/>
  <c r="AV529" i="4"/>
  <c r="AW529" i="4"/>
  <c r="AW531" i="4"/>
  <c r="AV531" i="4"/>
  <c r="AS531" i="4"/>
  <c r="AR531" i="4"/>
  <c r="AQ531" i="4"/>
  <c r="AN531" i="4"/>
  <c r="AM531" i="4"/>
  <c r="AL531" i="4"/>
  <c r="AI531" i="4"/>
  <c r="AH531" i="4"/>
  <c r="AG531" i="4"/>
  <c r="AE531" i="4"/>
  <c r="AD531" i="4" s="1"/>
  <c r="AC531" i="4"/>
  <c r="AB531" i="4"/>
  <c r="Z531" i="4"/>
  <c r="Y531" i="4" s="1"/>
  <c r="AW530" i="4"/>
  <c r="AV530" i="4"/>
  <c r="AS530" i="4"/>
  <c r="AR530" i="4"/>
  <c r="AQ530" i="4"/>
  <c r="AN530" i="4"/>
  <c r="AM530" i="4"/>
  <c r="AL530" i="4"/>
  <c r="AI530" i="4"/>
  <c r="AH530" i="4"/>
  <c r="AG530" i="4"/>
  <c r="AE530" i="4"/>
  <c r="AD530" i="4" s="1"/>
  <c r="AC530" i="4"/>
  <c r="AB530" i="4"/>
  <c r="Z530" i="4"/>
  <c r="Y530" i="4" s="1"/>
  <c r="AW526" i="4"/>
  <c r="AV526" i="4"/>
  <c r="AS526" i="4"/>
  <c r="AR526" i="4"/>
  <c r="AQ526" i="4"/>
  <c r="AN526" i="4"/>
  <c r="AM526" i="4"/>
  <c r="AL526" i="4"/>
  <c r="AI526" i="4"/>
  <c r="AH526" i="4"/>
  <c r="AG526" i="4"/>
  <c r="AE526" i="4"/>
  <c r="AD526" i="4" s="1"/>
  <c r="AC526" i="4"/>
  <c r="AB526" i="4"/>
  <c r="Z526" i="4"/>
  <c r="Y526" i="4" s="1"/>
  <c r="AW528" i="4"/>
  <c r="AV528" i="4"/>
  <c r="AS528" i="4"/>
  <c r="AR528" i="4"/>
  <c r="AQ528" i="4"/>
  <c r="AN528" i="4"/>
  <c r="AM528" i="4"/>
  <c r="AL528" i="4"/>
  <c r="AI528" i="4"/>
  <c r="AH528" i="4"/>
  <c r="AG528" i="4"/>
  <c r="AE528" i="4"/>
  <c r="AD528" i="4" s="1"/>
  <c r="AC528" i="4"/>
  <c r="AB528" i="4"/>
  <c r="Z528" i="4"/>
  <c r="Y528" i="4" s="1"/>
  <c r="AW527" i="4"/>
  <c r="AV527" i="4"/>
  <c r="AS527" i="4"/>
  <c r="AR527" i="4"/>
  <c r="AQ527" i="4"/>
  <c r="AN527" i="4"/>
  <c r="AM527" i="4"/>
  <c r="AL527" i="4"/>
  <c r="AI527" i="4"/>
  <c r="AH527" i="4"/>
  <c r="AG527" i="4"/>
  <c r="AE527" i="4"/>
  <c r="AD527" i="4" s="1"/>
  <c r="AC527" i="4"/>
  <c r="AB527" i="4"/>
  <c r="Z527" i="4"/>
  <c r="Y527" i="4" s="1"/>
  <c r="Z522" i="4"/>
  <c r="Y522" i="4" s="1"/>
  <c r="AB522" i="4"/>
  <c r="AC522" i="4"/>
  <c r="AE522" i="4"/>
  <c r="AD522" i="4" s="1"/>
  <c r="AG522" i="4"/>
  <c r="AH522" i="4"/>
  <c r="AI522" i="4"/>
  <c r="AL522" i="4"/>
  <c r="AM522" i="4"/>
  <c r="AN522" i="4"/>
  <c r="AQ522" i="4"/>
  <c r="AR522" i="4"/>
  <c r="AS522" i="4"/>
  <c r="AV522" i="4"/>
  <c r="AW522" i="4"/>
  <c r="Z511" i="4"/>
  <c r="Y511" i="4" s="1"/>
  <c r="AB511" i="4"/>
  <c r="AC511" i="4"/>
  <c r="AE511" i="4"/>
  <c r="AD511" i="4" s="1"/>
  <c r="AG511" i="4"/>
  <c r="AH511" i="4"/>
  <c r="AI511" i="4"/>
  <c r="AL511" i="4"/>
  <c r="AM511" i="4"/>
  <c r="AN511" i="4"/>
  <c r="AQ511" i="4"/>
  <c r="AR511" i="4"/>
  <c r="AS511" i="4"/>
  <c r="AV511" i="4"/>
  <c r="AW511" i="4"/>
  <c r="Z512" i="4"/>
  <c r="Y512" i="4" s="1"/>
  <c r="AB512" i="4"/>
  <c r="AC512" i="4"/>
  <c r="AE512" i="4"/>
  <c r="AD512" i="4" s="1"/>
  <c r="AG512" i="4"/>
  <c r="AH512" i="4"/>
  <c r="AI512" i="4"/>
  <c r="AL512" i="4"/>
  <c r="AM512" i="4"/>
  <c r="AN512" i="4"/>
  <c r="AQ512" i="4"/>
  <c r="AR512" i="4"/>
  <c r="AS512" i="4"/>
  <c r="AV512" i="4"/>
  <c r="AW512" i="4"/>
  <c r="Z513" i="4"/>
  <c r="Y513" i="4" s="1"/>
  <c r="AB513" i="4"/>
  <c r="AC513" i="4"/>
  <c r="AE513" i="4"/>
  <c r="AD513" i="4" s="1"/>
  <c r="AG513" i="4"/>
  <c r="AH513" i="4"/>
  <c r="AI513" i="4"/>
  <c r="AL513" i="4"/>
  <c r="AM513" i="4"/>
  <c r="AN513" i="4"/>
  <c r="AQ513" i="4"/>
  <c r="AR513" i="4"/>
  <c r="AS513" i="4"/>
  <c r="AV513" i="4"/>
  <c r="AW513" i="4"/>
  <c r="Z514" i="4"/>
  <c r="Y514" i="4" s="1"/>
  <c r="AB514" i="4"/>
  <c r="AC514" i="4"/>
  <c r="AE514" i="4"/>
  <c r="AD514" i="4" s="1"/>
  <c r="AG514" i="4"/>
  <c r="AH514" i="4"/>
  <c r="AI514" i="4"/>
  <c r="AL514" i="4"/>
  <c r="AM514" i="4"/>
  <c r="AN514" i="4"/>
  <c r="AQ514" i="4"/>
  <c r="AR514" i="4"/>
  <c r="AS514" i="4"/>
  <c r="AV514" i="4"/>
  <c r="AW514" i="4"/>
  <c r="Z515" i="4"/>
  <c r="Y515" i="4" s="1"/>
  <c r="AB515" i="4"/>
  <c r="AC515" i="4"/>
  <c r="AE515" i="4"/>
  <c r="AD515" i="4" s="1"/>
  <c r="AG515" i="4"/>
  <c r="AH515" i="4"/>
  <c r="AI515" i="4"/>
  <c r="AL515" i="4"/>
  <c r="AM515" i="4"/>
  <c r="AN515" i="4"/>
  <c r="AQ515" i="4"/>
  <c r="AR515" i="4"/>
  <c r="AS515" i="4"/>
  <c r="AV515" i="4"/>
  <c r="AW515" i="4"/>
  <c r="Z516" i="4"/>
  <c r="Y516" i="4" s="1"/>
  <c r="AB516" i="4"/>
  <c r="AC516" i="4"/>
  <c r="AE516" i="4"/>
  <c r="AD516" i="4" s="1"/>
  <c r="AG516" i="4"/>
  <c r="AH516" i="4"/>
  <c r="AI516" i="4"/>
  <c r="AL516" i="4"/>
  <c r="AM516" i="4"/>
  <c r="AN516" i="4"/>
  <c r="AQ516" i="4"/>
  <c r="AR516" i="4"/>
  <c r="AS516" i="4"/>
  <c r="AV516" i="4"/>
  <c r="AW516" i="4"/>
  <c r="Z517" i="4"/>
  <c r="Y517" i="4" s="1"/>
  <c r="AB517" i="4"/>
  <c r="AC517" i="4"/>
  <c r="AE517" i="4"/>
  <c r="AD517" i="4" s="1"/>
  <c r="AG517" i="4"/>
  <c r="AH517" i="4"/>
  <c r="AI517" i="4"/>
  <c r="AL517" i="4"/>
  <c r="AM517" i="4"/>
  <c r="AN517" i="4"/>
  <c r="AQ517" i="4"/>
  <c r="AR517" i="4"/>
  <c r="AS517" i="4"/>
  <c r="AV517" i="4"/>
  <c r="AW517" i="4"/>
  <c r="Z518" i="4"/>
  <c r="Y518" i="4" s="1"/>
  <c r="AB518" i="4"/>
  <c r="AC518" i="4"/>
  <c r="AE518" i="4"/>
  <c r="AD518" i="4" s="1"/>
  <c r="AG518" i="4"/>
  <c r="AH518" i="4"/>
  <c r="AI518" i="4"/>
  <c r="AL518" i="4"/>
  <c r="AM518" i="4"/>
  <c r="AN518" i="4"/>
  <c r="AQ518" i="4"/>
  <c r="AR518" i="4"/>
  <c r="AS518" i="4"/>
  <c r="AV518" i="4"/>
  <c r="AW518" i="4"/>
  <c r="Z519" i="4"/>
  <c r="Y519" i="4" s="1"/>
  <c r="AB519" i="4"/>
  <c r="AC519" i="4"/>
  <c r="AE519" i="4"/>
  <c r="AD519" i="4" s="1"/>
  <c r="AG519" i="4"/>
  <c r="AH519" i="4"/>
  <c r="AI519" i="4"/>
  <c r="AL519" i="4"/>
  <c r="AM519" i="4"/>
  <c r="AN519" i="4"/>
  <c r="AQ519" i="4"/>
  <c r="AR519" i="4"/>
  <c r="AS519" i="4"/>
  <c r="AV519" i="4"/>
  <c r="AW519" i="4"/>
  <c r="Z520" i="4"/>
  <c r="Y520" i="4" s="1"/>
  <c r="AB520" i="4"/>
  <c r="AC520" i="4"/>
  <c r="AE520" i="4"/>
  <c r="AD520" i="4" s="1"/>
  <c r="AG520" i="4"/>
  <c r="AH520" i="4"/>
  <c r="AI520" i="4"/>
  <c r="AL520" i="4"/>
  <c r="AM520" i="4"/>
  <c r="AN520" i="4"/>
  <c r="AQ520" i="4"/>
  <c r="AR520" i="4"/>
  <c r="AS520" i="4"/>
  <c r="AV520" i="4"/>
  <c r="AW520" i="4"/>
  <c r="Z560" i="4"/>
  <c r="Y560" i="4" s="1"/>
  <c r="AB560" i="4"/>
  <c r="AC560" i="4"/>
  <c r="AE560" i="4"/>
  <c r="AD560" i="4" s="1"/>
  <c r="AG560" i="4"/>
  <c r="AH560" i="4"/>
  <c r="AI560" i="4"/>
  <c r="AL560" i="4"/>
  <c r="AM560" i="4"/>
  <c r="AN560" i="4"/>
  <c r="AQ560" i="4"/>
  <c r="AR560" i="4"/>
  <c r="AS560" i="4"/>
  <c r="AV560" i="4"/>
  <c r="AW560" i="4"/>
  <c r="Z521" i="4"/>
  <c r="Y521" i="4" s="1"/>
  <c r="AB521" i="4"/>
  <c r="AC521" i="4"/>
  <c r="AE521" i="4"/>
  <c r="AD521" i="4" s="1"/>
  <c r="AG521" i="4"/>
  <c r="AH521" i="4"/>
  <c r="AI521" i="4"/>
  <c r="AL521" i="4"/>
  <c r="AM521" i="4"/>
  <c r="AN521" i="4"/>
  <c r="AQ521" i="4"/>
  <c r="AR521" i="4"/>
  <c r="AS521" i="4"/>
  <c r="AV521" i="4"/>
  <c r="AW521" i="4"/>
  <c r="AB523" i="4"/>
  <c r="AC523" i="4"/>
  <c r="AB524" i="4"/>
  <c r="AC524" i="4"/>
  <c r="AB525" i="4"/>
  <c r="AC525" i="4"/>
  <c r="Z536" i="4"/>
  <c r="Y536" i="4" s="1"/>
  <c r="Z535" i="4"/>
  <c r="Y535" i="4" s="1"/>
  <c r="Z534" i="4"/>
  <c r="Y534" i="4" s="1"/>
  <c r="Z537" i="4"/>
  <c r="Y537" i="4" s="1"/>
  <c r="Z538" i="4"/>
  <c r="Y538" i="4" s="1"/>
  <c r="Z539" i="4"/>
  <c r="Y539" i="4" s="1"/>
  <c r="Z549" i="4"/>
  <c r="Z550" i="4"/>
  <c r="Y550" i="4" s="1"/>
  <c r="Z551" i="4"/>
  <c r="Y551" i="4" s="1"/>
  <c r="Q534" i="4"/>
  <c r="T534" i="4"/>
  <c r="Q535" i="4"/>
  <c r="S535" i="4"/>
  <c r="T535" i="4" s="1"/>
  <c r="Q536" i="4"/>
  <c r="P536" i="4" s="1"/>
  <c r="AZ536" i="4" s="1"/>
  <c r="S536" i="4"/>
  <c r="T536" i="4" s="1"/>
  <c r="Q537" i="4"/>
  <c r="S537" i="4"/>
  <c r="T537" i="4" s="1"/>
  <c r="Q538" i="4"/>
  <c r="S538" i="4"/>
  <c r="T538" i="4" s="1"/>
  <c r="Q539" i="4"/>
  <c r="S539" i="4"/>
  <c r="T539" i="4" s="1"/>
  <c r="Q549" i="4"/>
  <c r="S549" i="4"/>
  <c r="T549" i="4" s="1"/>
  <c r="Q550" i="4"/>
  <c r="S550" i="4"/>
  <c r="T550" i="4" s="1"/>
  <c r="Q551" i="4"/>
  <c r="S551" i="4"/>
  <c r="T551" i="4" s="1"/>
  <c r="K455" i="18"/>
  <c r="L455" i="18"/>
  <c r="M455" i="18"/>
  <c r="N455" i="18"/>
  <c r="K456" i="18"/>
  <c r="L456" i="18"/>
  <c r="M456" i="18"/>
  <c r="N456" i="18"/>
  <c r="K457" i="18"/>
  <c r="L457" i="18"/>
  <c r="M457" i="18"/>
  <c r="N457" i="18"/>
  <c r="K458" i="18"/>
  <c r="L458" i="18"/>
  <c r="M458" i="18"/>
  <c r="N458" i="18"/>
  <c r="K459" i="18"/>
  <c r="L459" i="18"/>
  <c r="M459" i="18"/>
  <c r="N459" i="18"/>
  <c r="K460" i="18"/>
  <c r="L460" i="18"/>
  <c r="M460" i="18"/>
  <c r="N460" i="18"/>
  <c r="K461" i="18"/>
  <c r="L461" i="18"/>
  <c r="M461" i="18"/>
  <c r="N461" i="18"/>
  <c r="K462" i="18"/>
  <c r="L462" i="18"/>
  <c r="M462" i="18"/>
  <c r="N462" i="18"/>
  <c r="K463" i="18"/>
  <c r="L463" i="18"/>
  <c r="M463" i="18"/>
  <c r="N463" i="18"/>
  <c r="K464" i="18"/>
  <c r="L464" i="18"/>
  <c r="M464" i="18"/>
  <c r="N464" i="18"/>
  <c r="J455" i="18"/>
  <c r="J456" i="18"/>
  <c r="J457" i="18"/>
  <c r="J458" i="18"/>
  <c r="J459" i="18"/>
  <c r="J460" i="18"/>
  <c r="J461" i="18"/>
  <c r="J462" i="18"/>
  <c r="J463"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45" i="18"/>
  <c r="J446" i="18"/>
  <c r="M445" i="18"/>
  <c r="M446" i="18"/>
  <c r="L445" i="18"/>
  <c r="L446" i="18"/>
  <c r="K445" i="18"/>
  <c r="K446" i="18"/>
  <c r="Q527" i="4"/>
  <c r="Q528" i="4"/>
  <c r="Q526" i="4"/>
  <c r="Q533" i="4"/>
  <c r="Q530" i="4"/>
  <c r="Q531" i="4"/>
  <c r="Q529" i="4"/>
  <c r="Q532" i="4"/>
  <c r="S540" i="4"/>
  <c r="S541" i="4"/>
  <c r="S542" i="4"/>
  <c r="Q540" i="4"/>
  <c r="Q541" i="4"/>
  <c r="W541" i="4"/>
  <c r="Q542" i="4"/>
  <c r="W542" i="4"/>
  <c r="S3" i="4" l="1"/>
  <c r="AZ3" i="4"/>
  <c r="P4" i="4"/>
  <c r="BC544" i="4"/>
  <c r="B560" i="15"/>
  <c r="BC536" i="4"/>
  <c r="AY536" i="4"/>
  <c r="S556" i="4"/>
  <c r="T556" i="4" s="1"/>
  <c r="P539" i="4"/>
  <c r="P538" i="4"/>
  <c r="P537" i="4"/>
  <c r="P535" i="4"/>
  <c r="P534" i="4"/>
  <c r="T553" i="4"/>
  <c r="T546" i="4"/>
  <c r="P547" i="4"/>
  <c r="P543" i="4"/>
  <c r="Y544" i="4"/>
  <c r="Y549" i="4"/>
  <c r="J33" i="20"/>
  <c r="T541" i="4"/>
  <c r="T542" i="4"/>
  <c r="T540" i="4"/>
  <c r="B535" i="15"/>
  <c r="C535" i="15"/>
  <c r="B536" i="15"/>
  <c r="C536" i="15"/>
  <c r="B534" i="15"/>
  <c r="C534" i="15"/>
  <c r="B541" i="15"/>
  <c r="C541" i="15"/>
  <c r="B538" i="15"/>
  <c r="C538" i="15"/>
  <c r="B539" i="15"/>
  <c r="C539" i="15"/>
  <c r="B537" i="15"/>
  <c r="C537" i="15"/>
  <c r="B540" i="15"/>
  <c r="C540" i="15"/>
  <c r="B548" i="15"/>
  <c r="C548" i="15"/>
  <c r="B549" i="15"/>
  <c r="C549" i="15"/>
  <c r="B550" i="15"/>
  <c r="C550" i="15"/>
  <c r="AC542" i="4"/>
  <c r="AC541" i="4"/>
  <c r="AB542" i="4"/>
  <c r="AB541" i="4"/>
  <c r="D522" i="4"/>
  <c r="D523" i="4"/>
  <c r="D524" i="4"/>
  <c r="D525" i="4"/>
  <c r="D527" i="4"/>
  <c r="D528" i="4"/>
  <c r="D526" i="4"/>
  <c r="D533" i="4"/>
  <c r="D530" i="4"/>
  <c r="D531" i="4"/>
  <c r="D529" i="4"/>
  <c r="D532" i="4"/>
  <c r="D540" i="4"/>
  <c r="D541" i="4"/>
  <c r="D542" i="4"/>
  <c r="J450" i="18"/>
  <c r="K450" i="18"/>
  <c r="L450" i="18"/>
  <c r="M450" i="18"/>
  <c r="J451" i="18"/>
  <c r="K451" i="18"/>
  <c r="L451" i="18"/>
  <c r="M451" i="18"/>
  <c r="J452" i="18"/>
  <c r="K452" i="18"/>
  <c r="L452" i="18"/>
  <c r="M452" i="18"/>
  <c r="J453" i="18"/>
  <c r="K453" i="18"/>
  <c r="L453" i="18"/>
  <c r="M453" i="18"/>
  <c r="J454" i="18"/>
  <c r="K454" i="18"/>
  <c r="L454" i="18"/>
  <c r="M454" i="18"/>
  <c r="S4" i="4" l="1"/>
  <c r="AZ4" i="4"/>
  <c r="T3" i="4"/>
  <c r="AY3" i="4"/>
  <c r="S547" i="4"/>
  <c r="T559" i="4"/>
  <c r="T558" i="4"/>
  <c r="T557" i="4"/>
  <c r="J112" i="5"/>
  <c r="J111" i="5"/>
  <c r="J110" i="5"/>
  <c r="I111" i="5"/>
  <c r="I110" i="5"/>
  <c r="F108" i="5"/>
  <c r="I108" i="5"/>
  <c r="J108" i="5"/>
  <c r="E109" i="5"/>
  <c r="F109" i="5"/>
  <c r="G109" i="5" s="1"/>
  <c r="I109" i="5"/>
  <c r="J109" i="5"/>
  <c r="E110" i="5"/>
  <c r="F110" i="5"/>
  <c r="G110" i="5" s="1"/>
  <c r="E111" i="5"/>
  <c r="F111" i="5"/>
  <c r="G111" i="5" s="1"/>
  <c r="E112" i="5"/>
  <c r="F112" i="5"/>
  <c r="G112" i="5" s="1"/>
  <c r="I112" i="5"/>
  <c r="T4" i="4" l="1"/>
  <c r="AY4" i="4"/>
  <c r="T547" i="4"/>
  <c r="AQ523" i="4"/>
  <c r="AR523" i="4"/>
  <c r="AS523" i="4"/>
  <c r="AQ524" i="4"/>
  <c r="AR524" i="4"/>
  <c r="AS524" i="4"/>
  <c r="AQ525" i="4"/>
  <c r="AR525" i="4"/>
  <c r="AS525" i="4"/>
  <c r="P519" i="4"/>
  <c r="P520" i="4"/>
  <c r="P521" i="4"/>
  <c r="P522" i="4"/>
  <c r="AV524" i="4"/>
  <c r="AW524" i="4"/>
  <c r="AV525" i="4"/>
  <c r="AW525" i="4"/>
  <c r="S522" i="4"/>
  <c r="T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B505" i="4"/>
  <c r="AC505" i="4"/>
  <c r="AG505" i="4"/>
  <c r="AH505" i="4"/>
  <c r="AI505" i="4"/>
  <c r="AL505" i="4"/>
  <c r="AM505" i="4"/>
  <c r="AN505" i="4"/>
  <c r="AQ505" i="4"/>
  <c r="AR505" i="4"/>
  <c r="AS505" i="4"/>
  <c r="AV505" i="4"/>
  <c r="AW505" i="4"/>
  <c r="D506" i="4"/>
  <c r="AB506" i="4"/>
  <c r="AC506" i="4"/>
  <c r="AG506" i="4"/>
  <c r="AH506" i="4"/>
  <c r="AI506" i="4"/>
  <c r="AL506" i="4"/>
  <c r="AM506" i="4"/>
  <c r="AN506" i="4"/>
  <c r="AQ506" i="4"/>
  <c r="AR506" i="4"/>
  <c r="AS506" i="4"/>
  <c r="AV506" i="4"/>
  <c r="AW506" i="4"/>
  <c r="D507" i="4"/>
  <c r="AB507" i="4"/>
  <c r="AC507" i="4"/>
  <c r="AG507" i="4"/>
  <c r="AH507" i="4"/>
  <c r="AI507" i="4"/>
  <c r="AL507" i="4"/>
  <c r="AM507" i="4"/>
  <c r="AN507" i="4"/>
  <c r="AQ507" i="4"/>
  <c r="AR507" i="4"/>
  <c r="AS507" i="4"/>
  <c r="AV507" i="4"/>
  <c r="AW507" i="4"/>
  <c r="D508" i="4"/>
  <c r="AB508" i="4"/>
  <c r="AC508" i="4"/>
  <c r="AG508" i="4"/>
  <c r="AH508" i="4"/>
  <c r="AI508" i="4"/>
  <c r="AL508" i="4"/>
  <c r="AM508" i="4"/>
  <c r="AN508" i="4"/>
  <c r="AQ508" i="4"/>
  <c r="AR508" i="4"/>
  <c r="AS508" i="4"/>
  <c r="AV508" i="4"/>
  <c r="AW508" i="4"/>
  <c r="D509" i="4"/>
  <c r="AB509" i="4"/>
  <c r="AC509" i="4"/>
  <c r="AG509" i="4"/>
  <c r="AH509" i="4"/>
  <c r="AI509" i="4"/>
  <c r="AL509" i="4"/>
  <c r="AM509" i="4"/>
  <c r="AN509" i="4"/>
  <c r="AQ509" i="4"/>
  <c r="AR509" i="4"/>
  <c r="AS509" i="4"/>
  <c r="AV509" i="4"/>
  <c r="AW509" i="4"/>
  <c r="D510" i="4"/>
  <c r="AB510" i="4"/>
  <c r="AC510" i="4"/>
  <c r="AG510" i="4"/>
  <c r="AH510" i="4"/>
  <c r="AI510" i="4"/>
  <c r="AL510" i="4"/>
  <c r="AM510" i="4"/>
  <c r="AN510" i="4"/>
  <c r="AQ510" i="4"/>
  <c r="AR510" i="4"/>
  <c r="AS510" i="4"/>
  <c r="AV510" i="4"/>
  <c r="AW510" i="4"/>
  <c r="D511" i="4"/>
  <c r="Q511" i="4"/>
  <c r="D512" i="4"/>
  <c r="Q512" i="4"/>
  <c r="D513" i="4"/>
  <c r="Q513" i="4"/>
  <c r="D514" i="4"/>
  <c r="Q514" i="4"/>
  <c r="D515" i="4"/>
  <c r="Q515" i="4"/>
  <c r="D516" i="4"/>
  <c r="Q516" i="4"/>
  <c r="D517" i="4"/>
  <c r="Q517" i="4"/>
  <c r="D518" i="4"/>
  <c r="Q518" i="4"/>
  <c r="D519" i="4"/>
  <c r="Q519" i="4"/>
  <c r="D520" i="4"/>
  <c r="Q520" i="4"/>
  <c r="D560" i="4"/>
  <c r="Q560" i="4"/>
  <c r="P560" i="4" s="1"/>
  <c r="D521" i="4"/>
  <c r="Q521" i="4"/>
  <c r="Q522" i="4"/>
  <c r="Q523" i="4"/>
  <c r="AV523" i="4"/>
  <c r="AW523" i="4"/>
  <c r="Q524" i="4"/>
  <c r="Q525" i="4"/>
  <c r="J441" i="18"/>
  <c r="K441" i="18"/>
  <c r="L441" i="18"/>
  <c r="M441" i="18"/>
  <c r="J443" i="18"/>
  <c r="K443" i="18"/>
  <c r="L443" i="18"/>
  <c r="M443" i="18"/>
  <c r="J444" i="18"/>
  <c r="K444" i="18"/>
  <c r="L444" i="18"/>
  <c r="M444" i="18"/>
  <c r="J447" i="18"/>
  <c r="K447" i="18"/>
  <c r="L447" i="18"/>
  <c r="M447" i="18"/>
  <c r="J448" i="18"/>
  <c r="K448" i="18"/>
  <c r="L448" i="18"/>
  <c r="M448" i="18"/>
  <c r="J449" i="18"/>
  <c r="K449" i="18"/>
  <c r="L449" i="18"/>
  <c r="M449"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G603" i="7" l="1"/>
  <c r="N453" i="18"/>
  <c r="N454" i="18"/>
  <c r="N445" i="18"/>
  <c r="N452" i="18"/>
  <c r="N449" i="18"/>
  <c r="N450" i="18"/>
  <c r="N451" i="18"/>
  <c r="N448" i="18"/>
  <c r="E42" i="9"/>
  <c r="G618" i="7"/>
  <c r="G615" i="7"/>
  <c r="G602" i="7"/>
  <c r="G623" i="7"/>
  <c r="G610" i="7"/>
  <c r="N447" i="18"/>
  <c r="N443" i="18"/>
  <c r="G621" i="7"/>
  <c r="G613" i="7"/>
  <c r="G600" i="7"/>
  <c r="G605" i="7"/>
  <c r="G598" i="7"/>
  <c r="N444" i="18"/>
  <c r="G620" i="7"/>
  <c r="G612" i="7"/>
  <c r="G607" i="7"/>
  <c r="G599" i="7"/>
  <c r="N441" i="18"/>
  <c r="N440" i="18"/>
  <c r="G617" i="7"/>
  <c r="G604" i="7"/>
  <c r="N439" i="18"/>
  <c r="N438" i="18"/>
  <c r="G622" i="7"/>
  <c r="G614" i="7"/>
  <c r="G609" i="7"/>
  <c r="G601" i="7"/>
  <c r="N437" i="18"/>
  <c r="N436" i="18"/>
  <c r="G619" i="7"/>
  <c r="G606" i="7"/>
  <c r="G616" i="7"/>
  <c r="G611" i="7"/>
  <c r="S525" i="4"/>
  <c r="S560" i="4"/>
  <c r="S520" i="4"/>
  <c r="I70" i="20"/>
  <c r="I71" i="20"/>
  <c r="H70" i="20"/>
  <c r="H71" i="20"/>
  <c r="G70" i="20"/>
  <c r="G71" i="20"/>
  <c r="T560" i="4" l="1"/>
  <c r="S524" i="4"/>
  <c r="S523" i="4"/>
  <c r="T525" i="4"/>
  <c r="S521" i="4"/>
  <c r="T520" i="4"/>
  <c r="S519" i="4"/>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E5" i="4"/>
  <c r="AE6" i="4"/>
  <c r="AE7" i="4"/>
  <c r="AE8" i="4"/>
  <c r="AE9" i="4"/>
  <c r="AE10" i="4"/>
  <c r="AE11" i="4"/>
  <c r="AE12" i="4"/>
  <c r="AE13" i="4"/>
  <c r="AE14" i="4"/>
  <c r="AE15" i="4"/>
  <c r="AE16" i="4"/>
  <c r="AE17" i="4"/>
  <c r="AE18" i="4"/>
  <c r="AE19" i="4"/>
  <c r="AE20" i="4"/>
  <c r="AE23" i="4"/>
  <c r="AE28" i="4"/>
  <c r="AE29" i="4"/>
  <c r="AE31" i="4"/>
  <c r="AE32" i="4"/>
  <c r="AE34" i="4"/>
  <c r="AE35" i="4"/>
  <c r="AE37" i="4"/>
  <c r="AE38" i="4"/>
  <c r="AE39" i="4"/>
  <c r="AE40" i="4"/>
  <c r="AE41" i="4"/>
  <c r="AE42" i="4"/>
  <c r="AE43" i="4"/>
  <c r="AE44" i="4"/>
  <c r="AE45" i="4"/>
  <c r="AE46" i="4"/>
  <c r="AE47" i="4"/>
  <c r="AE48" i="4"/>
  <c r="AE49" i="4"/>
  <c r="AE50" i="4"/>
  <c r="AE51" i="4"/>
  <c r="AE52" i="4"/>
  <c r="AE53" i="4"/>
  <c r="AE54" i="4"/>
  <c r="AE58" i="4"/>
  <c r="AE59"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30" i="4"/>
  <c r="AE131" i="4"/>
  <c r="AE132" i="4"/>
  <c r="AE133" i="4"/>
  <c r="AE134" i="4"/>
  <c r="AE135" i="4"/>
  <c r="AE137" i="4"/>
  <c r="AE138" i="4"/>
  <c r="AE139" i="4"/>
  <c r="AE140" i="4"/>
  <c r="AE141" i="4"/>
  <c r="AE142" i="4"/>
  <c r="AE143" i="4"/>
  <c r="AE144" i="4"/>
  <c r="AE145" i="4"/>
  <c r="AE146" i="4"/>
  <c r="AE147" i="4"/>
  <c r="AE148" i="4"/>
  <c r="AE152" i="4"/>
  <c r="AE153" i="4"/>
  <c r="AE154" i="4"/>
  <c r="AE155" i="4"/>
  <c r="AE156" i="4"/>
  <c r="AE157" i="4"/>
  <c r="AE158" i="4"/>
  <c r="AE159" i="4"/>
  <c r="AE160" i="4"/>
  <c r="AE161" i="4"/>
  <c r="AE162" i="4"/>
  <c r="AE163" i="4"/>
  <c r="AE164" i="4"/>
  <c r="AE165" i="4"/>
  <c r="AE166" i="4"/>
  <c r="AE167" i="4"/>
  <c r="AE168" i="4"/>
  <c r="AE169" i="4"/>
  <c r="AE170" i="4"/>
  <c r="AE171" i="4"/>
  <c r="AE172" i="4"/>
  <c r="AE173" i="4"/>
  <c r="AE176" i="4"/>
  <c r="AE177" i="4"/>
  <c r="AE178" i="4"/>
  <c r="AE179" i="4"/>
  <c r="AE180" i="4"/>
  <c r="AE181" i="4"/>
  <c r="AE182" i="4"/>
  <c r="AE183" i="4"/>
  <c r="AE184" i="4"/>
  <c r="AE185" i="4"/>
  <c r="AE190" i="4"/>
  <c r="AE191" i="4"/>
  <c r="AE192" i="4"/>
  <c r="AE193" i="4"/>
  <c r="AE194" i="4"/>
  <c r="AE195" i="4"/>
  <c r="AE196" i="4"/>
  <c r="AE197" i="4"/>
  <c r="AE198" i="4"/>
  <c r="AE199" i="4"/>
  <c r="AE200" i="4"/>
  <c r="AE201"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7" i="4"/>
  <c r="AE308" i="4"/>
  <c r="AE309" i="4"/>
  <c r="AE310" i="4"/>
  <c r="AE311" i="4"/>
  <c r="AE312" i="4"/>
  <c r="AE313" i="4"/>
  <c r="AE314" i="4"/>
  <c r="AE315" i="4"/>
  <c r="AE316" i="4"/>
  <c r="AE317" i="4"/>
  <c r="AE318" i="4"/>
  <c r="AE319" i="4"/>
  <c r="AE320" i="4"/>
  <c r="AE321" i="4"/>
  <c r="AE322" i="4"/>
  <c r="AE323" i="4"/>
  <c r="AE324" i="4"/>
  <c r="AE325" i="4"/>
  <c r="AE326" i="4"/>
  <c r="AE327" i="4"/>
  <c r="AE328" i="4"/>
  <c r="AE329" i="4"/>
  <c r="AE330" i="4"/>
  <c r="AE331" i="4"/>
  <c r="AE332" i="4"/>
  <c r="AE336" i="4"/>
  <c r="AE337" i="4"/>
  <c r="AE338" i="4"/>
  <c r="AE339" i="4"/>
  <c r="AE340" i="4"/>
  <c r="AE341" i="4"/>
  <c r="AE342" i="4"/>
  <c r="AE343" i="4"/>
  <c r="AE344" i="4"/>
  <c r="AE345" i="4"/>
  <c r="AE346" i="4"/>
  <c r="AE347" i="4"/>
  <c r="AE348" i="4"/>
  <c r="AE349" i="4"/>
  <c r="AE350" i="4"/>
  <c r="AE351" i="4"/>
  <c r="AE352" i="4"/>
  <c r="AE353" i="4"/>
  <c r="AE354" i="4"/>
  <c r="AE358" i="4"/>
  <c r="AE359" i="4"/>
  <c r="AE360" i="4"/>
  <c r="AE361" i="4"/>
  <c r="AE362" i="4"/>
  <c r="AE363" i="4"/>
  <c r="AE364" i="4"/>
  <c r="AE365" i="4"/>
  <c r="AE366" i="4"/>
  <c r="AE367" i="4"/>
  <c r="AE368" i="4"/>
  <c r="AE369" i="4"/>
  <c r="AE370" i="4"/>
  <c r="AE371" i="4"/>
  <c r="AE372" i="4"/>
  <c r="AE373" i="4"/>
  <c r="AE374" i="4"/>
  <c r="AE375" i="4"/>
  <c r="AE376" i="4"/>
  <c r="AE377" i="4"/>
  <c r="AE378" i="4"/>
  <c r="AE379" i="4"/>
  <c r="AE380" i="4"/>
  <c r="AE381" i="4"/>
  <c r="AE382" i="4"/>
  <c r="AE383" i="4"/>
  <c r="AE390" i="4"/>
  <c r="AE391" i="4"/>
  <c r="AE392" i="4"/>
  <c r="AE393" i="4"/>
  <c r="AE394" i="4"/>
  <c r="AE395" i="4"/>
  <c r="AE396" i="4"/>
  <c r="AE397" i="4"/>
  <c r="AE398" i="4"/>
  <c r="AE399" i="4"/>
  <c r="AE400" i="4"/>
  <c r="AE401" i="4"/>
  <c r="AE402" i="4"/>
  <c r="AE403" i="4"/>
  <c r="AE404" i="4"/>
  <c r="AE405" i="4"/>
  <c r="AE412" i="4"/>
  <c r="AE413" i="4"/>
  <c r="AE414" i="4"/>
  <c r="AE415" i="4"/>
  <c r="AE416" i="4"/>
  <c r="AE417" i="4"/>
  <c r="AE418" i="4"/>
  <c r="AE419" i="4"/>
  <c r="AE420" i="4"/>
  <c r="AE421" i="4"/>
  <c r="AE422" i="4"/>
  <c r="AE423" i="4"/>
  <c r="AE424" i="4"/>
  <c r="AE425" i="4"/>
  <c r="AE426" i="4"/>
  <c r="AE427" i="4"/>
  <c r="AE428" i="4"/>
  <c r="AE429" i="4"/>
  <c r="AE432" i="4"/>
  <c r="AE433" i="4"/>
  <c r="AE434" i="4"/>
  <c r="AE435" i="4"/>
  <c r="AE436" i="4"/>
  <c r="AE437" i="4"/>
  <c r="AE438" i="4"/>
  <c r="AE439" i="4"/>
  <c r="AE440" i="4"/>
  <c r="AE441" i="4"/>
  <c r="AE442" i="4"/>
  <c r="AE443" i="4"/>
  <c r="AE444" i="4"/>
  <c r="AE445" i="4"/>
  <c r="AE447" i="4"/>
  <c r="AE448" i="4"/>
  <c r="AE449" i="4"/>
  <c r="AE450" i="4"/>
  <c r="AE451" i="4"/>
  <c r="AE452" i="4"/>
  <c r="AE453" i="4"/>
  <c r="AE454" i="4"/>
  <c r="AE455" i="4"/>
  <c r="AE456" i="4"/>
  <c r="AE457" i="4"/>
  <c r="AE458" i="4"/>
  <c r="AE459" i="4"/>
  <c r="AE460" i="4"/>
  <c r="AE461" i="4"/>
  <c r="AE462" i="4"/>
  <c r="AE463" i="4"/>
  <c r="AE464" i="4"/>
  <c r="AE465" i="4"/>
  <c r="AE466" i="4"/>
  <c r="AE467" i="4"/>
  <c r="AE468" i="4"/>
  <c r="AE469" i="4"/>
  <c r="AE470" i="4"/>
  <c r="AE471" i="4"/>
  <c r="AE472" i="4"/>
  <c r="AE473" i="4"/>
  <c r="AE480" i="4"/>
  <c r="AE481" i="4"/>
  <c r="AE483" i="4"/>
  <c r="AE484" i="4"/>
  <c r="AE485" i="4"/>
  <c r="AE486" i="4"/>
  <c r="AE487" i="4"/>
  <c r="AE488" i="4"/>
  <c r="AE489" i="4"/>
  <c r="AE490" i="4"/>
  <c r="AE491" i="4"/>
  <c r="AE492" i="4"/>
  <c r="AE493" i="4"/>
  <c r="AE494" i="4"/>
  <c r="AE495" i="4"/>
  <c r="AE496" i="4"/>
  <c r="AE497" i="4"/>
  <c r="AE498" i="4"/>
  <c r="AE499" i="4"/>
  <c r="AE500" i="4"/>
  <c r="AE501" i="4"/>
  <c r="AE502" i="4"/>
  <c r="AE503" i="4"/>
  <c r="AE504" i="4"/>
  <c r="Z5" i="4"/>
  <c r="Y5" i="4" s="1"/>
  <c r="Z6" i="4"/>
  <c r="Y6" i="4" s="1"/>
  <c r="Z7" i="4"/>
  <c r="Y7" i="4" s="1"/>
  <c r="Z8" i="4"/>
  <c r="Y8" i="4" s="1"/>
  <c r="Z9" i="4"/>
  <c r="Y9" i="4" s="1"/>
  <c r="Z10" i="4"/>
  <c r="Y10" i="4" s="1"/>
  <c r="Z11" i="4"/>
  <c r="Y11" i="4" s="1"/>
  <c r="Z14" i="4"/>
  <c r="Y14" i="4" s="1"/>
  <c r="Z15" i="4"/>
  <c r="Y15" i="4" s="1"/>
  <c r="Z16" i="4"/>
  <c r="Y16" i="4" s="1"/>
  <c r="Z17" i="4"/>
  <c r="Z18" i="4"/>
  <c r="Y18" i="4" s="1"/>
  <c r="Z19" i="4"/>
  <c r="Z20" i="4"/>
  <c r="Y20" i="4" s="1"/>
  <c r="Z23" i="4"/>
  <c r="Y23" i="4" s="1"/>
  <c r="Z28" i="4"/>
  <c r="Y28" i="4" s="1"/>
  <c r="Z29" i="4"/>
  <c r="Y29" i="4" s="1"/>
  <c r="Z31" i="4"/>
  <c r="Y31" i="4" s="1"/>
  <c r="Z32" i="4"/>
  <c r="Y32" i="4" s="1"/>
  <c r="Z34" i="4"/>
  <c r="Y34" i="4" s="1"/>
  <c r="Z35" i="4"/>
  <c r="Y35" i="4" s="1"/>
  <c r="Z37" i="4"/>
  <c r="Z38" i="4"/>
  <c r="Y38" i="4" s="1"/>
  <c r="Z39" i="4"/>
  <c r="Y39" i="4" s="1"/>
  <c r="Z40" i="4"/>
  <c r="Y40" i="4" s="1"/>
  <c r="Z41" i="4"/>
  <c r="Y41" i="4" s="1"/>
  <c r="Z42" i="4"/>
  <c r="Y42" i="4" s="1"/>
  <c r="Z43" i="4"/>
  <c r="Z44" i="4"/>
  <c r="Y44" i="4" s="1"/>
  <c r="Z45" i="4"/>
  <c r="Y45" i="4" s="1"/>
  <c r="Z46" i="4"/>
  <c r="Y46" i="4" s="1"/>
  <c r="Z47" i="4"/>
  <c r="Y47" i="4" s="1"/>
  <c r="Z48" i="4"/>
  <c r="Y48" i="4" s="1"/>
  <c r="Z49" i="4"/>
  <c r="Y49" i="4" s="1"/>
  <c r="Z50" i="4"/>
  <c r="Y50" i="4" s="1"/>
  <c r="Z51" i="4"/>
  <c r="Y51" i="4" s="1"/>
  <c r="Z52" i="4"/>
  <c r="Y52" i="4" s="1"/>
  <c r="Z53" i="4"/>
  <c r="Y53" i="4" s="1"/>
  <c r="Z54" i="4"/>
  <c r="Y54" i="4" s="1"/>
  <c r="Z58" i="4"/>
  <c r="Y58" i="4" s="1"/>
  <c r="Z59" i="4"/>
  <c r="Y59" i="4" s="1"/>
  <c r="Z65" i="4"/>
  <c r="Y65" i="4" s="1"/>
  <c r="Z66" i="4"/>
  <c r="Y66" i="4" s="1"/>
  <c r="Z67" i="4"/>
  <c r="Y67" i="4" s="1"/>
  <c r="Z68" i="4"/>
  <c r="Y68" i="4" s="1"/>
  <c r="Z69" i="4"/>
  <c r="Y69" i="4" s="1"/>
  <c r="Z70" i="4"/>
  <c r="Y70" i="4" s="1"/>
  <c r="Z71" i="4"/>
  <c r="Y71" i="4" s="1"/>
  <c r="Z72" i="4"/>
  <c r="Y72" i="4" s="1"/>
  <c r="Z73" i="4"/>
  <c r="Y73" i="4" s="1"/>
  <c r="Z74" i="4"/>
  <c r="Y74" i="4" s="1"/>
  <c r="Z75" i="4"/>
  <c r="Y75" i="4" s="1"/>
  <c r="Z76" i="4"/>
  <c r="Y76" i="4" s="1"/>
  <c r="Z77" i="4"/>
  <c r="Y77" i="4" s="1"/>
  <c r="Z78" i="4"/>
  <c r="Z79" i="4"/>
  <c r="Y79" i="4" s="1"/>
  <c r="Z80" i="4"/>
  <c r="Y80" i="4" s="1"/>
  <c r="Z81" i="4"/>
  <c r="Y81" i="4" s="1"/>
  <c r="Z82" i="4"/>
  <c r="Y82" i="4" s="1"/>
  <c r="Z83" i="4"/>
  <c r="Y83" i="4" s="1"/>
  <c r="Z84" i="4"/>
  <c r="Y84" i="4" s="1"/>
  <c r="Z85" i="4"/>
  <c r="Y85" i="4" s="1"/>
  <c r="Z86" i="4"/>
  <c r="Y86" i="4" s="1"/>
  <c r="Z87" i="4"/>
  <c r="Y87" i="4" s="1"/>
  <c r="Z88" i="4"/>
  <c r="Y88" i="4" s="1"/>
  <c r="Z89" i="4"/>
  <c r="Y89" i="4" s="1"/>
  <c r="Z90" i="4"/>
  <c r="Y90" i="4" s="1"/>
  <c r="Z91" i="4"/>
  <c r="Y91" i="4" s="1"/>
  <c r="Z92" i="4"/>
  <c r="Z93" i="4"/>
  <c r="Y93" i="4" s="1"/>
  <c r="Z94" i="4"/>
  <c r="Y94" i="4" s="1"/>
  <c r="Z95" i="4"/>
  <c r="Y95" i="4" s="1"/>
  <c r="Z96" i="4"/>
  <c r="Y96" i="4" s="1"/>
  <c r="Z97" i="4"/>
  <c r="Y97" i="4" s="1"/>
  <c r="Z98" i="4"/>
  <c r="Y98" i="4" s="1"/>
  <c r="Z99" i="4"/>
  <c r="Y99" i="4" s="1"/>
  <c r="Z100" i="4"/>
  <c r="Y100" i="4" s="1"/>
  <c r="Z101" i="4"/>
  <c r="Y101" i="4" s="1"/>
  <c r="Z102" i="4"/>
  <c r="Y102" i="4" s="1"/>
  <c r="Z103" i="4"/>
  <c r="Z104" i="4"/>
  <c r="Y104" i="4" s="1"/>
  <c r="Z105" i="4"/>
  <c r="Y105" i="4" s="1"/>
  <c r="Z106" i="4"/>
  <c r="Y106" i="4" s="1"/>
  <c r="Z107" i="4"/>
  <c r="Y107" i="4" s="1"/>
  <c r="Z108" i="4"/>
  <c r="Y108" i="4" s="1"/>
  <c r="Z109" i="4"/>
  <c r="Y109" i="4" s="1"/>
  <c r="Z110" i="4"/>
  <c r="Y110" i="4" s="1"/>
  <c r="Z111" i="4"/>
  <c r="Y111" i="4" s="1"/>
  <c r="Z112" i="4"/>
  <c r="Y112" i="4" s="1"/>
  <c r="Z113" i="4"/>
  <c r="Y113" i="4" s="1"/>
  <c r="Z114" i="4"/>
  <c r="Y114" i="4" s="1"/>
  <c r="Z115" i="4"/>
  <c r="Z116" i="4"/>
  <c r="Y116" i="4" s="1"/>
  <c r="Z117" i="4"/>
  <c r="Y117" i="4" s="1"/>
  <c r="Z118" i="4"/>
  <c r="Y118" i="4" s="1"/>
  <c r="Z119" i="4"/>
  <c r="Y119" i="4" s="1"/>
  <c r="Z120" i="4"/>
  <c r="Y120" i="4" s="1"/>
  <c r="Z121" i="4"/>
  <c r="Y121" i="4" s="1"/>
  <c r="Z122" i="4"/>
  <c r="Y122" i="4" s="1"/>
  <c r="Z123" i="4"/>
  <c r="Y123" i="4" s="1"/>
  <c r="Z124" i="4"/>
  <c r="Y124" i="4" s="1"/>
  <c r="Z125" i="4"/>
  <c r="Y125" i="4" s="1"/>
  <c r="Z126" i="4"/>
  <c r="Y126" i="4" s="1"/>
  <c r="Z127" i="4"/>
  <c r="Y127" i="4" s="1"/>
  <c r="Z128" i="4"/>
  <c r="Y128" i="4" s="1"/>
  <c r="Z130" i="4"/>
  <c r="Z131" i="4"/>
  <c r="Y131" i="4" s="1"/>
  <c r="Z132" i="4"/>
  <c r="Y132" i="4" s="1"/>
  <c r="Z133" i="4"/>
  <c r="Z134" i="4"/>
  <c r="Z135" i="4"/>
  <c r="Z137" i="4"/>
  <c r="Y137" i="4" s="1"/>
  <c r="Z138" i="4"/>
  <c r="Y138" i="4" s="1"/>
  <c r="Z139" i="4"/>
  <c r="Y139" i="4" s="1"/>
  <c r="Z140" i="4"/>
  <c r="Y140" i="4" s="1"/>
  <c r="Z141" i="4"/>
  <c r="Y141" i="4" s="1"/>
  <c r="Z142" i="4"/>
  <c r="Y142" i="4" s="1"/>
  <c r="Z143" i="4"/>
  <c r="Y143" i="4" s="1"/>
  <c r="Z144" i="4"/>
  <c r="Y144" i="4" s="1"/>
  <c r="Z145" i="4"/>
  <c r="Y145" i="4" s="1"/>
  <c r="Z146" i="4"/>
  <c r="Y146" i="4" s="1"/>
  <c r="Z147" i="4"/>
  <c r="Y147" i="4" s="1"/>
  <c r="Z148" i="4"/>
  <c r="Y148" i="4" s="1"/>
  <c r="Z152" i="4"/>
  <c r="Y152" i="4" s="1"/>
  <c r="Z153" i="4"/>
  <c r="Y153" i="4" s="1"/>
  <c r="Z154" i="4"/>
  <c r="Y154" i="4" s="1"/>
  <c r="Z155" i="4"/>
  <c r="Y155" i="4" s="1"/>
  <c r="Z156" i="4"/>
  <c r="Y156" i="4" s="1"/>
  <c r="Z157" i="4"/>
  <c r="Y157" i="4" s="1"/>
  <c r="Z158" i="4"/>
  <c r="Y158" i="4" s="1"/>
  <c r="Z159" i="4"/>
  <c r="Y159" i="4" s="1"/>
  <c r="Z160" i="4"/>
  <c r="Y160" i="4" s="1"/>
  <c r="Z161" i="4"/>
  <c r="Y161" i="4" s="1"/>
  <c r="Z162" i="4"/>
  <c r="Y162" i="4" s="1"/>
  <c r="Z163" i="4"/>
  <c r="Z164" i="4"/>
  <c r="Y164" i="4" s="1"/>
  <c r="Z165" i="4"/>
  <c r="Y165" i="4" s="1"/>
  <c r="Z166" i="4"/>
  <c r="Z167" i="4"/>
  <c r="Y167" i="4" s="1"/>
  <c r="Z168" i="4"/>
  <c r="Y168" i="4" s="1"/>
  <c r="Z169" i="4"/>
  <c r="Y169" i="4" s="1"/>
  <c r="Z170" i="4"/>
  <c r="Y170" i="4" s="1"/>
  <c r="Z171" i="4"/>
  <c r="Y171" i="4" s="1"/>
  <c r="Z172" i="4"/>
  <c r="Y172" i="4" s="1"/>
  <c r="Z173" i="4"/>
  <c r="Y173" i="4" s="1"/>
  <c r="Z176" i="4"/>
  <c r="Y176" i="4" s="1"/>
  <c r="Z177" i="4"/>
  <c r="Y177" i="4" s="1"/>
  <c r="Z178" i="4"/>
  <c r="Y178" i="4" s="1"/>
  <c r="Z179" i="4"/>
  <c r="Y179" i="4" s="1"/>
  <c r="Z180" i="4"/>
  <c r="Y180" i="4" s="1"/>
  <c r="Z181" i="4"/>
  <c r="Y181" i="4" s="1"/>
  <c r="Z182" i="4"/>
  <c r="Y182" i="4" s="1"/>
  <c r="Z183" i="4"/>
  <c r="Y183" i="4" s="1"/>
  <c r="Z184" i="4"/>
  <c r="Y184" i="4" s="1"/>
  <c r="Z185" i="4"/>
  <c r="Y185" i="4" s="1"/>
  <c r="Z190" i="4"/>
  <c r="Y190" i="4" s="1"/>
  <c r="Z191" i="4"/>
  <c r="Y191" i="4" s="1"/>
  <c r="Z192" i="4"/>
  <c r="Y192" i="4" s="1"/>
  <c r="Z193" i="4"/>
  <c r="Y193" i="4" s="1"/>
  <c r="Z194" i="4"/>
  <c r="Y194" i="4" s="1"/>
  <c r="Z195" i="4"/>
  <c r="Y195" i="4" s="1"/>
  <c r="Z196" i="4"/>
  <c r="Y196" i="4" s="1"/>
  <c r="Z197" i="4"/>
  <c r="Y197" i="4" s="1"/>
  <c r="Z198" i="4"/>
  <c r="Y198" i="4" s="1"/>
  <c r="Z199" i="4"/>
  <c r="Y199" i="4" s="1"/>
  <c r="Z200" i="4"/>
  <c r="Y200" i="4" s="1"/>
  <c r="Z201" i="4"/>
  <c r="Y201" i="4" s="1"/>
  <c r="Z205" i="4"/>
  <c r="Y205" i="4" s="1"/>
  <c r="Z206" i="4"/>
  <c r="Y206" i="4" s="1"/>
  <c r="Z207" i="4"/>
  <c r="Y207" i="4" s="1"/>
  <c r="Z208" i="4"/>
  <c r="Y208" i="4" s="1"/>
  <c r="Z209" i="4"/>
  <c r="Y209" i="4" s="1"/>
  <c r="Z210" i="4"/>
  <c r="Y210" i="4" s="1"/>
  <c r="Z211" i="4"/>
  <c r="Y211" i="4" s="1"/>
  <c r="Z212" i="4"/>
  <c r="Y212" i="4" s="1"/>
  <c r="Z213" i="4"/>
  <c r="Y213" i="4" s="1"/>
  <c r="Z214" i="4"/>
  <c r="Y214" i="4" s="1"/>
  <c r="Z215" i="4"/>
  <c r="Y215" i="4" s="1"/>
  <c r="Z216" i="4"/>
  <c r="Y216" i="4" s="1"/>
  <c r="Z217" i="4"/>
  <c r="Y217" i="4" s="1"/>
  <c r="Z218" i="4"/>
  <c r="Y218" i="4" s="1"/>
  <c r="Z219" i="4"/>
  <c r="Y219" i="4" s="1"/>
  <c r="Z220" i="4"/>
  <c r="Y220" i="4" s="1"/>
  <c r="Z221" i="4"/>
  <c r="Y221" i="4" s="1"/>
  <c r="Z222" i="4"/>
  <c r="Y222" i="4" s="1"/>
  <c r="Z223" i="4"/>
  <c r="Y223" i="4" s="1"/>
  <c r="Z224" i="4"/>
  <c r="Y224" i="4" s="1"/>
  <c r="Z225" i="4"/>
  <c r="Y225" i="4" s="1"/>
  <c r="Z226" i="4"/>
  <c r="Y226" i="4" s="1"/>
  <c r="Z227" i="4"/>
  <c r="Y227" i="4" s="1"/>
  <c r="Z228" i="4"/>
  <c r="Y228" i="4" s="1"/>
  <c r="Z229" i="4"/>
  <c r="Y229" i="4" s="1"/>
  <c r="Z230" i="4"/>
  <c r="Y230" i="4" s="1"/>
  <c r="Z231" i="4"/>
  <c r="Y231" i="4" s="1"/>
  <c r="Z232" i="4"/>
  <c r="Y232" i="4" s="1"/>
  <c r="Z233" i="4"/>
  <c r="Y233" i="4" s="1"/>
  <c r="Z234" i="4"/>
  <c r="Y234" i="4" s="1"/>
  <c r="Z235" i="4"/>
  <c r="Y235" i="4" s="1"/>
  <c r="Z236" i="4"/>
  <c r="Y236" i="4" s="1"/>
  <c r="Z237" i="4"/>
  <c r="Y237" i="4" s="1"/>
  <c r="Z238" i="4"/>
  <c r="Y238" i="4" s="1"/>
  <c r="Z239" i="4"/>
  <c r="Y239" i="4" s="1"/>
  <c r="Z240" i="4"/>
  <c r="Y240" i="4" s="1"/>
  <c r="Z241" i="4"/>
  <c r="Y241" i="4" s="1"/>
  <c r="Z242" i="4"/>
  <c r="Y242" i="4" s="1"/>
  <c r="Z243" i="4"/>
  <c r="Y243" i="4" s="1"/>
  <c r="Z244" i="4"/>
  <c r="Y244" i="4" s="1"/>
  <c r="Z245" i="4"/>
  <c r="Y245" i="4" s="1"/>
  <c r="Z246" i="4"/>
  <c r="Y246" i="4" s="1"/>
  <c r="Z247" i="4"/>
  <c r="Y247" i="4" s="1"/>
  <c r="Z248" i="4"/>
  <c r="Y248" i="4" s="1"/>
  <c r="Z249" i="4"/>
  <c r="Y249" i="4" s="1"/>
  <c r="Z250" i="4"/>
  <c r="Y250" i="4" s="1"/>
  <c r="Z251" i="4"/>
  <c r="Z252" i="4"/>
  <c r="Z253" i="4"/>
  <c r="Z254" i="4"/>
  <c r="Z255" i="4"/>
  <c r="Z256" i="4"/>
  <c r="Z257" i="4"/>
  <c r="Z258" i="4"/>
  <c r="Z259" i="4"/>
  <c r="Y259" i="4" s="1"/>
  <c r="Z260" i="4"/>
  <c r="Y260" i="4" s="1"/>
  <c r="Z261" i="4"/>
  <c r="Y261" i="4" s="1"/>
  <c r="Z262" i="4"/>
  <c r="Y262" i="4" s="1"/>
  <c r="Z263" i="4"/>
  <c r="Y263" i="4" s="1"/>
  <c r="Z264" i="4"/>
  <c r="Y264" i="4" s="1"/>
  <c r="Z265" i="4"/>
  <c r="Y265" i="4" s="1"/>
  <c r="Z266" i="4"/>
  <c r="Y266" i="4" s="1"/>
  <c r="Z267" i="4"/>
  <c r="Y267" i="4" s="1"/>
  <c r="Z268" i="4"/>
  <c r="Y268" i="4" s="1"/>
  <c r="Z269" i="4"/>
  <c r="Y269" i="4" s="1"/>
  <c r="Z270" i="4"/>
  <c r="Y270" i="4" s="1"/>
  <c r="Z271" i="4"/>
  <c r="Y271" i="4" s="1"/>
  <c r="Z272" i="4"/>
  <c r="Y272" i="4" s="1"/>
  <c r="Z273" i="4"/>
  <c r="Y273" i="4" s="1"/>
  <c r="Z274" i="4"/>
  <c r="Y274" i="4" s="1"/>
  <c r="Z275" i="4"/>
  <c r="Y275" i="4" s="1"/>
  <c r="Z279" i="4"/>
  <c r="Z280" i="4"/>
  <c r="Z281" i="4"/>
  <c r="Z282" i="4"/>
  <c r="Z283" i="4"/>
  <c r="Y283" i="4" s="1"/>
  <c r="Z284" i="4"/>
  <c r="Y284" i="4" s="1"/>
  <c r="Z285" i="4"/>
  <c r="Y285" i="4" s="1"/>
  <c r="Z286" i="4"/>
  <c r="Y286" i="4" s="1"/>
  <c r="Z287" i="4"/>
  <c r="Z288" i="4"/>
  <c r="Y288" i="4" s="1"/>
  <c r="Z289" i="4"/>
  <c r="Y289" i="4" s="1"/>
  <c r="Z290" i="4"/>
  <c r="Y290" i="4" s="1"/>
  <c r="Z291" i="4"/>
  <c r="Y291" i="4" s="1"/>
  <c r="Z292" i="4"/>
  <c r="Y292" i="4" s="1"/>
  <c r="Z293" i="4"/>
  <c r="Y293" i="4" s="1"/>
  <c r="Z294" i="4"/>
  <c r="Y294" i="4" s="1"/>
  <c r="Z295" i="4"/>
  <c r="Y295" i="4" s="1"/>
  <c r="Z296" i="4"/>
  <c r="Y296" i="4" s="1"/>
  <c r="Z297" i="4"/>
  <c r="Y297" i="4" s="1"/>
  <c r="Z298" i="4"/>
  <c r="Y298" i="4" s="1"/>
  <c r="Z299" i="4"/>
  <c r="Y299" i="4" s="1"/>
  <c r="Z300" i="4"/>
  <c r="Y300" i="4" s="1"/>
  <c r="Z301" i="4"/>
  <c r="Y301" i="4" s="1"/>
  <c r="Z302" i="4"/>
  <c r="Y302" i="4" s="1"/>
  <c r="Z303" i="4"/>
  <c r="Y303" i="4" s="1"/>
  <c r="Z307" i="4"/>
  <c r="Y307" i="4" s="1"/>
  <c r="Z308" i="4"/>
  <c r="Y308" i="4" s="1"/>
  <c r="Z309" i="4"/>
  <c r="Y309" i="4" s="1"/>
  <c r="Z310" i="4"/>
  <c r="Y310" i="4" s="1"/>
  <c r="Z311" i="4"/>
  <c r="Y311" i="4" s="1"/>
  <c r="Z312" i="4"/>
  <c r="Y312" i="4" s="1"/>
  <c r="Z313" i="4"/>
  <c r="Y313" i="4" s="1"/>
  <c r="Z314" i="4"/>
  <c r="Y314" i="4" s="1"/>
  <c r="Z315" i="4"/>
  <c r="Y315" i="4" s="1"/>
  <c r="Z316" i="4"/>
  <c r="Y316" i="4" s="1"/>
  <c r="Z317" i="4"/>
  <c r="Y317" i="4" s="1"/>
  <c r="Z318" i="4"/>
  <c r="Y318" i="4" s="1"/>
  <c r="Z319" i="4"/>
  <c r="Y319" i="4" s="1"/>
  <c r="Z320" i="4"/>
  <c r="Y320" i="4" s="1"/>
  <c r="Z321" i="4"/>
  <c r="Y321" i="4" s="1"/>
  <c r="Z322" i="4"/>
  <c r="Y322" i="4" s="1"/>
  <c r="Z323" i="4"/>
  <c r="Y323" i="4" s="1"/>
  <c r="Z324" i="4"/>
  <c r="Y324" i="4" s="1"/>
  <c r="Z325" i="4"/>
  <c r="Y325" i="4" s="1"/>
  <c r="Z326" i="4"/>
  <c r="Y326" i="4" s="1"/>
  <c r="Z327" i="4"/>
  <c r="Y327" i="4" s="1"/>
  <c r="Z328" i="4"/>
  <c r="Z329" i="4"/>
  <c r="Z330" i="4"/>
  <c r="Y330" i="4" s="1"/>
  <c r="Z331" i="4"/>
  <c r="Y331" i="4" s="1"/>
  <c r="Z332" i="4"/>
  <c r="Y332" i="4" s="1"/>
  <c r="Z336" i="4"/>
  <c r="Y336" i="4" s="1"/>
  <c r="Z337" i="4"/>
  <c r="Y337" i="4" s="1"/>
  <c r="Z338" i="4"/>
  <c r="Y338" i="4" s="1"/>
  <c r="Z339" i="4"/>
  <c r="Y339" i="4" s="1"/>
  <c r="Z340" i="4"/>
  <c r="Y340" i="4" s="1"/>
  <c r="Z341" i="4"/>
  <c r="Y341" i="4" s="1"/>
  <c r="Z342" i="4"/>
  <c r="Y342" i="4" s="1"/>
  <c r="Z343" i="4"/>
  <c r="Y343" i="4" s="1"/>
  <c r="Z344" i="4"/>
  <c r="Y344" i="4" s="1"/>
  <c r="Z345" i="4"/>
  <c r="Y345" i="4" s="1"/>
  <c r="Z346" i="4"/>
  <c r="Y346" i="4" s="1"/>
  <c r="Z347" i="4"/>
  <c r="Y347" i="4" s="1"/>
  <c r="Z348" i="4"/>
  <c r="Y348" i="4" s="1"/>
  <c r="Z349" i="4"/>
  <c r="Y349" i="4" s="1"/>
  <c r="Z350" i="4"/>
  <c r="Y350" i="4" s="1"/>
  <c r="Z351" i="4"/>
  <c r="Y351" i="4" s="1"/>
  <c r="Z352" i="4"/>
  <c r="Y352" i="4" s="1"/>
  <c r="Z353" i="4"/>
  <c r="Y353" i="4" s="1"/>
  <c r="Z354" i="4"/>
  <c r="Y354" i="4" s="1"/>
  <c r="Z358" i="4"/>
  <c r="Y358" i="4" s="1"/>
  <c r="Z359" i="4"/>
  <c r="Y359" i="4" s="1"/>
  <c r="Z360" i="4"/>
  <c r="Y360" i="4" s="1"/>
  <c r="Z361" i="4"/>
  <c r="Y361" i="4" s="1"/>
  <c r="Z362" i="4"/>
  <c r="Y362" i="4" s="1"/>
  <c r="Z363" i="4"/>
  <c r="Y363" i="4" s="1"/>
  <c r="Z364" i="4"/>
  <c r="Y364" i="4" s="1"/>
  <c r="Z365" i="4"/>
  <c r="Y365" i="4" s="1"/>
  <c r="Z366" i="4"/>
  <c r="Y366" i="4" s="1"/>
  <c r="Z367" i="4"/>
  <c r="Y367" i="4" s="1"/>
  <c r="Z368" i="4"/>
  <c r="Y368" i="4" s="1"/>
  <c r="Z369" i="4"/>
  <c r="Y369" i="4" s="1"/>
  <c r="Z370" i="4"/>
  <c r="Y370" i="4" s="1"/>
  <c r="Z371" i="4"/>
  <c r="Y371" i="4" s="1"/>
  <c r="Z372" i="4"/>
  <c r="Y372" i="4" s="1"/>
  <c r="Z373" i="4"/>
  <c r="Y373" i="4" s="1"/>
  <c r="Z374" i="4"/>
  <c r="Y374" i="4" s="1"/>
  <c r="Z375" i="4"/>
  <c r="Y375" i="4" s="1"/>
  <c r="Z376" i="4"/>
  <c r="Y376" i="4" s="1"/>
  <c r="Z377" i="4"/>
  <c r="Y377" i="4" s="1"/>
  <c r="Z378" i="4"/>
  <c r="Y378" i="4" s="1"/>
  <c r="Z379" i="4"/>
  <c r="Y379" i="4" s="1"/>
  <c r="Z380" i="4"/>
  <c r="Y380" i="4" s="1"/>
  <c r="Z381" i="4"/>
  <c r="Y381" i="4" s="1"/>
  <c r="Z382" i="4"/>
  <c r="Y382" i="4" s="1"/>
  <c r="Z383" i="4"/>
  <c r="Y383" i="4" s="1"/>
  <c r="Z390" i="4"/>
  <c r="Y390" i="4" s="1"/>
  <c r="Z391" i="4"/>
  <c r="Y391" i="4" s="1"/>
  <c r="Z392" i="4"/>
  <c r="Y392" i="4" s="1"/>
  <c r="Z393" i="4"/>
  <c r="Y393" i="4" s="1"/>
  <c r="Z394" i="4"/>
  <c r="Y394" i="4" s="1"/>
  <c r="Z395" i="4"/>
  <c r="Y395" i="4" s="1"/>
  <c r="Z396" i="4"/>
  <c r="Y396" i="4" s="1"/>
  <c r="Z397" i="4"/>
  <c r="Y397" i="4" s="1"/>
  <c r="Z398" i="4"/>
  <c r="Y398" i="4" s="1"/>
  <c r="Z399" i="4"/>
  <c r="Y399" i="4" s="1"/>
  <c r="Z400" i="4"/>
  <c r="Y400" i="4" s="1"/>
  <c r="Z401" i="4"/>
  <c r="Y401" i="4" s="1"/>
  <c r="Z402" i="4"/>
  <c r="Y402" i="4" s="1"/>
  <c r="Z403" i="4"/>
  <c r="Y403" i="4" s="1"/>
  <c r="Z404" i="4"/>
  <c r="Y404" i="4" s="1"/>
  <c r="Z405" i="4"/>
  <c r="Y405" i="4" s="1"/>
  <c r="Z412" i="4"/>
  <c r="Y412" i="4" s="1"/>
  <c r="Z413" i="4"/>
  <c r="Y413" i="4" s="1"/>
  <c r="Z414" i="4"/>
  <c r="Y414" i="4" s="1"/>
  <c r="Z415" i="4"/>
  <c r="Y415" i="4" s="1"/>
  <c r="Z416" i="4"/>
  <c r="Y416" i="4" s="1"/>
  <c r="Z417" i="4"/>
  <c r="Y417" i="4" s="1"/>
  <c r="Z418" i="4"/>
  <c r="Y418" i="4" s="1"/>
  <c r="Z419" i="4"/>
  <c r="Y419" i="4" s="1"/>
  <c r="Z420" i="4"/>
  <c r="Y420" i="4" s="1"/>
  <c r="Z421" i="4"/>
  <c r="Y421" i="4" s="1"/>
  <c r="Z422" i="4"/>
  <c r="Y422" i="4" s="1"/>
  <c r="Z423" i="4"/>
  <c r="Z424" i="4"/>
  <c r="Z425" i="4"/>
  <c r="Z426" i="4"/>
  <c r="Z427" i="4"/>
  <c r="Y427" i="4" s="1"/>
  <c r="Z428" i="4"/>
  <c r="Y428" i="4" s="1"/>
  <c r="Z429" i="4"/>
  <c r="Y429" i="4" s="1"/>
  <c r="Z432" i="4"/>
  <c r="Y432" i="4" s="1"/>
  <c r="Z433" i="4"/>
  <c r="Y433" i="4" s="1"/>
  <c r="Z434" i="4"/>
  <c r="Y434" i="4" s="1"/>
  <c r="Z435" i="4"/>
  <c r="Y435" i="4" s="1"/>
  <c r="Z436" i="4"/>
  <c r="Y436" i="4" s="1"/>
  <c r="Z437" i="4"/>
  <c r="Y437" i="4" s="1"/>
  <c r="Z438" i="4"/>
  <c r="Y438" i="4" s="1"/>
  <c r="Z439" i="4"/>
  <c r="Y439" i="4" s="1"/>
  <c r="Z440" i="4"/>
  <c r="Y440" i="4" s="1"/>
  <c r="Z441" i="4"/>
  <c r="Y441" i="4" s="1"/>
  <c r="Z442" i="4"/>
  <c r="Y442" i="4" s="1"/>
  <c r="Z443" i="4"/>
  <c r="Y443" i="4" s="1"/>
  <c r="Z444" i="4"/>
  <c r="Y444" i="4" s="1"/>
  <c r="Z445" i="4"/>
  <c r="Y445" i="4" s="1"/>
  <c r="Z447" i="4"/>
  <c r="Z448" i="4"/>
  <c r="Z449" i="4"/>
  <c r="Z450" i="4"/>
  <c r="Z451" i="4"/>
  <c r="Y451" i="4" s="1"/>
  <c r="Z452" i="4"/>
  <c r="Y452" i="4" s="1"/>
  <c r="Z453" i="4"/>
  <c r="Y453" i="4" s="1"/>
  <c r="Z454" i="4"/>
  <c r="Y454" i="4" s="1"/>
  <c r="Z455" i="4"/>
  <c r="Y455" i="4" s="1"/>
  <c r="Z456" i="4"/>
  <c r="Y456" i="4" s="1"/>
  <c r="Z457" i="4"/>
  <c r="Y457" i="4" s="1"/>
  <c r="Z458" i="4"/>
  <c r="Y458" i="4" s="1"/>
  <c r="Z459" i="4"/>
  <c r="Y459" i="4" s="1"/>
  <c r="Z460" i="4"/>
  <c r="Y460" i="4" s="1"/>
  <c r="Z461" i="4"/>
  <c r="Y461" i="4" s="1"/>
  <c r="Z462" i="4"/>
  <c r="Y462" i="4" s="1"/>
  <c r="Z463" i="4"/>
  <c r="Y463" i="4" s="1"/>
  <c r="Z464" i="4"/>
  <c r="Y464" i="4" s="1"/>
  <c r="Z465" i="4"/>
  <c r="Y465" i="4" s="1"/>
  <c r="Z466" i="4"/>
  <c r="Y466" i="4" s="1"/>
  <c r="Z467" i="4"/>
  <c r="Y467" i="4" s="1"/>
  <c r="Z468" i="4"/>
  <c r="Y468" i="4" s="1"/>
  <c r="Z469" i="4"/>
  <c r="Y469" i="4" s="1"/>
  <c r="Z470" i="4"/>
  <c r="Y470" i="4" s="1"/>
  <c r="Z471" i="4"/>
  <c r="Y471" i="4" s="1"/>
  <c r="Z472" i="4"/>
  <c r="Y472" i="4" s="1"/>
  <c r="Z473" i="4"/>
  <c r="Y473" i="4" s="1"/>
  <c r="Z480" i="4"/>
  <c r="Z481" i="4"/>
  <c r="Y481" i="4" s="1"/>
  <c r="Z483" i="4"/>
  <c r="Y483" i="4" s="1"/>
  <c r="Z484" i="4"/>
  <c r="Y484" i="4" s="1"/>
  <c r="Z485" i="4"/>
  <c r="Y485" i="4" s="1"/>
  <c r="Z486" i="4"/>
  <c r="Y486" i="4" s="1"/>
  <c r="Z487" i="4"/>
  <c r="Y487" i="4" s="1"/>
  <c r="Z488" i="4"/>
  <c r="Y488" i="4" s="1"/>
  <c r="Z489" i="4"/>
  <c r="Y489" i="4" s="1"/>
  <c r="Z490" i="4"/>
  <c r="Y490" i="4" s="1"/>
  <c r="Z491" i="4"/>
  <c r="Y491" i="4" s="1"/>
  <c r="Z492" i="4"/>
  <c r="Y492" i="4" s="1"/>
  <c r="Z493" i="4"/>
  <c r="Y493" i="4" s="1"/>
  <c r="Z494" i="4"/>
  <c r="Y494" i="4" s="1"/>
  <c r="Z495" i="4"/>
  <c r="Y495" i="4" s="1"/>
  <c r="Z496" i="4"/>
  <c r="Y496" i="4" s="1"/>
  <c r="Z497" i="4"/>
  <c r="Y497" i="4" s="1"/>
  <c r="Z498" i="4"/>
  <c r="Y498" i="4" s="1"/>
  <c r="Z499" i="4"/>
  <c r="Y499" i="4" s="1"/>
  <c r="Z500" i="4"/>
  <c r="Y500" i="4" s="1"/>
  <c r="Z501" i="4"/>
  <c r="Y501" i="4" s="1"/>
  <c r="Z502" i="4"/>
  <c r="Y502" i="4" s="1"/>
  <c r="Z503" i="4"/>
  <c r="Y503" i="4" s="1"/>
  <c r="Z504" i="4"/>
  <c r="Y504" i="4" s="1"/>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52" i="4"/>
  <c r="Q153" i="4"/>
  <c r="Q154" i="4"/>
  <c r="Q155" i="4"/>
  <c r="Q156" i="4"/>
  <c r="Q157" i="4"/>
  <c r="Q158" i="4"/>
  <c r="Q159" i="4"/>
  <c r="Q160" i="4"/>
  <c r="Q161" i="4"/>
  <c r="Q162" i="4"/>
  <c r="Q163" i="4"/>
  <c r="Q164" i="4"/>
  <c r="Q165" i="4"/>
  <c r="Q166" i="4"/>
  <c r="Q167" i="4"/>
  <c r="Q168" i="4"/>
  <c r="Q169" i="4"/>
  <c r="Q170" i="4"/>
  <c r="Q171" i="4"/>
  <c r="Q172" i="4"/>
  <c r="Q173" i="4"/>
  <c r="Q176" i="4"/>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0" i="4"/>
  <c r="Q391" i="4"/>
  <c r="Q392" i="4"/>
  <c r="Q393" i="4"/>
  <c r="Q394" i="4"/>
  <c r="Q395" i="4"/>
  <c r="Q396" i="4"/>
  <c r="Q397" i="4"/>
  <c r="Q398" i="4"/>
  <c r="Q399" i="4"/>
  <c r="Q400" i="4"/>
  <c r="Q401" i="4"/>
  <c r="Q402" i="4"/>
  <c r="Q403" i="4"/>
  <c r="Q404" i="4"/>
  <c r="Q405" i="4"/>
  <c r="Q412" i="4"/>
  <c r="Q413" i="4"/>
  <c r="Q414" i="4"/>
  <c r="Q415" i="4"/>
  <c r="Q416" i="4"/>
  <c r="Q417" i="4"/>
  <c r="Q418" i="4"/>
  <c r="Q419" i="4"/>
  <c r="Q420" i="4"/>
  <c r="Q421" i="4"/>
  <c r="Q422" i="4"/>
  <c r="Q423" i="4"/>
  <c r="Q424" i="4"/>
  <c r="Q425" i="4"/>
  <c r="Q426" i="4"/>
  <c r="Q427" i="4"/>
  <c r="Q428" i="4"/>
  <c r="Q429" i="4"/>
  <c r="Q432" i="4"/>
  <c r="Q433" i="4"/>
  <c r="Q434" i="4"/>
  <c r="Q435" i="4"/>
  <c r="Q436" i="4"/>
  <c r="Q437" i="4"/>
  <c r="Q438" i="4"/>
  <c r="Q439" i="4"/>
  <c r="Q440" i="4"/>
  <c r="Q441" i="4"/>
  <c r="Q442" i="4"/>
  <c r="Q443" i="4"/>
  <c r="Q444" i="4"/>
  <c r="Q445"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83" i="4"/>
  <c r="Q484" i="4"/>
  <c r="Q485" i="4"/>
  <c r="Q486" i="4"/>
  <c r="Q487" i="4"/>
  <c r="Q488" i="4"/>
  <c r="Q489" i="4"/>
  <c r="Q490" i="4"/>
  <c r="Q491" i="4"/>
  <c r="Q492" i="4"/>
  <c r="Q493" i="4"/>
  <c r="Q494" i="4"/>
  <c r="Q495" i="4"/>
  <c r="Q496" i="4"/>
  <c r="Q497" i="4"/>
  <c r="Q498" i="4"/>
  <c r="Q499" i="4"/>
  <c r="Q500" i="4"/>
  <c r="Q501" i="4"/>
  <c r="Q502" i="4"/>
  <c r="Q503" i="4"/>
  <c r="Q504" i="4"/>
  <c r="Q5" i="4"/>
  <c r="Q6" i="4"/>
  <c r="Q7" i="4"/>
  <c r="Q8" i="4"/>
  <c r="Q9" i="4"/>
  <c r="Q10" i="4"/>
  <c r="Q11" i="4"/>
  <c r="Q12" i="4"/>
  <c r="Q13" i="4"/>
  <c r="Q14" i="4"/>
  <c r="Q15" i="4"/>
  <c r="Q16" i="4"/>
  <c r="Q17" i="4"/>
  <c r="Q18" i="4"/>
  <c r="Q19" i="4"/>
  <c r="Q20" i="4"/>
  <c r="Q2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C481" i="4" l="1"/>
  <c r="Y480" i="4"/>
  <c r="BC480" i="4"/>
  <c r="T524" i="4"/>
  <c r="T521" i="4"/>
  <c r="T523"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E106" i="5" l="1"/>
  <c r="F587" i="7"/>
  <c r="H587" i="7"/>
  <c r="I587" i="7"/>
  <c r="K587" i="7"/>
  <c r="F588" i="7"/>
  <c r="H588" i="7"/>
  <c r="I588" i="7"/>
  <c r="K588" i="7"/>
  <c r="F105" i="5"/>
  <c r="F106" i="5"/>
  <c r="F107" i="5"/>
  <c r="I105" i="5"/>
  <c r="J105" i="5"/>
  <c r="I106" i="5"/>
  <c r="J106" i="5"/>
  <c r="I107" i="5"/>
  <c r="J107" i="5"/>
  <c r="D495" i="4"/>
  <c r="W495" i="4"/>
  <c r="AB495" i="4"/>
  <c r="AC495" i="4"/>
  <c r="AD495" i="4"/>
  <c r="AG495" i="4"/>
  <c r="AH495" i="4"/>
  <c r="AI495" i="4"/>
  <c r="AL495" i="4"/>
  <c r="AM495" i="4"/>
  <c r="AN495" i="4"/>
  <c r="AQ495" i="4"/>
  <c r="AR495" i="4"/>
  <c r="AS495" i="4"/>
  <c r="AV495" i="4"/>
  <c r="AW495" i="4"/>
  <c r="D496" i="4"/>
  <c r="W496" i="4"/>
  <c r="AB496" i="4"/>
  <c r="AC496" i="4"/>
  <c r="AD496" i="4"/>
  <c r="AG496" i="4"/>
  <c r="AH496" i="4"/>
  <c r="AI496" i="4"/>
  <c r="AL496" i="4"/>
  <c r="AM496" i="4"/>
  <c r="AN496" i="4"/>
  <c r="AQ496" i="4"/>
  <c r="AR496" i="4"/>
  <c r="AS496" i="4"/>
  <c r="AV496" i="4"/>
  <c r="AW496" i="4"/>
  <c r="D497" i="4"/>
  <c r="V497" i="4"/>
  <c r="W497" i="4"/>
  <c r="AB497" i="4"/>
  <c r="AC497" i="4"/>
  <c r="AD497" i="4"/>
  <c r="AG497" i="4"/>
  <c r="AH497" i="4"/>
  <c r="AI497" i="4"/>
  <c r="AL497" i="4"/>
  <c r="AM497" i="4"/>
  <c r="AN497" i="4"/>
  <c r="AQ497" i="4"/>
  <c r="AR497" i="4"/>
  <c r="AS497" i="4"/>
  <c r="AV497" i="4"/>
  <c r="AW497" i="4"/>
  <c r="D503" i="4"/>
  <c r="AB503" i="4"/>
  <c r="AC503" i="4"/>
  <c r="AD503" i="4"/>
  <c r="AG503" i="4"/>
  <c r="AH503" i="4"/>
  <c r="AI503" i="4"/>
  <c r="AL503" i="4"/>
  <c r="AM503" i="4"/>
  <c r="AN503" i="4"/>
  <c r="AQ503" i="4"/>
  <c r="AR503" i="4"/>
  <c r="AS503" i="4"/>
  <c r="AV503" i="4"/>
  <c r="AW503" i="4"/>
  <c r="D498" i="4"/>
  <c r="W498" i="4"/>
  <c r="AB498" i="4"/>
  <c r="AC498" i="4"/>
  <c r="AD498" i="4"/>
  <c r="AG498" i="4"/>
  <c r="AH498" i="4"/>
  <c r="AI498" i="4"/>
  <c r="AL498" i="4"/>
  <c r="AM498" i="4"/>
  <c r="AN498" i="4"/>
  <c r="AQ498" i="4"/>
  <c r="AR498" i="4"/>
  <c r="AS498" i="4"/>
  <c r="AV498" i="4"/>
  <c r="AW498" i="4"/>
  <c r="D499" i="4"/>
  <c r="V499" i="4"/>
  <c r="W499" i="4"/>
  <c r="AB499" i="4"/>
  <c r="AC499" i="4"/>
  <c r="AD499" i="4"/>
  <c r="AG499" i="4"/>
  <c r="AH499" i="4"/>
  <c r="AI499" i="4"/>
  <c r="AL499" i="4"/>
  <c r="AM499" i="4"/>
  <c r="AN499" i="4"/>
  <c r="AQ499" i="4"/>
  <c r="AR499" i="4"/>
  <c r="AS499" i="4"/>
  <c r="AV499" i="4"/>
  <c r="AW499" i="4"/>
  <c r="D500" i="4"/>
  <c r="W500" i="4"/>
  <c r="AB500" i="4"/>
  <c r="AC500" i="4"/>
  <c r="AD500" i="4"/>
  <c r="AG500" i="4"/>
  <c r="AH500" i="4"/>
  <c r="AI500" i="4"/>
  <c r="AL500" i="4"/>
  <c r="AM500" i="4"/>
  <c r="AN500" i="4"/>
  <c r="AQ500" i="4"/>
  <c r="AR500" i="4"/>
  <c r="AS500" i="4"/>
  <c r="AV500" i="4"/>
  <c r="AW500" i="4"/>
  <c r="D504" i="4"/>
  <c r="AB504" i="4"/>
  <c r="AC504" i="4"/>
  <c r="AD504" i="4"/>
  <c r="AG504" i="4"/>
  <c r="AH504" i="4"/>
  <c r="AI504" i="4"/>
  <c r="AL504" i="4"/>
  <c r="AM504" i="4"/>
  <c r="AN504" i="4"/>
  <c r="AQ504" i="4"/>
  <c r="AR504" i="4"/>
  <c r="AS504" i="4"/>
  <c r="AV504" i="4"/>
  <c r="AW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2" i="20"/>
  <c r="I73" i="20"/>
  <c r="I74" i="20"/>
  <c r="I75" i="20"/>
  <c r="I76" i="20"/>
  <c r="I77" i="20"/>
  <c r="I78" i="20"/>
  <c r="I79" i="20"/>
  <c r="I80" i="20"/>
  <c r="I81" i="20"/>
  <c r="I82" i="20"/>
  <c r="I83" i="20"/>
  <c r="I84" i="20"/>
  <c r="I85" i="20"/>
  <c r="I86" i="20"/>
  <c r="I87" i="20"/>
  <c r="I88" i="20"/>
  <c r="I89" i="20"/>
  <c r="I90" i="20"/>
  <c r="I91" i="20"/>
  <c r="I92" i="20"/>
  <c r="I93" i="20"/>
  <c r="I94" i="20"/>
  <c r="I95"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2" i="20"/>
  <c r="H73" i="20"/>
  <c r="H74" i="20"/>
  <c r="H75" i="20"/>
  <c r="H76" i="20"/>
  <c r="H77" i="20"/>
  <c r="H78" i="20"/>
  <c r="H79" i="20"/>
  <c r="H80" i="20"/>
  <c r="H81" i="20"/>
  <c r="H82" i="20"/>
  <c r="H83" i="20"/>
  <c r="H84" i="20"/>
  <c r="H85" i="20"/>
  <c r="H86" i="20"/>
  <c r="H87" i="20"/>
  <c r="H88" i="20"/>
  <c r="H89" i="20"/>
  <c r="H90" i="20"/>
  <c r="H91" i="20"/>
  <c r="H92" i="20"/>
  <c r="H93" i="20"/>
  <c r="H94" i="20"/>
  <c r="H95"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2" i="20"/>
  <c r="G73" i="20"/>
  <c r="G74" i="20"/>
  <c r="G75" i="20"/>
  <c r="G76" i="20"/>
  <c r="G77" i="20"/>
  <c r="G78" i="20"/>
  <c r="G79" i="20"/>
  <c r="G80" i="20"/>
  <c r="G81" i="20"/>
  <c r="G82" i="20"/>
  <c r="G83" i="20"/>
  <c r="G84" i="20"/>
  <c r="G85" i="20"/>
  <c r="G86" i="20"/>
  <c r="G87" i="20"/>
  <c r="G88" i="20"/>
  <c r="G89" i="20"/>
  <c r="G90" i="20"/>
  <c r="G91" i="20"/>
  <c r="G92" i="20"/>
  <c r="G93" i="20"/>
  <c r="G94" i="20"/>
  <c r="G95" i="20"/>
  <c r="J95"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2" i="20"/>
  <c r="J72" i="20" s="1"/>
  <c r="C82" i="20"/>
  <c r="J82" i="20" s="1"/>
  <c r="C87" i="20"/>
  <c r="J87" i="20" s="1"/>
  <c r="C91" i="20"/>
  <c r="J91" i="20" s="1"/>
  <c r="C4" i="20"/>
  <c r="C5" i="20"/>
  <c r="C6" i="20"/>
  <c r="C7" i="20"/>
  <c r="C8" i="20"/>
  <c r="C9" i="20"/>
  <c r="J9" i="20" s="1"/>
  <c r="C3" i="20"/>
  <c r="J3" i="20" s="1"/>
  <c r="J41" i="20" l="1"/>
  <c r="J90" i="20"/>
  <c r="J50" i="20"/>
  <c r="J40" i="20"/>
  <c r="J92"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M476" i="4" l="1"/>
  <c r="AL476" i="4"/>
  <c r="AM475" i="4"/>
  <c r="AL475" i="4"/>
  <c r="AM474" i="4"/>
  <c r="AL474" i="4"/>
  <c r="AH476" i="4"/>
  <c r="AG476" i="4"/>
  <c r="AH475" i="4"/>
  <c r="AG475" i="4"/>
  <c r="AH474" i="4"/>
  <c r="AG474" i="4"/>
  <c r="AC476" i="4"/>
  <c r="AB476" i="4"/>
  <c r="AC475" i="4"/>
  <c r="AB475" i="4"/>
  <c r="AC474" i="4"/>
  <c r="AB474" i="4"/>
  <c r="W476" i="4"/>
  <c r="V476" i="4"/>
  <c r="W475" i="4"/>
  <c r="W474" i="4"/>
  <c r="AM482" i="4"/>
  <c r="AL482" i="4"/>
  <c r="AM481" i="4"/>
  <c r="AL481" i="4"/>
  <c r="AC481" i="4"/>
  <c r="AB481" i="4"/>
  <c r="W481" i="4"/>
  <c r="W502" i="4"/>
  <c r="AM480" i="4"/>
  <c r="AL480" i="4"/>
  <c r="AH483" i="4"/>
  <c r="AG483" i="4"/>
  <c r="AH482" i="4"/>
  <c r="AG482" i="4"/>
  <c r="AH481" i="4"/>
  <c r="AG481" i="4"/>
  <c r="AH480" i="4"/>
  <c r="AG480" i="4"/>
  <c r="AC480" i="4"/>
  <c r="AB480" i="4"/>
  <c r="W480" i="4"/>
  <c r="AW408" i="4"/>
  <c r="AV408" i="4"/>
  <c r="AW407" i="4"/>
  <c r="AV407" i="4"/>
  <c r="AW406" i="4"/>
  <c r="AV406" i="4"/>
  <c r="AW389" i="4"/>
  <c r="AV389" i="4"/>
  <c r="AS408" i="4"/>
  <c r="AR408" i="4"/>
  <c r="AQ408" i="4"/>
  <c r="AS407" i="4"/>
  <c r="AR407" i="4"/>
  <c r="AQ407" i="4"/>
  <c r="AS406" i="4"/>
  <c r="AR406" i="4"/>
  <c r="AQ406" i="4"/>
  <c r="AM408" i="4"/>
  <c r="AL408" i="4"/>
  <c r="AM407" i="4"/>
  <c r="AL407" i="4"/>
  <c r="AM406" i="4"/>
  <c r="AL406" i="4"/>
  <c r="AH408" i="4"/>
  <c r="AG408" i="4"/>
  <c r="AH407" i="4"/>
  <c r="AG407" i="4"/>
  <c r="AH406" i="4"/>
  <c r="AG406" i="4"/>
  <c r="AC482" i="4"/>
  <c r="AB482" i="4"/>
  <c r="AC408" i="4"/>
  <c r="AB408" i="4"/>
  <c r="AC407" i="4"/>
  <c r="AB407" i="4"/>
  <c r="AC406" i="4"/>
  <c r="AB406" i="4"/>
  <c r="W482" i="4"/>
  <c r="W408" i="4"/>
  <c r="W407" i="4"/>
  <c r="W406" i="4"/>
  <c r="W389" i="4"/>
  <c r="W388" i="4"/>
  <c r="W387" i="4"/>
  <c r="W353" i="4"/>
  <c r="W354" i="4"/>
  <c r="AB501" i="4"/>
  <c r="AC501" i="4"/>
  <c r="AD501" i="4"/>
  <c r="AG501" i="4"/>
  <c r="AH501" i="4"/>
  <c r="AI501" i="4"/>
  <c r="AL501" i="4"/>
  <c r="AM501" i="4"/>
  <c r="AN501" i="4"/>
  <c r="AQ501" i="4"/>
  <c r="AR501" i="4"/>
  <c r="AS501" i="4"/>
  <c r="AV501" i="4"/>
  <c r="AW501" i="4"/>
  <c r="AB502" i="4"/>
  <c r="AC502" i="4"/>
  <c r="AD502" i="4"/>
  <c r="AG502" i="4"/>
  <c r="AH502" i="4"/>
  <c r="AI502" i="4"/>
  <c r="AL502" i="4"/>
  <c r="AM502" i="4"/>
  <c r="AN502" i="4"/>
  <c r="AQ502" i="4"/>
  <c r="AR502" i="4"/>
  <c r="AS502" i="4"/>
  <c r="AV502" i="4"/>
  <c r="AW502" i="4"/>
  <c r="W494" i="4"/>
  <c r="W493" i="4"/>
  <c r="W492" i="4"/>
  <c r="W491" i="4"/>
  <c r="W490" i="4"/>
  <c r="W488" i="4"/>
  <c r="W487" i="4"/>
  <c r="V487" i="4"/>
  <c r="W486" i="4"/>
  <c r="W485" i="4"/>
  <c r="W484" i="4"/>
  <c r="W489" i="4"/>
  <c r="W483" i="4"/>
  <c r="P279" i="4"/>
  <c r="P280" i="4"/>
  <c r="P281" i="4"/>
  <c r="P282" i="4"/>
  <c r="S282" i="4" s="1"/>
  <c r="T282" i="4" s="1"/>
  <c r="P287" i="4"/>
  <c r="P328" i="4"/>
  <c r="P329" i="4"/>
  <c r="P423" i="4"/>
  <c r="P424" i="4"/>
  <c r="P425" i="4"/>
  <c r="P426" i="4"/>
  <c r="P441" i="4"/>
  <c r="P443" i="4"/>
  <c r="P445" i="4"/>
  <c r="P447" i="4"/>
  <c r="P448" i="4"/>
  <c r="P449" i="4"/>
  <c r="P450" i="4"/>
  <c r="P457" i="4"/>
  <c r="P458" i="4"/>
  <c r="P459" i="4"/>
  <c r="P501" i="4"/>
  <c r="P502" i="4"/>
  <c r="S501" i="4"/>
  <c r="G3" i="7"/>
  <c r="H3" i="7"/>
  <c r="I3" i="7"/>
  <c r="K3" i="7"/>
  <c r="F3" i="7"/>
  <c r="W501" i="4"/>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AD480" i="4"/>
  <c r="AZ480" i="4" s="1"/>
  <c r="AI480" i="4"/>
  <c r="AN480" i="4"/>
  <c r="AQ480" i="4"/>
  <c r="AR480" i="4"/>
  <c r="AS480" i="4"/>
  <c r="AV480" i="4"/>
  <c r="AW480" i="4"/>
  <c r="D481" i="4"/>
  <c r="AD481" i="4"/>
  <c r="AZ481" i="4" s="1"/>
  <c r="AI481" i="4"/>
  <c r="AN481" i="4"/>
  <c r="AQ481" i="4"/>
  <c r="AR481" i="4"/>
  <c r="AS481" i="4"/>
  <c r="AV481" i="4"/>
  <c r="AW481" i="4"/>
  <c r="D482" i="4"/>
  <c r="AI482" i="4"/>
  <c r="AN482" i="4"/>
  <c r="AQ482" i="4"/>
  <c r="AR482" i="4"/>
  <c r="AS482" i="4"/>
  <c r="AV482" i="4"/>
  <c r="AW482" i="4"/>
  <c r="D483" i="4"/>
  <c r="AB483" i="4"/>
  <c r="AC483" i="4"/>
  <c r="AD483" i="4"/>
  <c r="AI483" i="4"/>
  <c r="AL483" i="4"/>
  <c r="AM483" i="4"/>
  <c r="AN483" i="4"/>
  <c r="AQ483" i="4"/>
  <c r="AR483" i="4"/>
  <c r="AS483" i="4"/>
  <c r="AV483" i="4"/>
  <c r="AW483" i="4"/>
  <c r="D484" i="4"/>
  <c r="AB484" i="4"/>
  <c r="AC484" i="4"/>
  <c r="AD484" i="4"/>
  <c r="AG484" i="4"/>
  <c r="AH484" i="4"/>
  <c r="AI484" i="4"/>
  <c r="AL484" i="4"/>
  <c r="AM484" i="4"/>
  <c r="AN484" i="4"/>
  <c r="AQ484" i="4"/>
  <c r="AR484" i="4"/>
  <c r="AS484" i="4"/>
  <c r="AV484" i="4"/>
  <c r="AW484" i="4"/>
  <c r="D485" i="4"/>
  <c r="AB485" i="4"/>
  <c r="AC485" i="4"/>
  <c r="AD485" i="4"/>
  <c r="AG485" i="4"/>
  <c r="AH485" i="4"/>
  <c r="AI485" i="4"/>
  <c r="AL485" i="4"/>
  <c r="AM485" i="4"/>
  <c r="AN485" i="4"/>
  <c r="AQ485" i="4"/>
  <c r="AR485" i="4"/>
  <c r="AS485" i="4"/>
  <c r="AV485" i="4"/>
  <c r="AW485" i="4"/>
  <c r="D486" i="4"/>
  <c r="AB486" i="4"/>
  <c r="AC486" i="4"/>
  <c r="AD486" i="4"/>
  <c r="AG486" i="4"/>
  <c r="AH486" i="4"/>
  <c r="AI486" i="4"/>
  <c r="AL486" i="4"/>
  <c r="AM486" i="4"/>
  <c r="AN486" i="4"/>
  <c r="AQ486" i="4"/>
  <c r="AR486" i="4"/>
  <c r="AS486" i="4"/>
  <c r="AV486" i="4"/>
  <c r="AW486" i="4"/>
  <c r="D487" i="4"/>
  <c r="AB487" i="4"/>
  <c r="AC487" i="4"/>
  <c r="AD487" i="4"/>
  <c r="AG487" i="4"/>
  <c r="AH487" i="4"/>
  <c r="AI487" i="4"/>
  <c r="AL487" i="4"/>
  <c r="AM487" i="4"/>
  <c r="AN487" i="4"/>
  <c r="AQ487" i="4"/>
  <c r="AR487" i="4"/>
  <c r="AS487" i="4"/>
  <c r="AV487" i="4"/>
  <c r="AW487" i="4"/>
  <c r="D488" i="4"/>
  <c r="AB488" i="4"/>
  <c r="AC488" i="4"/>
  <c r="AD488" i="4"/>
  <c r="AG488" i="4"/>
  <c r="AH488" i="4"/>
  <c r="AI488" i="4"/>
  <c r="AL488" i="4"/>
  <c r="AM488" i="4"/>
  <c r="AN488" i="4"/>
  <c r="AQ488" i="4"/>
  <c r="AR488" i="4"/>
  <c r="AS488" i="4"/>
  <c r="AV488" i="4"/>
  <c r="AW488" i="4"/>
  <c r="D489" i="4"/>
  <c r="AB489" i="4"/>
  <c r="AC489" i="4"/>
  <c r="AD489" i="4"/>
  <c r="AG489" i="4"/>
  <c r="AH489" i="4"/>
  <c r="AI489" i="4"/>
  <c r="AL489" i="4"/>
  <c r="AM489" i="4"/>
  <c r="AN489" i="4"/>
  <c r="AQ489" i="4"/>
  <c r="AR489" i="4"/>
  <c r="AS489" i="4"/>
  <c r="AV489" i="4"/>
  <c r="AW489" i="4"/>
  <c r="D490" i="4"/>
  <c r="AB490" i="4"/>
  <c r="AC490" i="4"/>
  <c r="AD490" i="4"/>
  <c r="AG490" i="4"/>
  <c r="AH490" i="4"/>
  <c r="AI490" i="4"/>
  <c r="AL490" i="4"/>
  <c r="AM490" i="4"/>
  <c r="AN490" i="4"/>
  <c r="AQ490" i="4"/>
  <c r="AR490" i="4"/>
  <c r="AS490" i="4"/>
  <c r="AV490" i="4"/>
  <c r="AW490" i="4"/>
  <c r="D491" i="4"/>
  <c r="AB491" i="4"/>
  <c r="AC491" i="4"/>
  <c r="AD491" i="4"/>
  <c r="AG491" i="4"/>
  <c r="AH491" i="4"/>
  <c r="AI491" i="4"/>
  <c r="AL491" i="4"/>
  <c r="AM491" i="4"/>
  <c r="AN491" i="4"/>
  <c r="AQ491" i="4"/>
  <c r="AR491" i="4"/>
  <c r="AS491" i="4"/>
  <c r="AV491" i="4"/>
  <c r="AW491" i="4"/>
  <c r="D492" i="4"/>
  <c r="AB492" i="4"/>
  <c r="AC492" i="4"/>
  <c r="AD492" i="4"/>
  <c r="AG492" i="4"/>
  <c r="AH492" i="4"/>
  <c r="AI492" i="4"/>
  <c r="AL492" i="4"/>
  <c r="AM492" i="4"/>
  <c r="AN492" i="4"/>
  <c r="AQ492" i="4"/>
  <c r="AR492" i="4"/>
  <c r="AS492" i="4"/>
  <c r="AV492" i="4"/>
  <c r="AW492" i="4"/>
  <c r="D493" i="4"/>
  <c r="AB493" i="4"/>
  <c r="AC493" i="4"/>
  <c r="AD493" i="4"/>
  <c r="AG493" i="4"/>
  <c r="AH493" i="4"/>
  <c r="AI493" i="4"/>
  <c r="AL493" i="4"/>
  <c r="AM493" i="4"/>
  <c r="AN493" i="4"/>
  <c r="AQ493" i="4"/>
  <c r="AR493" i="4"/>
  <c r="AS493" i="4"/>
  <c r="AV493" i="4"/>
  <c r="AW493" i="4"/>
  <c r="D494" i="4"/>
  <c r="AB494" i="4"/>
  <c r="AC494" i="4"/>
  <c r="AD494" i="4"/>
  <c r="AG494" i="4"/>
  <c r="AH494" i="4"/>
  <c r="AI494" i="4"/>
  <c r="AL494" i="4"/>
  <c r="AM494" i="4"/>
  <c r="AN494" i="4"/>
  <c r="AQ494" i="4"/>
  <c r="AR494" i="4"/>
  <c r="AS494" i="4"/>
  <c r="AV494" i="4"/>
  <c r="AW494" i="4"/>
  <c r="D501" i="4"/>
  <c r="D502" i="4"/>
  <c r="AW479" i="4"/>
  <c r="AV479" i="4"/>
  <c r="AS479" i="4"/>
  <c r="AR479" i="4"/>
  <c r="AQ479" i="4"/>
  <c r="AN479" i="4"/>
  <c r="AM479" i="4"/>
  <c r="AL479" i="4"/>
  <c r="AI479" i="4"/>
  <c r="AH479" i="4"/>
  <c r="AG479" i="4"/>
  <c r="AC479" i="4"/>
  <c r="AB479" i="4"/>
  <c r="D479" i="4"/>
  <c r="AW478" i="4"/>
  <c r="AV478" i="4"/>
  <c r="AS478" i="4"/>
  <c r="AR478" i="4"/>
  <c r="AQ478" i="4"/>
  <c r="AN478" i="4"/>
  <c r="AM478" i="4"/>
  <c r="AL478" i="4"/>
  <c r="AI478" i="4"/>
  <c r="AH478" i="4"/>
  <c r="AG478" i="4"/>
  <c r="AC478" i="4"/>
  <c r="AB478" i="4"/>
  <c r="D478" i="4"/>
  <c r="AW477" i="4"/>
  <c r="AV477" i="4"/>
  <c r="AS477" i="4"/>
  <c r="AR477" i="4"/>
  <c r="AQ477" i="4"/>
  <c r="AN477" i="4"/>
  <c r="AM477" i="4"/>
  <c r="AL477" i="4"/>
  <c r="AI477" i="4"/>
  <c r="AH477" i="4"/>
  <c r="AG477" i="4"/>
  <c r="AC477" i="4"/>
  <c r="AB477" i="4"/>
  <c r="D477" i="4"/>
  <c r="AW476" i="4"/>
  <c r="AV476" i="4"/>
  <c r="AS476" i="4"/>
  <c r="AR476" i="4"/>
  <c r="AQ476" i="4"/>
  <c r="AN476" i="4"/>
  <c r="AI476" i="4"/>
  <c r="D476" i="4"/>
  <c r="AW475" i="4"/>
  <c r="AV475" i="4"/>
  <c r="AS475" i="4"/>
  <c r="AR475" i="4"/>
  <c r="AQ475" i="4"/>
  <c r="AN475" i="4"/>
  <c r="AI475" i="4"/>
  <c r="D475" i="4"/>
  <c r="AW474" i="4"/>
  <c r="AV474" i="4"/>
  <c r="AS474" i="4"/>
  <c r="AR474" i="4"/>
  <c r="AQ474" i="4"/>
  <c r="AN474" i="4"/>
  <c r="AI474" i="4"/>
  <c r="D474" i="4"/>
  <c r="T501" i="4" l="1"/>
  <c r="S502" i="4"/>
  <c r="E41" i="9"/>
  <c r="N423" i="18"/>
  <c r="N425" i="18"/>
  <c r="N424" i="18"/>
  <c r="N420" i="18"/>
  <c r="N421" i="18"/>
  <c r="N422" i="18"/>
  <c r="N426" i="18"/>
  <c r="N434" i="18"/>
  <c r="N418" i="18"/>
  <c r="N419" i="18"/>
  <c r="N433" i="18"/>
  <c r="G575" i="7"/>
  <c r="E40" i="9"/>
  <c r="G583" i="7"/>
  <c r="G571" i="7"/>
  <c r="G576" i="7"/>
  <c r="G572" i="7"/>
  <c r="G584" i="7"/>
  <c r="G574" i="7"/>
  <c r="G582" i="7"/>
  <c r="G570" i="7"/>
  <c r="G586" i="7"/>
  <c r="G569" i="7"/>
  <c r="G580" i="7"/>
  <c r="G573" i="7"/>
  <c r="G585" i="7"/>
  <c r="G3" i="19"/>
  <c r="Z482" i="4" l="1"/>
  <c r="Q475" i="4"/>
  <c r="Q481" i="4"/>
  <c r="Z476" i="4"/>
  <c r="AE475" i="4"/>
  <c r="AE482" i="4"/>
  <c r="Z475" i="4"/>
  <c r="AE476" i="4"/>
  <c r="Q480" i="4"/>
  <c r="Q482" i="4"/>
  <c r="Z474" i="4"/>
  <c r="Q476" i="4"/>
  <c r="Q474" i="4"/>
  <c r="AE474" i="4"/>
  <c r="Q478" i="4"/>
  <c r="AE478" i="4"/>
  <c r="Z478" i="4"/>
  <c r="Q477" i="4"/>
  <c r="Z477" i="4"/>
  <c r="AE477" i="4"/>
  <c r="Z479" i="4"/>
  <c r="Q479" i="4"/>
  <c r="AE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C482" i="4" l="1"/>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W451" i="4" l="1"/>
  <c r="AB451" i="4"/>
  <c r="AC451" i="4"/>
  <c r="AD451" i="4"/>
  <c r="AG451" i="4"/>
  <c r="AH451" i="4"/>
  <c r="AI451" i="4"/>
  <c r="AL451" i="4"/>
  <c r="AM451" i="4"/>
  <c r="AN451" i="4"/>
  <c r="AQ451" i="4"/>
  <c r="AR451" i="4"/>
  <c r="AS451" i="4"/>
  <c r="AV451" i="4"/>
  <c r="AW451" i="4"/>
  <c r="W452" i="4"/>
  <c r="AB452" i="4"/>
  <c r="AC452" i="4"/>
  <c r="AD452" i="4"/>
  <c r="AG452" i="4"/>
  <c r="AH452" i="4"/>
  <c r="AI452" i="4"/>
  <c r="AL452" i="4"/>
  <c r="AM452" i="4"/>
  <c r="AN452" i="4"/>
  <c r="AQ452" i="4"/>
  <c r="AR452" i="4"/>
  <c r="AS452" i="4"/>
  <c r="AV452" i="4"/>
  <c r="AW452" i="4"/>
  <c r="V453" i="4"/>
  <c r="W453" i="4"/>
  <c r="AB453" i="4"/>
  <c r="AC453" i="4"/>
  <c r="AD453" i="4"/>
  <c r="AG453" i="4"/>
  <c r="AH453" i="4"/>
  <c r="AI453" i="4"/>
  <c r="AL453" i="4"/>
  <c r="AM453" i="4"/>
  <c r="AN453" i="4"/>
  <c r="AQ453" i="4"/>
  <c r="AR453" i="4"/>
  <c r="AS453" i="4"/>
  <c r="AV453" i="4"/>
  <c r="AW453" i="4"/>
  <c r="AB473" i="4"/>
  <c r="AC473" i="4"/>
  <c r="AD473" i="4"/>
  <c r="AG473" i="4"/>
  <c r="AH473" i="4"/>
  <c r="AI473" i="4"/>
  <c r="AL473" i="4"/>
  <c r="AM473" i="4"/>
  <c r="AN473" i="4"/>
  <c r="AQ473" i="4"/>
  <c r="AR473" i="4"/>
  <c r="AS473" i="4"/>
  <c r="AV473" i="4"/>
  <c r="AW473" i="4"/>
  <c r="W454" i="4"/>
  <c r="AB454" i="4"/>
  <c r="AC454" i="4"/>
  <c r="AD454" i="4"/>
  <c r="AG454" i="4"/>
  <c r="AH454" i="4"/>
  <c r="AI454" i="4"/>
  <c r="AL454" i="4"/>
  <c r="AM454" i="4"/>
  <c r="AN454" i="4"/>
  <c r="AQ454" i="4"/>
  <c r="AR454" i="4"/>
  <c r="AS454" i="4"/>
  <c r="AV454" i="4"/>
  <c r="AW454" i="4"/>
  <c r="W455" i="4"/>
  <c r="AB455" i="4"/>
  <c r="AC455" i="4"/>
  <c r="AD455" i="4"/>
  <c r="AG455" i="4"/>
  <c r="AH455" i="4"/>
  <c r="AI455" i="4"/>
  <c r="AL455" i="4"/>
  <c r="AM455" i="4"/>
  <c r="AN455" i="4"/>
  <c r="AQ455" i="4"/>
  <c r="AR455" i="4"/>
  <c r="AS455" i="4"/>
  <c r="AV455" i="4"/>
  <c r="AW455" i="4"/>
  <c r="V456" i="4"/>
  <c r="W456" i="4"/>
  <c r="AB456" i="4"/>
  <c r="AC456" i="4"/>
  <c r="AD456" i="4"/>
  <c r="AG456" i="4"/>
  <c r="AH456" i="4"/>
  <c r="AI456" i="4"/>
  <c r="AL456" i="4"/>
  <c r="AM456" i="4"/>
  <c r="AN456" i="4"/>
  <c r="AQ456" i="4"/>
  <c r="AR456" i="4"/>
  <c r="AS456" i="4"/>
  <c r="AV456" i="4"/>
  <c r="AW456" i="4"/>
  <c r="AB472" i="4"/>
  <c r="AC472" i="4"/>
  <c r="AD472" i="4"/>
  <c r="AG472" i="4"/>
  <c r="AH472" i="4"/>
  <c r="AI472" i="4"/>
  <c r="AL472" i="4"/>
  <c r="AM472" i="4"/>
  <c r="AN472" i="4"/>
  <c r="AQ472" i="4"/>
  <c r="AR472" i="4"/>
  <c r="AS472" i="4"/>
  <c r="AV472" i="4"/>
  <c r="AW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D473" i="4" l="1"/>
  <c r="D454" i="4"/>
  <c r="D455" i="4"/>
  <c r="D456" i="4"/>
  <c r="D472" i="4"/>
  <c r="D453" i="4"/>
  <c r="D452" i="4"/>
  <c r="D451" i="4"/>
  <c r="AW471" i="4" l="1"/>
  <c r="AV471" i="4"/>
  <c r="AS471" i="4"/>
  <c r="AR471" i="4"/>
  <c r="AQ471" i="4"/>
  <c r="AN471" i="4"/>
  <c r="AM471" i="4"/>
  <c r="AL471" i="4"/>
  <c r="AI471" i="4"/>
  <c r="AH471" i="4"/>
  <c r="AG471" i="4"/>
  <c r="AD471" i="4"/>
  <c r="AC471" i="4"/>
  <c r="AB471" i="4"/>
  <c r="W471" i="4"/>
  <c r="D471" i="4"/>
  <c r="P176" i="4"/>
  <c r="P22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23" i="4" l="1"/>
  <c r="T423" i="4" s="1"/>
  <c r="W423" i="4"/>
  <c r="AB423" i="4"/>
  <c r="AC423" i="4"/>
  <c r="AD423" i="4"/>
  <c r="AG423" i="4"/>
  <c r="AH423" i="4"/>
  <c r="AI423" i="4"/>
  <c r="AL423" i="4"/>
  <c r="AM423" i="4"/>
  <c r="AN423" i="4"/>
  <c r="AQ423" i="4"/>
  <c r="AR423" i="4"/>
  <c r="AS423" i="4"/>
  <c r="AV423" i="4"/>
  <c r="AW423" i="4"/>
  <c r="S424" i="4"/>
  <c r="T424" i="4" s="1"/>
  <c r="W424" i="4"/>
  <c r="AB424" i="4"/>
  <c r="AC424" i="4"/>
  <c r="AD424" i="4"/>
  <c r="AG424" i="4"/>
  <c r="AH424" i="4"/>
  <c r="AI424" i="4"/>
  <c r="AL424" i="4"/>
  <c r="AM424" i="4"/>
  <c r="AN424" i="4"/>
  <c r="AQ424" i="4"/>
  <c r="AR424" i="4"/>
  <c r="AS424" i="4"/>
  <c r="AV424" i="4"/>
  <c r="AW424" i="4"/>
  <c r="S425" i="4"/>
  <c r="T425" i="4" s="1"/>
  <c r="W425" i="4"/>
  <c r="AB425" i="4"/>
  <c r="AC425" i="4"/>
  <c r="AD425" i="4"/>
  <c r="AG425" i="4"/>
  <c r="AH425" i="4"/>
  <c r="AI425" i="4"/>
  <c r="AL425" i="4"/>
  <c r="AM425" i="4"/>
  <c r="AN425" i="4"/>
  <c r="AQ425" i="4"/>
  <c r="AR425" i="4"/>
  <c r="AS425" i="4"/>
  <c r="AV425" i="4"/>
  <c r="AW425" i="4"/>
  <c r="S426" i="4"/>
  <c r="T426" i="4" s="1"/>
  <c r="W426" i="4"/>
  <c r="AB426" i="4"/>
  <c r="AC426" i="4"/>
  <c r="AD426" i="4"/>
  <c r="AG426" i="4"/>
  <c r="AH426" i="4"/>
  <c r="AI426" i="4"/>
  <c r="AL426" i="4"/>
  <c r="AM426" i="4"/>
  <c r="AN426" i="4"/>
  <c r="AQ426" i="4"/>
  <c r="AR426" i="4"/>
  <c r="AS426" i="4"/>
  <c r="AV426" i="4"/>
  <c r="AW426" i="4"/>
  <c r="V427" i="4"/>
  <c r="W427" i="4"/>
  <c r="AB427" i="4"/>
  <c r="AC427" i="4"/>
  <c r="AD427" i="4"/>
  <c r="AG427" i="4"/>
  <c r="AH427" i="4"/>
  <c r="AI427" i="4"/>
  <c r="AL427" i="4"/>
  <c r="AM427" i="4"/>
  <c r="AN427" i="4"/>
  <c r="AQ427" i="4"/>
  <c r="AR427" i="4"/>
  <c r="AS427" i="4"/>
  <c r="AV427" i="4"/>
  <c r="AW427" i="4"/>
  <c r="W428" i="4"/>
  <c r="AB428" i="4"/>
  <c r="AC428" i="4"/>
  <c r="AD428" i="4"/>
  <c r="AG428" i="4"/>
  <c r="AH428" i="4"/>
  <c r="AI428" i="4"/>
  <c r="AL428" i="4"/>
  <c r="AM428" i="4"/>
  <c r="AN428" i="4"/>
  <c r="AQ428" i="4"/>
  <c r="AR428" i="4"/>
  <c r="AS428" i="4"/>
  <c r="AV428" i="4"/>
  <c r="AW428" i="4"/>
  <c r="W429" i="4"/>
  <c r="AB429" i="4"/>
  <c r="AC429" i="4"/>
  <c r="AD429" i="4"/>
  <c r="AG429" i="4"/>
  <c r="AH429" i="4"/>
  <c r="AI429" i="4"/>
  <c r="AL429" i="4"/>
  <c r="AM429" i="4"/>
  <c r="AN429" i="4"/>
  <c r="AQ429" i="4"/>
  <c r="AR429" i="4"/>
  <c r="AS429" i="4"/>
  <c r="AV429" i="4"/>
  <c r="AW429" i="4"/>
  <c r="W430" i="4"/>
  <c r="AB430" i="4"/>
  <c r="AC430" i="4"/>
  <c r="AG430" i="4"/>
  <c r="AH430" i="4"/>
  <c r="AI430" i="4"/>
  <c r="AL430" i="4"/>
  <c r="AM430" i="4"/>
  <c r="AN430" i="4"/>
  <c r="AQ430" i="4"/>
  <c r="AR430" i="4"/>
  <c r="AS430" i="4"/>
  <c r="AV430" i="4"/>
  <c r="AW430" i="4"/>
  <c r="V431" i="4"/>
  <c r="W431" i="4"/>
  <c r="AB431" i="4"/>
  <c r="AC431" i="4"/>
  <c r="AG431" i="4"/>
  <c r="AH431" i="4"/>
  <c r="AI431" i="4"/>
  <c r="AL431" i="4"/>
  <c r="AM431" i="4"/>
  <c r="AN431" i="4"/>
  <c r="AQ431" i="4"/>
  <c r="AR431" i="4"/>
  <c r="AS431" i="4"/>
  <c r="AV431" i="4"/>
  <c r="AW431" i="4"/>
  <c r="AB432" i="4"/>
  <c r="AC432" i="4"/>
  <c r="AD432" i="4"/>
  <c r="AG432" i="4"/>
  <c r="AH432" i="4"/>
  <c r="AI432" i="4"/>
  <c r="AL432" i="4"/>
  <c r="AM432" i="4"/>
  <c r="AN432" i="4"/>
  <c r="AQ432" i="4"/>
  <c r="AR432" i="4"/>
  <c r="AS432" i="4"/>
  <c r="AV432" i="4"/>
  <c r="AW432" i="4"/>
  <c r="AB433" i="4"/>
  <c r="AC433" i="4"/>
  <c r="AD433" i="4"/>
  <c r="AG433" i="4"/>
  <c r="AH433" i="4"/>
  <c r="AI433" i="4"/>
  <c r="AL433" i="4"/>
  <c r="AM433" i="4"/>
  <c r="AN433" i="4"/>
  <c r="AQ433" i="4"/>
  <c r="AR433" i="4"/>
  <c r="AS433" i="4"/>
  <c r="AV433" i="4"/>
  <c r="AW433" i="4"/>
  <c r="AB434" i="4"/>
  <c r="AC434" i="4"/>
  <c r="AD434" i="4"/>
  <c r="AG434" i="4"/>
  <c r="AH434" i="4"/>
  <c r="AI434" i="4"/>
  <c r="AL434" i="4"/>
  <c r="AM434" i="4"/>
  <c r="AN434" i="4"/>
  <c r="AQ434" i="4"/>
  <c r="AR434" i="4"/>
  <c r="AS434" i="4"/>
  <c r="AV434" i="4"/>
  <c r="AW434" i="4"/>
  <c r="AB435" i="4"/>
  <c r="AC435" i="4"/>
  <c r="AD435" i="4"/>
  <c r="AG435" i="4"/>
  <c r="AH435" i="4"/>
  <c r="AI435" i="4"/>
  <c r="AL435" i="4"/>
  <c r="AM435" i="4"/>
  <c r="AN435" i="4"/>
  <c r="AQ435" i="4"/>
  <c r="AR435" i="4"/>
  <c r="AS435" i="4"/>
  <c r="AV435" i="4"/>
  <c r="AW435" i="4"/>
  <c r="AB436" i="4"/>
  <c r="AC436" i="4"/>
  <c r="AD436" i="4"/>
  <c r="AG436" i="4"/>
  <c r="AH436" i="4"/>
  <c r="AI436" i="4"/>
  <c r="AL436" i="4"/>
  <c r="AM436" i="4"/>
  <c r="AN436" i="4"/>
  <c r="AQ436" i="4"/>
  <c r="AR436" i="4"/>
  <c r="AS436" i="4"/>
  <c r="AV436" i="4"/>
  <c r="AW436" i="4"/>
  <c r="AB437" i="4"/>
  <c r="AC437" i="4"/>
  <c r="AD437" i="4"/>
  <c r="AG437" i="4"/>
  <c r="AH437" i="4"/>
  <c r="AI437" i="4"/>
  <c r="AL437" i="4"/>
  <c r="AM437" i="4"/>
  <c r="AN437" i="4"/>
  <c r="AQ437" i="4"/>
  <c r="AR437" i="4"/>
  <c r="AS437" i="4"/>
  <c r="AV437" i="4"/>
  <c r="AW437" i="4"/>
  <c r="AB438" i="4"/>
  <c r="AC438" i="4"/>
  <c r="AD438" i="4"/>
  <c r="AG438" i="4"/>
  <c r="AH438" i="4"/>
  <c r="AI438" i="4"/>
  <c r="AL438" i="4"/>
  <c r="AM438" i="4"/>
  <c r="AN438" i="4"/>
  <c r="AQ438" i="4"/>
  <c r="AR438" i="4"/>
  <c r="AS438" i="4"/>
  <c r="AV438" i="4"/>
  <c r="AW438" i="4"/>
  <c r="AB439" i="4"/>
  <c r="AC439" i="4"/>
  <c r="AD439" i="4"/>
  <c r="AG439" i="4"/>
  <c r="AH439" i="4"/>
  <c r="AI439" i="4"/>
  <c r="AL439" i="4"/>
  <c r="AM439" i="4"/>
  <c r="AN439" i="4"/>
  <c r="AQ439" i="4"/>
  <c r="AR439" i="4"/>
  <c r="AS439" i="4"/>
  <c r="AV439" i="4"/>
  <c r="AW439" i="4"/>
  <c r="V440" i="4"/>
  <c r="W440" i="4"/>
  <c r="AB440" i="4"/>
  <c r="AC440" i="4"/>
  <c r="AD440" i="4"/>
  <c r="AG440" i="4"/>
  <c r="AH440" i="4"/>
  <c r="AI440" i="4"/>
  <c r="AL440" i="4"/>
  <c r="AM440" i="4"/>
  <c r="AN440" i="4"/>
  <c r="AQ440" i="4"/>
  <c r="AR440" i="4"/>
  <c r="AS440" i="4"/>
  <c r="AV440" i="4"/>
  <c r="AW440" i="4"/>
  <c r="S441" i="4"/>
  <c r="W441" i="4"/>
  <c r="AB441" i="4"/>
  <c r="AC441" i="4"/>
  <c r="AD441" i="4"/>
  <c r="AG441" i="4"/>
  <c r="AH441" i="4"/>
  <c r="AI441" i="4"/>
  <c r="AL441" i="4"/>
  <c r="AM441" i="4"/>
  <c r="AN441" i="4"/>
  <c r="AQ441" i="4"/>
  <c r="AR441" i="4"/>
  <c r="AS441" i="4"/>
  <c r="AV441" i="4"/>
  <c r="AW441" i="4"/>
  <c r="W442" i="4"/>
  <c r="AB442" i="4"/>
  <c r="AC442" i="4"/>
  <c r="AD442" i="4"/>
  <c r="AG442" i="4"/>
  <c r="AH442" i="4"/>
  <c r="AI442" i="4"/>
  <c r="AL442" i="4"/>
  <c r="AM442" i="4"/>
  <c r="AN442" i="4"/>
  <c r="AQ442" i="4"/>
  <c r="AR442" i="4"/>
  <c r="AS442" i="4"/>
  <c r="AV442" i="4"/>
  <c r="AW442" i="4"/>
  <c r="S443" i="4"/>
  <c r="W443" i="4"/>
  <c r="AB443" i="4"/>
  <c r="AC443" i="4"/>
  <c r="AD443" i="4"/>
  <c r="AG443" i="4"/>
  <c r="AH443" i="4"/>
  <c r="AI443" i="4"/>
  <c r="AL443" i="4"/>
  <c r="AM443" i="4"/>
  <c r="AN443" i="4"/>
  <c r="AQ443" i="4"/>
  <c r="AR443" i="4"/>
  <c r="AS443" i="4"/>
  <c r="AV443" i="4"/>
  <c r="AW443" i="4"/>
  <c r="W444" i="4"/>
  <c r="AB444" i="4"/>
  <c r="AC444" i="4"/>
  <c r="AD444" i="4"/>
  <c r="AG444" i="4"/>
  <c r="AH444" i="4"/>
  <c r="AI444" i="4"/>
  <c r="AL444" i="4"/>
  <c r="AM444" i="4"/>
  <c r="AN444" i="4"/>
  <c r="AQ444" i="4"/>
  <c r="AR444" i="4"/>
  <c r="AS444" i="4"/>
  <c r="AV444" i="4"/>
  <c r="AW444" i="4"/>
  <c r="W445" i="4"/>
  <c r="AB445" i="4"/>
  <c r="AC445" i="4"/>
  <c r="AD445" i="4"/>
  <c r="AG445" i="4"/>
  <c r="AH445" i="4"/>
  <c r="AI445" i="4"/>
  <c r="AL445" i="4"/>
  <c r="AM445" i="4"/>
  <c r="AN445" i="4"/>
  <c r="AQ445" i="4"/>
  <c r="AR445" i="4"/>
  <c r="AS445" i="4"/>
  <c r="AV445" i="4"/>
  <c r="AW445" i="4"/>
  <c r="W446" i="4"/>
  <c r="AB446" i="4"/>
  <c r="AC446" i="4"/>
  <c r="AG446" i="4"/>
  <c r="AH446" i="4"/>
  <c r="AI446" i="4"/>
  <c r="AL446" i="4"/>
  <c r="AM446" i="4"/>
  <c r="AN446" i="4"/>
  <c r="AQ446" i="4"/>
  <c r="AR446" i="4"/>
  <c r="AS446" i="4"/>
  <c r="AV446" i="4"/>
  <c r="AW446" i="4"/>
  <c r="S447" i="4"/>
  <c r="T447" i="4" s="1"/>
  <c r="W447" i="4"/>
  <c r="AB447" i="4"/>
  <c r="AC447" i="4"/>
  <c r="AD447" i="4"/>
  <c r="AG447" i="4"/>
  <c r="AH447" i="4"/>
  <c r="AI447" i="4"/>
  <c r="AL447" i="4"/>
  <c r="AM447" i="4"/>
  <c r="AN447" i="4"/>
  <c r="AQ447" i="4"/>
  <c r="AR447" i="4"/>
  <c r="AS447" i="4"/>
  <c r="AV447" i="4"/>
  <c r="AW447" i="4"/>
  <c r="S448" i="4"/>
  <c r="T448" i="4" s="1"/>
  <c r="W448" i="4"/>
  <c r="AB448" i="4"/>
  <c r="AC448" i="4"/>
  <c r="AD448" i="4"/>
  <c r="AG448" i="4"/>
  <c r="AH448" i="4"/>
  <c r="AI448" i="4"/>
  <c r="AL448" i="4"/>
  <c r="AM448" i="4"/>
  <c r="AN448" i="4"/>
  <c r="AQ448" i="4"/>
  <c r="AR448" i="4"/>
  <c r="AS448" i="4"/>
  <c r="AV448" i="4"/>
  <c r="AW448" i="4"/>
  <c r="S449" i="4"/>
  <c r="T449" i="4" s="1"/>
  <c r="W449" i="4"/>
  <c r="AB449" i="4"/>
  <c r="AC449" i="4"/>
  <c r="AD449" i="4"/>
  <c r="AG449" i="4"/>
  <c r="AH449" i="4"/>
  <c r="AI449" i="4"/>
  <c r="AL449" i="4"/>
  <c r="AM449" i="4"/>
  <c r="AN449" i="4"/>
  <c r="AQ449" i="4"/>
  <c r="AR449" i="4"/>
  <c r="AS449" i="4"/>
  <c r="AV449" i="4"/>
  <c r="AW449" i="4"/>
  <c r="S450" i="4"/>
  <c r="T450" i="4" s="1"/>
  <c r="W450" i="4"/>
  <c r="AB450" i="4"/>
  <c r="AC450" i="4"/>
  <c r="AD450" i="4"/>
  <c r="AG450" i="4"/>
  <c r="AH450" i="4"/>
  <c r="AI450" i="4"/>
  <c r="AL450" i="4"/>
  <c r="AM450" i="4"/>
  <c r="AN450" i="4"/>
  <c r="AQ450" i="4"/>
  <c r="AR450" i="4"/>
  <c r="AS450" i="4"/>
  <c r="AV450" i="4"/>
  <c r="AW450" i="4"/>
  <c r="S457" i="4"/>
  <c r="W457" i="4"/>
  <c r="AB457" i="4"/>
  <c r="AC457" i="4"/>
  <c r="AD457" i="4"/>
  <c r="AG457" i="4"/>
  <c r="AH457" i="4"/>
  <c r="AI457" i="4"/>
  <c r="AL457" i="4"/>
  <c r="AM457" i="4"/>
  <c r="AN457" i="4"/>
  <c r="AQ457" i="4"/>
  <c r="AR457" i="4"/>
  <c r="AS457" i="4"/>
  <c r="AV457" i="4"/>
  <c r="AW457" i="4"/>
  <c r="S458" i="4"/>
  <c r="W458" i="4"/>
  <c r="AB458" i="4"/>
  <c r="AC458" i="4"/>
  <c r="AD458" i="4"/>
  <c r="AG458" i="4"/>
  <c r="AH458" i="4"/>
  <c r="AI458" i="4"/>
  <c r="AL458" i="4"/>
  <c r="AM458" i="4"/>
  <c r="AN458" i="4"/>
  <c r="AQ458" i="4"/>
  <c r="AR458" i="4"/>
  <c r="AS458" i="4"/>
  <c r="AV458" i="4"/>
  <c r="AW458" i="4"/>
  <c r="V459" i="4"/>
  <c r="W459" i="4"/>
  <c r="AB459" i="4"/>
  <c r="AC459" i="4"/>
  <c r="AD459" i="4"/>
  <c r="AG459" i="4"/>
  <c r="AH459" i="4"/>
  <c r="AI459" i="4"/>
  <c r="AL459" i="4"/>
  <c r="AM459" i="4"/>
  <c r="AN459" i="4"/>
  <c r="AQ459" i="4"/>
  <c r="AR459" i="4"/>
  <c r="AS459" i="4"/>
  <c r="AV459" i="4"/>
  <c r="AW459" i="4"/>
  <c r="W460" i="4"/>
  <c r="AB460" i="4"/>
  <c r="AC460" i="4"/>
  <c r="AD460" i="4"/>
  <c r="AG460" i="4"/>
  <c r="AH460" i="4"/>
  <c r="AI460" i="4"/>
  <c r="AL460" i="4"/>
  <c r="AM460" i="4"/>
  <c r="AN460" i="4"/>
  <c r="AQ460" i="4"/>
  <c r="AR460" i="4"/>
  <c r="AS460" i="4"/>
  <c r="AV460" i="4"/>
  <c r="AW460" i="4"/>
  <c r="W461" i="4"/>
  <c r="AB461" i="4"/>
  <c r="AC461" i="4"/>
  <c r="AD461" i="4"/>
  <c r="AG461" i="4"/>
  <c r="AH461" i="4"/>
  <c r="AI461" i="4"/>
  <c r="AL461" i="4"/>
  <c r="AM461" i="4"/>
  <c r="AN461" i="4"/>
  <c r="AQ461" i="4"/>
  <c r="AR461" i="4"/>
  <c r="AS461" i="4"/>
  <c r="AV461" i="4"/>
  <c r="AW461" i="4"/>
  <c r="W462" i="4"/>
  <c r="AB462" i="4"/>
  <c r="AC462" i="4"/>
  <c r="AD462" i="4"/>
  <c r="AG462" i="4"/>
  <c r="AH462" i="4"/>
  <c r="AI462" i="4"/>
  <c r="AL462" i="4"/>
  <c r="AM462" i="4"/>
  <c r="AN462" i="4"/>
  <c r="AQ462" i="4"/>
  <c r="AR462" i="4"/>
  <c r="AS462" i="4"/>
  <c r="AV462" i="4"/>
  <c r="AW462" i="4"/>
  <c r="W463" i="4"/>
  <c r="AB463" i="4"/>
  <c r="AC463" i="4"/>
  <c r="AD463" i="4"/>
  <c r="AG463" i="4"/>
  <c r="AH463" i="4"/>
  <c r="AI463" i="4"/>
  <c r="AL463" i="4"/>
  <c r="AM463" i="4"/>
  <c r="AN463" i="4"/>
  <c r="AQ463" i="4"/>
  <c r="AR463" i="4"/>
  <c r="AS463" i="4"/>
  <c r="AV463" i="4"/>
  <c r="AW463" i="4"/>
  <c r="W464" i="4"/>
  <c r="AB464" i="4"/>
  <c r="AC464" i="4"/>
  <c r="AD464" i="4"/>
  <c r="AG464" i="4"/>
  <c r="AH464" i="4"/>
  <c r="AI464" i="4"/>
  <c r="AL464" i="4"/>
  <c r="AM464" i="4"/>
  <c r="AN464" i="4"/>
  <c r="AQ464" i="4"/>
  <c r="AR464" i="4"/>
  <c r="AS464" i="4"/>
  <c r="AV464" i="4"/>
  <c r="AW464" i="4"/>
  <c r="W465" i="4"/>
  <c r="AB465" i="4"/>
  <c r="AC465" i="4"/>
  <c r="AD465" i="4"/>
  <c r="AG465" i="4"/>
  <c r="AH465" i="4"/>
  <c r="AI465" i="4"/>
  <c r="AL465" i="4"/>
  <c r="AM465" i="4"/>
  <c r="AN465" i="4"/>
  <c r="AQ465" i="4"/>
  <c r="AR465" i="4"/>
  <c r="AS465" i="4"/>
  <c r="AV465" i="4"/>
  <c r="AW465" i="4"/>
  <c r="W466" i="4"/>
  <c r="AB466" i="4"/>
  <c r="AC466" i="4"/>
  <c r="AD466" i="4"/>
  <c r="AG466" i="4"/>
  <c r="AH466" i="4"/>
  <c r="AI466" i="4"/>
  <c r="AL466" i="4"/>
  <c r="AM466" i="4"/>
  <c r="AN466" i="4"/>
  <c r="AQ466" i="4"/>
  <c r="AR466" i="4"/>
  <c r="AS466" i="4"/>
  <c r="AV466" i="4"/>
  <c r="AW466" i="4"/>
  <c r="W467" i="4"/>
  <c r="AB467" i="4"/>
  <c r="AC467" i="4"/>
  <c r="AD467" i="4"/>
  <c r="AG467" i="4"/>
  <c r="AH467" i="4"/>
  <c r="AI467" i="4"/>
  <c r="AL467" i="4"/>
  <c r="AM467" i="4"/>
  <c r="AN467" i="4"/>
  <c r="AQ467" i="4"/>
  <c r="AR467" i="4"/>
  <c r="AS467" i="4"/>
  <c r="AV467" i="4"/>
  <c r="AW467" i="4"/>
  <c r="W468" i="4"/>
  <c r="AB468" i="4"/>
  <c r="AC468" i="4"/>
  <c r="AD468" i="4"/>
  <c r="AG468" i="4"/>
  <c r="AH468" i="4"/>
  <c r="AI468" i="4"/>
  <c r="AL468" i="4"/>
  <c r="AM468" i="4"/>
  <c r="AN468" i="4"/>
  <c r="AQ468" i="4"/>
  <c r="AR468" i="4"/>
  <c r="AS468" i="4"/>
  <c r="AV468" i="4"/>
  <c r="AW468" i="4"/>
  <c r="W469" i="4"/>
  <c r="AB469" i="4"/>
  <c r="AC469" i="4"/>
  <c r="AD469" i="4"/>
  <c r="AG469" i="4"/>
  <c r="AH469" i="4"/>
  <c r="AI469" i="4"/>
  <c r="AL469" i="4"/>
  <c r="AM469" i="4"/>
  <c r="AN469" i="4"/>
  <c r="AQ469" i="4"/>
  <c r="AR469" i="4"/>
  <c r="AS469" i="4"/>
  <c r="AV469" i="4"/>
  <c r="AW469" i="4"/>
  <c r="W470" i="4"/>
  <c r="AB470" i="4"/>
  <c r="AC470" i="4"/>
  <c r="AD470" i="4"/>
  <c r="AG470" i="4"/>
  <c r="AH470" i="4"/>
  <c r="AI470" i="4"/>
  <c r="AL470" i="4"/>
  <c r="AM470" i="4"/>
  <c r="AN470" i="4"/>
  <c r="AQ470" i="4"/>
  <c r="AR470" i="4"/>
  <c r="AS470" i="4"/>
  <c r="AV470" i="4"/>
  <c r="AW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I8" i="4"/>
  <c r="AI16" i="4"/>
  <c r="AI70" i="4"/>
  <c r="AI178" i="4"/>
  <c r="AI180" i="4"/>
  <c r="AI181" i="4"/>
  <c r="AI182" i="4"/>
  <c r="AI183" i="4"/>
  <c r="AI184" i="4"/>
  <c r="AI267" i="4"/>
  <c r="AI268" i="4"/>
  <c r="AI269" i="4"/>
  <c r="AI270" i="4"/>
  <c r="AI271" i="4"/>
  <c r="AI272" i="4"/>
  <c r="AI322" i="4"/>
  <c r="AI323" i="4"/>
  <c r="AI324" i="4"/>
  <c r="AI325" i="4"/>
  <c r="AI326" i="4"/>
  <c r="AI327" i="4"/>
  <c r="AI358" i="4"/>
  <c r="AI359" i="4"/>
  <c r="AI360" i="4"/>
  <c r="AI361" i="4"/>
  <c r="AI362" i="4"/>
  <c r="AI363" i="4"/>
  <c r="AI370" i="4"/>
  <c r="AI371" i="4"/>
  <c r="AI372" i="4"/>
  <c r="AI373" i="4"/>
  <c r="AI374" i="4"/>
  <c r="AI375" i="4"/>
  <c r="AI279" i="4"/>
  <c r="AI280" i="4"/>
  <c r="AI281" i="4"/>
  <c r="AI282" i="4"/>
  <c r="AI287" i="4"/>
  <c r="AI21" i="4"/>
  <c r="AI22" i="4"/>
  <c r="AI24" i="4"/>
  <c r="AI25" i="4"/>
  <c r="AI26" i="4"/>
  <c r="AI27" i="4"/>
  <c r="AI30" i="4"/>
  <c r="AI33" i="4"/>
  <c r="AI36" i="4"/>
  <c r="AI55" i="4"/>
  <c r="AI56" i="4"/>
  <c r="AI57" i="4"/>
  <c r="AI60" i="4"/>
  <c r="AI61" i="4"/>
  <c r="AI62" i="4"/>
  <c r="AI63" i="4"/>
  <c r="AI64" i="4"/>
  <c r="AI66" i="4"/>
  <c r="AI69" i="4"/>
  <c r="AI74" i="4"/>
  <c r="AI77" i="4"/>
  <c r="AI129" i="4"/>
  <c r="AI136" i="4"/>
  <c r="AI149" i="4"/>
  <c r="AI150" i="4"/>
  <c r="AI151" i="4"/>
  <c r="AI174" i="4"/>
  <c r="AI175" i="4"/>
  <c r="AI176" i="4"/>
  <c r="AI186" i="4"/>
  <c r="AI187" i="4"/>
  <c r="AI188" i="4"/>
  <c r="AI189" i="4"/>
  <c r="AI202" i="4"/>
  <c r="AI203" i="4"/>
  <c r="AI204" i="4"/>
  <c r="AI276" i="4"/>
  <c r="AI277" i="4"/>
  <c r="AI278" i="4"/>
  <c r="AI304" i="4"/>
  <c r="AI305" i="4"/>
  <c r="AI306" i="4"/>
  <c r="AI333" i="4"/>
  <c r="AI334" i="4"/>
  <c r="AI335" i="4"/>
  <c r="AI355" i="4"/>
  <c r="AI356" i="4"/>
  <c r="AI357" i="4"/>
  <c r="AI384" i="4"/>
  <c r="AI385" i="4"/>
  <c r="AI386" i="4"/>
  <c r="AI409" i="4"/>
  <c r="AI410" i="4"/>
  <c r="AI411" i="4"/>
  <c r="AI420" i="4"/>
  <c r="AI421" i="4"/>
  <c r="AI422" i="4"/>
  <c r="AI9" i="4"/>
  <c r="AI23" i="4"/>
  <c r="AI32" i="4"/>
  <c r="AI34" i="4"/>
  <c r="AI41" i="4"/>
  <c r="AI45" i="4"/>
  <c r="AI49" i="4"/>
  <c r="AI58" i="4"/>
  <c r="AI65" i="4"/>
  <c r="AI67" i="4"/>
  <c r="AI71" i="4"/>
  <c r="AI79" i="4"/>
  <c r="AI82" i="4"/>
  <c r="AI83" i="4"/>
  <c r="AI86" i="4"/>
  <c r="AI90" i="4"/>
  <c r="AI91" i="4"/>
  <c r="AI93" i="4"/>
  <c r="AI95" i="4"/>
  <c r="AI106" i="4"/>
  <c r="AI107" i="4"/>
  <c r="AI108" i="4"/>
  <c r="AI109" i="4"/>
  <c r="AI110" i="4"/>
  <c r="AI111" i="4"/>
  <c r="AI112" i="4"/>
  <c r="AI113" i="4"/>
  <c r="AI114" i="4"/>
  <c r="AI196" i="4"/>
  <c r="AI197" i="4"/>
  <c r="AI198" i="4"/>
  <c r="AI199" i="4"/>
  <c r="AI200" i="4"/>
  <c r="AI201" i="4"/>
  <c r="AI364" i="4"/>
  <c r="AI365" i="4"/>
  <c r="AI366" i="4"/>
  <c r="AI367" i="4"/>
  <c r="AI368" i="4"/>
  <c r="AI369" i="4"/>
  <c r="AI171" i="4"/>
  <c r="AI172" i="4"/>
  <c r="AI173" i="4"/>
  <c r="AI12" i="4"/>
  <c r="AI13" i="4"/>
  <c r="AI17" i="4"/>
  <c r="AI19" i="4"/>
  <c r="AI28" i="4"/>
  <c r="AI35" i="4"/>
  <c r="AI37" i="4"/>
  <c r="AI43" i="4"/>
  <c r="AI53" i="4"/>
  <c r="AI54" i="4"/>
  <c r="AI59" i="4"/>
  <c r="AI73" i="4"/>
  <c r="AI78" i="4"/>
  <c r="AI84" i="4"/>
  <c r="AI85" i="4"/>
  <c r="AI92" i="4"/>
  <c r="AI103" i="4"/>
  <c r="AI104" i="4"/>
  <c r="AI105" i="4"/>
  <c r="AI115" i="4"/>
  <c r="AI130" i="4"/>
  <c r="AI131" i="4"/>
  <c r="AI132" i="4"/>
  <c r="AI133" i="4"/>
  <c r="AI134" i="4"/>
  <c r="AI135" i="4"/>
  <c r="AI156" i="4"/>
  <c r="AI157" i="4"/>
  <c r="AI158" i="4"/>
  <c r="AI160" i="4"/>
  <c r="AI161" i="4"/>
  <c r="AI162" i="4"/>
  <c r="AI163" i="4"/>
  <c r="AI164" i="4"/>
  <c r="AI165" i="4"/>
  <c r="AI166" i="4"/>
  <c r="AI167" i="4"/>
  <c r="AI214" i="4"/>
  <c r="AI215" i="4"/>
  <c r="AI216" i="4"/>
  <c r="AI217" i="4"/>
  <c r="AI218" i="4"/>
  <c r="AI219" i="4"/>
  <c r="AI251" i="4"/>
  <c r="AI252" i="4"/>
  <c r="AI253" i="4"/>
  <c r="AI254" i="4"/>
  <c r="AI255" i="4"/>
  <c r="AI256" i="4"/>
  <c r="AI257" i="4"/>
  <c r="AI258" i="4"/>
  <c r="AI259" i="4"/>
  <c r="AI260" i="4"/>
  <c r="AI261" i="4"/>
  <c r="AI262" i="4"/>
  <c r="AI263" i="4"/>
  <c r="AI264" i="4"/>
  <c r="AI265" i="4"/>
  <c r="AI266" i="4"/>
  <c r="AI288" i="4"/>
  <c r="AI289" i="4"/>
  <c r="AI290" i="4"/>
  <c r="AI291" i="4"/>
  <c r="AI292" i="4"/>
  <c r="AI293" i="4"/>
  <c r="AI296" i="4"/>
  <c r="AI297" i="4"/>
  <c r="AI298" i="4"/>
  <c r="AI299" i="4"/>
  <c r="AI300" i="4"/>
  <c r="AI301" i="4"/>
  <c r="AI346" i="4"/>
  <c r="AI347" i="4"/>
  <c r="AI348" i="4"/>
  <c r="AI349" i="4"/>
  <c r="AI350" i="4"/>
  <c r="AI351" i="4"/>
  <c r="AI376" i="4"/>
  <c r="AI377" i="4"/>
  <c r="AI378" i="4"/>
  <c r="AI380" i="4"/>
  <c r="AI381" i="4"/>
  <c r="AI382" i="4"/>
  <c r="AI398" i="4"/>
  <c r="AI399" i="4"/>
  <c r="AI400" i="4"/>
  <c r="AI401" i="4"/>
  <c r="AI402" i="4"/>
  <c r="AI403" i="4"/>
  <c r="AI412" i="4"/>
  <c r="AI413" i="4"/>
  <c r="AI414" i="4"/>
  <c r="AI415" i="4"/>
  <c r="AI416" i="4"/>
  <c r="AI417" i="4"/>
  <c r="AI152" i="4"/>
  <c r="AI153" i="4"/>
  <c r="AI154" i="4"/>
  <c r="AI168" i="4"/>
  <c r="AI169" i="4"/>
  <c r="AI170" i="4"/>
  <c r="AI208" i="4"/>
  <c r="AI209" i="4"/>
  <c r="AI210" i="4"/>
  <c r="AI211" i="4"/>
  <c r="AI137" i="4"/>
  <c r="AI138" i="4"/>
  <c r="AI139" i="4"/>
  <c r="AI140" i="4"/>
  <c r="AI141" i="4"/>
  <c r="AI142" i="4"/>
  <c r="AI143" i="4"/>
  <c r="AI144" i="4"/>
  <c r="AI145" i="4"/>
  <c r="AI155" i="4"/>
  <c r="AI212" i="4"/>
  <c r="AI213" i="4"/>
  <c r="AI220" i="4"/>
  <c r="AI221" i="4"/>
  <c r="AI222" i="4"/>
  <c r="AI223" i="4"/>
  <c r="AI224" i="4"/>
  <c r="AI225" i="4"/>
  <c r="AI226" i="4"/>
  <c r="AI227" i="4"/>
  <c r="AI228" i="4"/>
  <c r="AI229" i="4"/>
  <c r="AI230" i="4"/>
  <c r="AI231" i="4"/>
  <c r="AI232" i="4"/>
  <c r="AI233" i="4"/>
  <c r="AI234" i="4"/>
  <c r="AI235" i="4"/>
  <c r="AI236" i="4"/>
  <c r="AI294" i="4"/>
  <c r="AI295" i="4"/>
  <c r="AI302" i="4"/>
  <c r="AI303" i="4"/>
  <c r="AI344" i="4"/>
  <c r="AI345" i="4"/>
  <c r="AI379" i="4"/>
  <c r="AI383" i="4"/>
  <c r="AI404" i="4"/>
  <c r="AI405" i="4"/>
  <c r="AI418" i="4"/>
  <c r="AI419" i="4"/>
  <c r="AI5" i="4"/>
  <c r="AI6" i="4"/>
  <c r="AI10" i="4"/>
  <c r="AI11" i="4"/>
  <c r="AI14" i="4"/>
  <c r="AI15" i="4"/>
  <c r="AI18" i="4"/>
  <c r="AI20" i="4"/>
  <c r="AI29" i="4"/>
  <c r="AI31" i="4"/>
  <c r="AI38" i="4"/>
  <c r="AI39" i="4"/>
  <c r="AI40" i="4"/>
  <c r="AI42" i="4"/>
  <c r="AI44" i="4"/>
  <c r="AI46" i="4"/>
  <c r="AI47" i="4"/>
  <c r="AI48" i="4"/>
  <c r="AI50" i="4"/>
  <c r="AI51" i="4"/>
  <c r="AI52" i="4"/>
  <c r="AI68" i="4"/>
  <c r="AI72" i="4"/>
  <c r="AI75" i="4"/>
  <c r="AI76" i="4"/>
  <c r="AI80" i="4"/>
  <c r="AI81" i="4"/>
  <c r="AI87" i="4"/>
  <c r="AI88" i="4"/>
  <c r="AI89" i="4"/>
  <c r="AI94" i="4"/>
  <c r="AI96" i="4"/>
  <c r="AI116" i="4"/>
  <c r="AI126" i="4"/>
  <c r="AI127" i="4"/>
  <c r="AI128" i="4"/>
  <c r="AI159" i="4"/>
  <c r="AI177" i="4"/>
  <c r="AI179" i="4"/>
  <c r="AI185" i="4"/>
  <c r="AI190" i="4"/>
  <c r="AI191" i="4"/>
  <c r="AI205" i="4"/>
  <c r="AI206" i="4"/>
  <c r="AI207" i="4"/>
  <c r="AI237" i="4"/>
  <c r="AI238" i="4"/>
  <c r="AI239" i="4"/>
  <c r="AI240" i="4"/>
  <c r="AI241" i="4"/>
  <c r="AI242" i="4"/>
  <c r="AI243" i="4"/>
  <c r="AI244" i="4"/>
  <c r="AI245" i="4"/>
  <c r="AI246" i="4"/>
  <c r="AI247" i="4"/>
  <c r="AI248" i="4"/>
  <c r="AI249" i="4"/>
  <c r="AI250" i="4"/>
  <c r="AI273" i="4"/>
  <c r="AI274" i="4"/>
  <c r="AI275" i="4"/>
  <c r="AI307" i="4"/>
  <c r="AI308" i="4"/>
  <c r="AI309" i="4"/>
  <c r="AI330" i="4"/>
  <c r="AI331" i="4"/>
  <c r="AI332" i="4"/>
  <c r="AI352" i="4"/>
  <c r="AI353" i="4"/>
  <c r="AI354" i="4"/>
  <c r="AI387" i="4"/>
  <c r="AI388" i="4"/>
  <c r="AI389" i="4"/>
  <c r="AI406" i="4"/>
  <c r="AI407" i="4"/>
  <c r="AI408" i="4"/>
  <c r="AI328" i="4"/>
  <c r="AI329" i="4"/>
  <c r="AI117" i="4"/>
  <c r="AI118" i="4"/>
  <c r="AI119" i="4"/>
  <c r="AI120" i="4"/>
  <c r="AI121" i="4"/>
  <c r="AI122" i="4"/>
  <c r="AI123" i="4"/>
  <c r="AI124" i="4"/>
  <c r="AI125" i="4"/>
  <c r="AI146" i="4"/>
  <c r="AI147" i="4"/>
  <c r="AI148" i="4"/>
  <c r="AI192" i="4"/>
  <c r="AI193" i="4"/>
  <c r="AI194" i="4"/>
  <c r="AI195" i="4"/>
  <c r="AI283" i="4"/>
  <c r="AI284" i="4"/>
  <c r="AI285" i="4"/>
  <c r="AI286" i="4"/>
  <c r="AI310" i="4"/>
  <c r="AI311" i="4"/>
  <c r="AI312" i="4"/>
  <c r="AI313" i="4"/>
  <c r="AI314" i="4"/>
  <c r="AI315" i="4"/>
  <c r="AI316" i="4"/>
  <c r="AI317" i="4"/>
  <c r="AI318" i="4"/>
  <c r="AI319" i="4"/>
  <c r="AI320" i="4"/>
  <c r="AI321" i="4"/>
  <c r="AI336" i="4"/>
  <c r="AI337" i="4"/>
  <c r="AI338" i="4"/>
  <c r="AI339" i="4"/>
  <c r="AI340" i="4"/>
  <c r="AI341" i="4"/>
  <c r="AI342" i="4"/>
  <c r="AI343" i="4"/>
  <c r="AI390" i="4"/>
  <c r="AI391" i="4"/>
  <c r="AI392" i="4"/>
  <c r="AI393" i="4"/>
  <c r="AI394" i="4"/>
  <c r="AI395" i="4"/>
  <c r="AI396" i="4"/>
  <c r="AI397" i="4"/>
  <c r="AI7" i="4"/>
  <c r="AS8" i="4"/>
  <c r="AS16" i="4"/>
  <c r="AS70" i="4"/>
  <c r="AS178" i="4"/>
  <c r="AS180" i="4"/>
  <c r="AS181" i="4"/>
  <c r="AS182" i="4"/>
  <c r="AS183" i="4"/>
  <c r="AS184" i="4"/>
  <c r="AS267" i="4"/>
  <c r="AS268" i="4"/>
  <c r="AS269" i="4"/>
  <c r="AS270" i="4"/>
  <c r="AS271" i="4"/>
  <c r="AS272" i="4"/>
  <c r="AS322" i="4"/>
  <c r="AS323" i="4"/>
  <c r="AS324" i="4"/>
  <c r="AS325" i="4"/>
  <c r="AS326" i="4"/>
  <c r="AS327" i="4"/>
  <c r="AS358" i="4"/>
  <c r="AS359" i="4"/>
  <c r="AS360" i="4"/>
  <c r="AS361" i="4"/>
  <c r="AS362" i="4"/>
  <c r="AS363" i="4"/>
  <c r="AS370" i="4"/>
  <c r="AS371" i="4"/>
  <c r="AS372" i="4"/>
  <c r="AS373" i="4"/>
  <c r="AS374" i="4"/>
  <c r="AS375" i="4"/>
  <c r="AS279" i="4"/>
  <c r="AS280" i="4"/>
  <c r="AS281" i="4"/>
  <c r="AS282" i="4"/>
  <c r="AS287" i="4"/>
  <c r="AS21" i="4"/>
  <c r="AS22" i="4"/>
  <c r="AS24" i="4"/>
  <c r="AS25" i="4"/>
  <c r="AS26" i="4"/>
  <c r="AS27" i="4"/>
  <c r="AS30" i="4"/>
  <c r="AS33" i="4"/>
  <c r="AS36" i="4"/>
  <c r="AS55" i="4"/>
  <c r="AS56" i="4"/>
  <c r="AS57" i="4"/>
  <c r="AS60" i="4"/>
  <c r="AS61" i="4"/>
  <c r="AS62" i="4"/>
  <c r="AS63" i="4"/>
  <c r="AS64" i="4"/>
  <c r="AS66" i="4"/>
  <c r="AS69" i="4"/>
  <c r="AS74" i="4"/>
  <c r="AS77" i="4"/>
  <c r="AS129" i="4"/>
  <c r="AS136" i="4"/>
  <c r="AS149" i="4"/>
  <c r="AS150" i="4"/>
  <c r="AS151" i="4"/>
  <c r="AS174" i="4"/>
  <c r="AS175" i="4"/>
  <c r="AS176" i="4"/>
  <c r="AS186" i="4"/>
  <c r="AS187" i="4"/>
  <c r="AS188" i="4"/>
  <c r="AS189" i="4"/>
  <c r="AS202" i="4"/>
  <c r="AS203" i="4"/>
  <c r="AS204" i="4"/>
  <c r="AS276" i="4"/>
  <c r="AS277" i="4"/>
  <c r="AS278" i="4"/>
  <c r="AS304" i="4"/>
  <c r="AS305" i="4"/>
  <c r="AS306" i="4"/>
  <c r="AS333" i="4"/>
  <c r="AS334" i="4"/>
  <c r="AS335" i="4"/>
  <c r="AS355" i="4"/>
  <c r="AS356" i="4"/>
  <c r="AS357" i="4"/>
  <c r="AS384" i="4"/>
  <c r="AS385" i="4"/>
  <c r="AS386" i="4"/>
  <c r="AS409" i="4"/>
  <c r="AS410" i="4"/>
  <c r="AS411" i="4"/>
  <c r="AS420" i="4"/>
  <c r="AS421" i="4"/>
  <c r="AS422" i="4"/>
  <c r="AS9" i="4"/>
  <c r="AS23" i="4"/>
  <c r="AS32" i="4"/>
  <c r="AS34" i="4"/>
  <c r="AS41" i="4"/>
  <c r="AS45" i="4"/>
  <c r="AS49" i="4"/>
  <c r="AS58" i="4"/>
  <c r="AS65" i="4"/>
  <c r="AS67" i="4"/>
  <c r="AS71" i="4"/>
  <c r="AS79" i="4"/>
  <c r="AS82" i="4"/>
  <c r="AS83" i="4"/>
  <c r="AS86" i="4"/>
  <c r="AS90" i="4"/>
  <c r="AS91" i="4"/>
  <c r="AS93" i="4"/>
  <c r="AS95" i="4"/>
  <c r="AS106" i="4"/>
  <c r="AS107" i="4"/>
  <c r="AS108" i="4"/>
  <c r="AS109" i="4"/>
  <c r="AS110" i="4"/>
  <c r="AS111" i="4"/>
  <c r="AS112" i="4"/>
  <c r="AS113" i="4"/>
  <c r="AS114" i="4"/>
  <c r="AS196" i="4"/>
  <c r="AS197" i="4"/>
  <c r="AS198" i="4"/>
  <c r="AS199" i="4"/>
  <c r="AS200" i="4"/>
  <c r="AS201" i="4"/>
  <c r="AS364" i="4"/>
  <c r="AS365" i="4"/>
  <c r="AS366" i="4"/>
  <c r="AS367" i="4"/>
  <c r="AS368" i="4"/>
  <c r="AS369" i="4"/>
  <c r="AS171" i="4"/>
  <c r="AS172" i="4"/>
  <c r="AS173" i="4"/>
  <c r="AS12" i="4"/>
  <c r="AS13" i="4"/>
  <c r="AS17" i="4"/>
  <c r="AS19" i="4"/>
  <c r="AS28" i="4"/>
  <c r="AS35" i="4"/>
  <c r="AS37" i="4"/>
  <c r="AS43" i="4"/>
  <c r="AS53" i="4"/>
  <c r="AS54" i="4"/>
  <c r="AS59" i="4"/>
  <c r="AS73" i="4"/>
  <c r="AS78" i="4"/>
  <c r="AS84" i="4"/>
  <c r="AS85" i="4"/>
  <c r="AS92" i="4"/>
  <c r="AS103" i="4"/>
  <c r="AS104" i="4"/>
  <c r="AS105" i="4"/>
  <c r="AS115" i="4"/>
  <c r="AS130" i="4"/>
  <c r="AS131" i="4"/>
  <c r="AS132" i="4"/>
  <c r="AS133" i="4"/>
  <c r="AS134" i="4"/>
  <c r="AS135" i="4"/>
  <c r="AS156" i="4"/>
  <c r="AS157" i="4"/>
  <c r="AS158" i="4"/>
  <c r="AS160" i="4"/>
  <c r="AS161" i="4"/>
  <c r="AS162" i="4"/>
  <c r="AS163" i="4"/>
  <c r="AS164" i="4"/>
  <c r="AS165" i="4"/>
  <c r="AS166" i="4"/>
  <c r="AS167" i="4"/>
  <c r="AS214" i="4"/>
  <c r="AS215" i="4"/>
  <c r="AS216" i="4"/>
  <c r="AS217" i="4"/>
  <c r="AS218" i="4"/>
  <c r="AS219" i="4"/>
  <c r="AS251" i="4"/>
  <c r="AS252" i="4"/>
  <c r="AS253" i="4"/>
  <c r="AS254" i="4"/>
  <c r="AS255" i="4"/>
  <c r="AS256" i="4"/>
  <c r="AS257" i="4"/>
  <c r="AS258" i="4"/>
  <c r="AS259" i="4"/>
  <c r="AS260" i="4"/>
  <c r="AS261" i="4"/>
  <c r="AS262" i="4"/>
  <c r="AS263" i="4"/>
  <c r="AS264" i="4"/>
  <c r="AS265" i="4"/>
  <c r="AS266" i="4"/>
  <c r="AS288" i="4"/>
  <c r="AS289" i="4"/>
  <c r="AS290" i="4"/>
  <c r="AS291" i="4"/>
  <c r="AS292" i="4"/>
  <c r="AS293" i="4"/>
  <c r="AS296" i="4"/>
  <c r="AS297" i="4"/>
  <c r="AS298" i="4"/>
  <c r="AS299" i="4"/>
  <c r="AS300" i="4"/>
  <c r="AS301" i="4"/>
  <c r="AS346" i="4"/>
  <c r="AS347" i="4"/>
  <c r="AS348" i="4"/>
  <c r="AS349" i="4"/>
  <c r="AS350" i="4"/>
  <c r="AS351" i="4"/>
  <c r="AS376" i="4"/>
  <c r="AS377" i="4"/>
  <c r="AS378" i="4"/>
  <c r="AS380" i="4"/>
  <c r="AS381" i="4"/>
  <c r="AS382" i="4"/>
  <c r="AS398" i="4"/>
  <c r="AS399" i="4"/>
  <c r="AS400" i="4"/>
  <c r="AS401" i="4"/>
  <c r="AS402" i="4"/>
  <c r="AS403" i="4"/>
  <c r="AS412" i="4"/>
  <c r="AS413" i="4"/>
  <c r="AS414" i="4"/>
  <c r="AS415" i="4"/>
  <c r="AS416" i="4"/>
  <c r="AS417" i="4"/>
  <c r="AS152" i="4"/>
  <c r="AS153" i="4"/>
  <c r="AS154" i="4"/>
  <c r="AS168" i="4"/>
  <c r="AS169" i="4"/>
  <c r="AS170" i="4"/>
  <c r="AS208" i="4"/>
  <c r="AS209" i="4"/>
  <c r="AS210" i="4"/>
  <c r="AS211" i="4"/>
  <c r="AS137" i="4"/>
  <c r="AS138" i="4"/>
  <c r="AS139" i="4"/>
  <c r="AS140" i="4"/>
  <c r="AS141" i="4"/>
  <c r="AS142" i="4"/>
  <c r="AS143" i="4"/>
  <c r="AS144" i="4"/>
  <c r="AS145" i="4"/>
  <c r="AS155" i="4"/>
  <c r="AS212" i="4"/>
  <c r="AS213" i="4"/>
  <c r="AS220" i="4"/>
  <c r="AS221" i="4"/>
  <c r="AS222" i="4"/>
  <c r="AS223" i="4"/>
  <c r="AS224" i="4"/>
  <c r="AS225" i="4"/>
  <c r="AS226" i="4"/>
  <c r="AS227" i="4"/>
  <c r="AS228" i="4"/>
  <c r="AS229" i="4"/>
  <c r="AS230" i="4"/>
  <c r="AS231" i="4"/>
  <c r="AS232" i="4"/>
  <c r="AS233" i="4"/>
  <c r="AS234" i="4"/>
  <c r="AS235" i="4"/>
  <c r="AS236" i="4"/>
  <c r="AS294" i="4"/>
  <c r="AS295" i="4"/>
  <c r="AS302" i="4"/>
  <c r="AS303" i="4"/>
  <c r="AS344" i="4"/>
  <c r="AS345" i="4"/>
  <c r="AS379" i="4"/>
  <c r="AS383" i="4"/>
  <c r="AS404" i="4"/>
  <c r="AS405" i="4"/>
  <c r="AS418" i="4"/>
  <c r="AS419" i="4"/>
  <c r="AS5" i="4"/>
  <c r="AS6" i="4"/>
  <c r="AS10" i="4"/>
  <c r="AS11" i="4"/>
  <c r="AS14" i="4"/>
  <c r="AS15" i="4"/>
  <c r="AS18" i="4"/>
  <c r="AS20" i="4"/>
  <c r="AS29" i="4"/>
  <c r="AS31" i="4"/>
  <c r="AS38" i="4"/>
  <c r="AS39" i="4"/>
  <c r="AS40" i="4"/>
  <c r="AS42" i="4"/>
  <c r="AS44" i="4"/>
  <c r="AS46" i="4"/>
  <c r="AS47" i="4"/>
  <c r="AS48" i="4"/>
  <c r="AS50" i="4"/>
  <c r="AS51" i="4"/>
  <c r="AS52" i="4"/>
  <c r="AS68" i="4"/>
  <c r="AS72" i="4"/>
  <c r="AS75" i="4"/>
  <c r="AS76" i="4"/>
  <c r="AS80" i="4"/>
  <c r="AS81" i="4"/>
  <c r="AS87" i="4"/>
  <c r="AS88" i="4"/>
  <c r="AS89" i="4"/>
  <c r="AS94" i="4"/>
  <c r="AS96" i="4"/>
  <c r="AS116" i="4"/>
  <c r="AS126" i="4"/>
  <c r="AS127" i="4"/>
  <c r="AS128" i="4"/>
  <c r="AS159" i="4"/>
  <c r="AS177" i="4"/>
  <c r="AS179" i="4"/>
  <c r="AS185" i="4"/>
  <c r="AS190" i="4"/>
  <c r="AS191" i="4"/>
  <c r="AS205" i="4"/>
  <c r="AS206" i="4"/>
  <c r="AS207" i="4"/>
  <c r="AS238" i="4"/>
  <c r="AS239" i="4"/>
  <c r="AS240" i="4"/>
  <c r="AS241" i="4"/>
  <c r="AS242" i="4"/>
  <c r="AS243" i="4"/>
  <c r="AS244" i="4"/>
  <c r="AS245" i="4"/>
  <c r="AS246" i="4"/>
  <c r="AS247" i="4"/>
  <c r="AS248" i="4"/>
  <c r="AS249" i="4"/>
  <c r="AS250" i="4"/>
  <c r="AS273" i="4"/>
  <c r="AS274" i="4"/>
  <c r="AS275" i="4"/>
  <c r="AS307" i="4"/>
  <c r="AS308" i="4"/>
  <c r="AS309" i="4"/>
  <c r="AS330" i="4"/>
  <c r="AS331" i="4"/>
  <c r="AS332" i="4"/>
  <c r="AS352" i="4"/>
  <c r="AS353" i="4"/>
  <c r="AS354" i="4"/>
  <c r="AS387" i="4"/>
  <c r="AS388" i="4"/>
  <c r="AS389" i="4"/>
  <c r="AS328" i="4"/>
  <c r="AS329" i="4"/>
  <c r="AS117" i="4"/>
  <c r="AS118" i="4"/>
  <c r="AS119" i="4"/>
  <c r="AS120" i="4"/>
  <c r="AS121" i="4"/>
  <c r="AS122" i="4"/>
  <c r="AS123" i="4"/>
  <c r="AS124" i="4"/>
  <c r="AS125" i="4"/>
  <c r="AS146" i="4"/>
  <c r="AS147" i="4"/>
  <c r="AS148" i="4"/>
  <c r="AS192" i="4"/>
  <c r="AS193" i="4"/>
  <c r="AS194" i="4"/>
  <c r="AS195" i="4"/>
  <c r="AS283" i="4"/>
  <c r="AS284" i="4"/>
  <c r="AS285" i="4"/>
  <c r="AS286" i="4"/>
  <c r="AS310" i="4"/>
  <c r="AS311" i="4"/>
  <c r="AS312" i="4"/>
  <c r="AS313" i="4"/>
  <c r="AS314" i="4"/>
  <c r="AS315" i="4"/>
  <c r="AS316" i="4"/>
  <c r="AS317" i="4"/>
  <c r="AS318" i="4"/>
  <c r="AS319" i="4"/>
  <c r="AS320" i="4"/>
  <c r="AS321" i="4"/>
  <c r="AS336" i="4"/>
  <c r="AS337" i="4"/>
  <c r="AS338" i="4"/>
  <c r="AS339" i="4"/>
  <c r="AS340" i="4"/>
  <c r="AS341" i="4"/>
  <c r="AS342" i="4"/>
  <c r="AS343" i="4"/>
  <c r="AS390" i="4"/>
  <c r="AS391" i="4"/>
  <c r="AS392" i="4"/>
  <c r="AS393" i="4"/>
  <c r="AS394" i="4"/>
  <c r="AS395" i="4"/>
  <c r="AS396" i="4"/>
  <c r="AS397" i="4"/>
  <c r="AS7" i="4"/>
  <c r="AN8" i="4"/>
  <c r="AN16" i="4"/>
  <c r="AN70" i="4"/>
  <c r="AN178" i="4"/>
  <c r="AN180" i="4"/>
  <c r="AN181" i="4"/>
  <c r="AN182" i="4"/>
  <c r="AN183" i="4"/>
  <c r="AN184" i="4"/>
  <c r="AN267" i="4"/>
  <c r="AN268" i="4"/>
  <c r="AN269" i="4"/>
  <c r="AN270" i="4"/>
  <c r="AN271" i="4"/>
  <c r="AN272" i="4"/>
  <c r="AN322" i="4"/>
  <c r="AN323" i="4"/>
  <c r="AN324" i="4"/>
  <c r="AN325" i="4"/>
  <c r="AN326" i="4"/>
  <c r="AN327" i="4"/>
  <c r="AN358" i="4"/>
  <c r="AN359" i="4"/>
  <c r="AN360" i="4"/>
  <c r="AN361" i="4"/>
  <c r="AN362" i="4"/>
  <c r="AN363" i="4"/>
  <c r="AN370" i="4"/>
  <c r="AN371" i="4"/>
  <c r="AN372" i="4"/>
  <c r="AN373" i="4"/>
  <c r="AN374" i="4"/>
  <c r="AN375" i="4"/>
  <c r="AN279" i="4"/>
  <c r="AN280" i="4"/>
  <c r="AN281" i="4"/>
  <c r="AN282" i="4"/>
  <c r="AN287" i="4"/>
  <c r="AN21" i="4"/>
  <c r="AN22" i="4"/>
  <c r="AN24" i="4"/>
  <c r="AN25" i="4"/>
  <c r="AN26" i="4"/>
  <c r="AN27" i="4"/>
  <c r="AN30" i="4"/>
  <c r="AN33" i="4"/>
  <c r="AN36" i="4"/>
  <c r="AN55" i="4"/>
  <c r="AN56" i="4"/>
  <c r="AN57" i="4"/>
  <c r="AN60" i="4"/>
  <c r="AN61" i="4"/>
  <c r="AN62" i="4"/>
  <c r="AN63" i="4"/>
  <c r="AN64" i="4"/>
  <c r="AN66" i="4"/>
  <c r="AN69" i="4"/>
  <c r="AN74" i="4"/>
  <c r="AN77" i="4"/>
  <c r="AN129" i="4"/>
  <c r="AN136" i="4"/>
  <c r="AN149" i="4"/>
  <c r="AN150" i="4"/>
  <c r="AN151" i="4"/>
  <c r="AN174" i="4"/>
  <c r="AN175" i="4"/>
  <c r="AN176" i="4"/>
  <c r="AN186" i="4"/>
  <c r="AN187" i="4"/>
  <c r="AN188" i="4"/>
  <c r="AN189" i="4"/>
  <c r="AN202" i="4"/>
  <c r="AN203" i="4"/>
  <c r="AN204" i="4"/>
  <c r="AN276" i="4"/>
  <c r="AN277" i="4"/>
  <c r="AN278" i="4"/>
  <c r="AN304" i="4"/>
  <c r="AN305" i="4"/>
  <c r="AN306" i="4"/>
  <c r="AN333" i="4"/>
  <c r="AN334" i="4"/>
  <c r="AN335" i="4"/>
  <c r="AN355" i="4"/>
  <c r="AN356" i="4"/>
  <c r="AN357" i="4"/>
  <c r="AN384" i="4"/>
  <c r="AN385" i="4"/>
  <c r="AN386" i="4"/>
  <c r="AN409" i="4"/>
  <c r="AN410" i="4"/>
  <c r="AN411" i="4"/>
  <c r="AN420" i="4"/>
  <c r="AN421" i="4"/>
  <c r="AN422" i="4"/>
  <c r="AN9" i="4"/>
  <c r="AN23" i="4"/>
  <c r="AN32" i="4"/>
  <c r="AN34" i="4"/>
  <c r="AN41" i="4"/>
  <c r="AN45" i="4"/>
  <c r="AN49" i="4"/>
  <c r="AN58" i="4"/>
  <c r="AN65" i="4"/>
  <c r="AN67" i="4"/>
  <c r="AN71" i="4"/>
  <c r="AN79" i="4"/>
  <c r="AN82" i="4"/>
  <c r="AN83" i="4"/>
  <c r="AN86" i="4"/>
  <c r="AN90" i="4"/>
  <c r="AN91" i="4"/>
  <c r="AN93" i="4"/>
  <c r="AN95" i="4"/>
  <c r="AN106" i="4"/>
  <c r="AN107" i="4"/>
  <c r="AN108" i="4"/>
  <c r="AN109" i="4"/>
  <c r="AN110" i="4"/>
  <c r="AN111" i="4"/>
  <c r="AN112" i="4"/>
  <c r="AN113" i="4"/>
  <c r="AN114" i="4"/>
  <c r="AN196" i="4"/>
  <c r="AN197" i="4"/>
  <c r="AN198" i="4"/>
  <c r="AN199" i="4"/>
  <c r="AN200" i="4"/>
  <c r="AN201" i="4"/>
  <c r="AN364" i="4"/>
  <c r="AN365" i="4"/>
  <c r="AN366" i="4"/>
  <c r="AN367" i="4"/>
  <c r="AN368" i="4"/>
  <c r="AN369" i="4"/>
  <c r="AN171" i="4"/>
  <c r="AN172" i="4"/>
  <c r="AN173" i="4"/>
  <c r="AN12" i="4"/>
  <c r="AN13" i="4"/>
  <c r="AN17" i="4"/>
  <c r="AN19" i="4"/>
  <c r="AN28" i="4"/>
  <c r="AN35" i="4"/>
  <c r="AN37" i="4"/>
  <c r="AN43" i="4"/>
  <c r="AN53" i="4"/>
  <c r="AN54" i="4"/>
  <c r="AN59" i="4"/>
  <c r="AN73" i="4"/>
  <c r="AN78" i="4"/>
  <c r="AN84" i="4"/>
  <c r="AN85" i="4"/>
  <c r="AN92" i="4"/>
  <c r="AN103" i="4"/>
  <c r="AN104" i="4"/>
  <c r="AN105" i="4"/>
  <c r="AN115" i="4"/>
  <c r="AN130" i="4"/>
  <c r="AN131" i="4"/>
  <c r="AN132" i="4"/>
  <c r="AN133" i="4"/>
  <c r="AN134" i="4"/>
  <c r="AN135" i="4"/>
  <c r="AN156" i="4"/>
  <c r="AN157" i="4"/>
  <c r="AN158" i="4"/>
  <c r="AN160" i="4"/>
  <c r="AN161" i="4"/>
  <c r="AN162" i="4"/>
  <c r="AN163" i="4"/>
  <c r="AN164" i="4"/>
  <c r="AN165" i="4"/>
  <c r="AN166" i="4"/>
  <c r="AN167" i="4"/>
  <c r="AN214" i="4"/>
  <c r="AN215" i="4"/>
  <c r="AN216" i="4"/>
  <c r="AN217" i="4"/>
  <c r="AN218" i="4"/>
  <c r="AN219" i="4"/>
  <c r="AN251" i="4"/>
  <c r="AN252" i="4"/>
  <c r="AN253" i="4"/>
  <c r="AN254" i="4"/>
  <c r="AN255" i="4"/>
  <c r="AN256" i="4"/>
  <c r="AN257" i="4"/>
  <c r="AN258" i="4"/>
  <c r="AN259" i="4"/>
  <c r="AN260" i="4"/>
  <c r="AN261" i="4"/>
  <c r="AN262" i="4"/>
  <c r="AN263" i="4"/>
  <c r="AN264" i="4"/>
  <c r="AN265" i="4"/>
  <c r="AN266" i="4"/>
  <c r="AN288" i="4"/>
  <c r="AN289" i="4"/>
  <c r="AN290" i="4"/>
  <c r="AN291" i="4"/>
  <c r="AN292" i="4"/>
  <c r="AN293" i="4"/>
  <c r="AN296" i="4"/>
  <c r="AN297" i="4"/>
  <c r="AN298" i="4"/>
  <c r="AN299" i="4"/>
  <c r="AN300" i="4"/>
  <c r="AN301" i="4"/>
  <c r="AN346" i="4"/>
  <c r="AN347" i="4"/>
  <c r="AN348" i="4"/>
  <c r="AN349" i="4"/>
  <c r="AN350" i="4"/>
  <c r="AN351" i="4"/>
  <c r="AN376" i="4"/>
  <c r="AN377" i="4"/>
  <c r="AN378" i="4"/>
  <c r="AN380" i="4"/>
  <c r="AN381" i="4"/>
  <c r="AN382" i="4"/>
  <c r="AN398" i="4"/>
  <c r="AN399" i="4"/>
  <c r="AN400" i="4"/>
  <c r="AN401" i="4"/>
  <c r="AN402" i="4"/>
  <c r="AN403" i="4"/>
  <c r="AN412" i="4"/>
  <c r="AN413" i="4"/>
  <c r="AN414" i="4"/>
  <c r="AN415" i="4"/>
  <c r="AN416" i="4"/>
  <c r="AN417" i="4"/>
  <c r="AN152" i="4"/>
  <c r="AN153" i="4"/>
  <c r="AN154" i="4"/>
  <c r="AN168" i="4"/>
  <c r="AN169" i="4"/>
  <c r="AN170" i="4"/>
  <c r="AN208" i="4"/>
  <c r="AN209" i="4"/>
  <c r="AN210" i="4"/>
  <c r="AN211" i="4"/>
  <c r="AN137" i="4"/>
  <c r="AN138" i="4"/>
  <c r="AN139" i="4"/>
  <c r="AN140" i="4"/>
  <c r="AN141" i="4"/>
  <c r="AN142" i="4"/>
  <c r="AN143" i="4"/>
  <c r="AN144" i="4"/>
  <c r="AN145" i="4"/>
  <c r="AN155" i="4"/>
  <c r="AN212" i="4"/>
  <c r="AN213" i="4"/>
  <c r="AN220" i="4"/>
  <c r="AN221" i="4"/>
  <c r="AN222" i="4"/>
  <c r="AN223" i="4"/>
  <c r="AN224" i="4"/>
  <c r="AN225" i="4"/>
  <c r="AN226" i="4"/>
  <c r="AN227" i="4"/>
  <c r="AN228" i="4"/>
  <c r="AN229" i="4"/>
  <c r="AN230" i="4"/>
  <c r="AN231" i="4"/>
  <c r="AN232" i="4"/>
  <c r="AN233" i="4"/>
  <c r="AN234" i="4"/>
  <c r="AN235" i="4"/>
  <c r="AN236" i="4"/>
  <c r="AN294" i="4"/>
  <c r="AN295" i="4"/>
  <c r="AN302" i="4"/>
  <c r="AN303" i="4"/>
  <c r="AN344" i="4"/>
  <c r="AN345" i="4"/>
  <c r="AN379" i="4"/>
  <c r="AN383" i="4"/>
  <c r="AN404" i="4"/>
  <c r="AN405" i="4"/>
  <c r="AN418" i="4"/>
  <c r="AN419" i="4"/>
  <c r="AN5" i="4"/>
  <c r="AN6" i="4"/>
  <c r="AN10" i="4"/>
  <c r="AN11" i="4"/>
  <c r="AN14" i="4"/>
  <c r="AN15" i="4"/>
  <c r="AN18" i="4"/>
  <c r="AN20" i="4"/>
  <c r="AN29" i="4"/>
  <c r="AN31" i="4"/>
  <c r="AN38" i="4"/>
  <c r="AN39" i="4"/>
  <c r="AN40" i="4"/>
  <c r="AN42" i="4"/>
  <c r="AN44" i="4"/>
  <c r="AN46" i="4"/>
  <c r="AN47" i="4"/>
  <c r="AN48" i="4"/>
  <c r="AN50" i="4"/>
  <c r="AN51" i="4"/>
  <c r="AN52" i="4"/>
  <c r="AN68" i="4"/>
  <c r="AN72" i="4"/>
  <c r="AN75" i="4"/>
  <c r="AN76" i="4"/>
  <c r="AN80" i="4"/>
  <c r="AN81" i="4"/>
  <c r="AN87" i="4"/>
  <c r="AN88" i="4"/>
  <c r="AN89" i="4"/>
  <c r="AN94" i="4"/>
  <c r="AN96" i="4"/>
  <c r="AN116" i="4"/>
  <c r="AN126" i="4"/>
  <c r="AN127" i="4"/>
  <c r="AN128" i="4"/>
  <c r="AN159" i="4"/>
  <c r="AN177" i="4"/>
  <c r="AN179" i="4"/>
  <c r="AN185" i="4"/>
  <c r="AN190" i="4"/>
  <c r="AN191" i="4"/>
  <c r="AN205" i="4"/>
  <c r="AN206" i="4"/>
  <c r="AN207" i="4"/>
  <c r="AN238" i="4"/>
  <c r="AN239" i="4"/>
  <c r="AN240" i="4"/>
  <c r="AN241" i="4"/>
  <c r="AN242" i="4"/>
  <c r="AN243" i="4"/>
  <c r="AN244" i="4"/>
  <c r="AN245" i="4"/>
  <c r="AN246" i="4"/>
  <c r="AN247" i="4"/>
  <c r="AN248" i="4"/>
  <c r="AN249" i="4"/>
  <c r="AN250" i="4"/>
  <c r="AN273" i="4"/>
  <c r="AN274" i="4"/>
  <c r="AN275" i="4"/>
  <c r="AN307" i="4"/>
  <c r="AN308" i="4"/>
  <c r="AN309" i="4"/>
  <c r="AN330" i="4"/>
  <c r="AN331" i="4"/>
  <c r="AN332" i="4"/>
  <c r="AN352" i="4"/>
  <c r="AN353" i="4"/>
  <c r="AN354" i="4"/>
  <c r="AN387" i="4"/>
  <c r="AN388" i="4"/>
  <c r="AN389" i="4"/>
  <c r="AN406" i="4"/>
  <c r="AN407" i="4"/>
  <c r="AN408" i="4"/>
  <c r="AN328" i="4"/>
  <c r="AN329" i="4"/>
  <c r="AN117" i="4"/>
  <c r="AN118" i="4"/>
  <c r="AN119" i="4"/>
  <c r="AN120" i="4"/>
  <c r="AN121" i="4"/>
  <c r="AN122" i="4"/>
  <c r="AN123" i="4"/>
  <c r="AN124" i="4"/>
  <c r="AN125" i="4"/>
  <c r="AN146" i="4"/>
  <c r="AN147" i="4"/>
  <c r="AN148" i="4"/>
  <c r="AN192" i="4"/>
  <c r="AN193" i="4"/>
  <c r="AN194" i="4"/>
  <c r="AN195" i="4"/>
  <c r="AN283" i="4"/>
  <c r="AN284" i="4"/>
  <c r="AN285" i="4"/>
  <c r="AN286" i="4"/>
  <c r="AN310" i="4"/>
  <c r="AN311" i="4"/>
  <c r="AN312" i="4"/>
  <c r="AN313" i="4"/>
  <c r="AN314" i="4"/>
  <c r="AN315" i="4"/>
  <c r="AN316" i="4"/>
  <c r="AN317" i="4"/>
  <c r="AN318" i="4"/>
  <c r="AN319" i="4"/>
  <c r="AN320" i="4"/>
  <c r="AN321" i="4"/>
  <c r="AN336" i="4"/>
  <c r="AN337" i="4"/>
  <c r="AN338" i="4"/>
  <c r="AN339" i="4"/>
  <c r="AN340" i="4"/>
  <c r="AN341" i="4"/>
  <c r="AN342" i="4"/>
  <c r="AN343" i="4"/>
  <c r="AN390" i="4"/>
  <c r="AN391" i="4"/>
  <c r="AN392" i="4"/>
  <c r="AN393" i="4"/>
  <c r="AN394" i="4"/>
  <c r="AN395" i="4"/>
  <c r="AN396" i="4"/>
  <c r="AN397" i="4"/>
  <c r="AN7" i="4"/>
  <c r="AD8" i="4"/>
  <c r="AD16" i="4"/>
  <c r="AD70" i="4"/>
  <c r="AD178" i="4"/>
  <c r="AD180" i="4"/>
  <c r="AD181" i="4"/>
  <c r="AD182" i="4"/>
  <c r="AD183" i="4"/>
  <c r="AD184" i="4"/>
  <c r="AD267" i="4"/>
  <c r="AD268" i="4"/>
  <c r="AD269" i="4"/>
  <c r="AD270" i="4"/>
  <c r="AD271" i="4"/>
  <c r="AD272" i="4"/>
  <c r="AD322" i="4"/>
  <c r="AD323" i="4"/>
  <c r="AD324" i="4"/>
  <c r="AD325" i="4"/>
  <c r="AD326" i="4"/>
  <c r="AD327" i="4"/>
  <c r="AD358" i="4"/>
  <c r="AD359" i="4"/>
  <c r="AD360" i="4"/>
  <c r="AD361" i="4"/>
  <c r="AD362" i="4"/>
  <c r="AD363" i="4"/>
  <c r="AD370" i="4"/>
  <c r="AD371" i="4"/>
  <c r="AD372" i="4"/>
  <c r="AD373" i="4"/>
  <c r="AD374" i="4"/>
  <c r="AD375" i="4"/>
  <c r="AD279" i="4"/>
  <c r="AD280" i="4"/>
  <c r="AD281" i="4"/>
  <c r="AD282" i="4"/>
  <c r="AD287" i="4"/>
  <c r="AD176" i="4"/>
  <c r="AD420" i="4"/>
  <c r="AD421" i="4"/>
  <c r="AD422" i="4"/>
  <c r="AD9" i="4"/>
  <c r="AD23" i="4"/>
  <c r="AD32" i="4"/>
  <c r="AD34" i="4"/>
  <c r="AD41" i="4"/>
  <c r="AD45" i="4"/>
  <c r="AD49" i="4"/>
  <c r="AD58" i="4"/>
  <c r="AD65" i="4"/>
  <c r="AD67" i="4"/>
  <c r="AD71" i="4"/>
  <c r="AD79" i="4"/>
  <c r="AD82" i="4"/>
  <c r="AD83" i="4"/>
  <c r="AD86" i="4"/>
  <c r="AD90" i="4"/>
  <c r="AD91" i="4"/>
  <c r="AD93" i="4"/>
  <c r="AD95" i="4"/>
  <c r="AD106" i="4"/>
  <c r="AD107" i="4"/>
  <c r="AD108" i="4"/>
  <c r="AD109" i="4"/>
  <c r="AD110" i="4"/>
  <c r="AD111" i="4"/>
  <c r="AD112" i="4"/>
  <c r="AD113" i="4"/>
  <c r="AD114" i="4"/>
  <c r="AD196" i="4"/>
  <c r="AD197" i="4"/>
  <c r="AD198" i="4"/>
  <c r="AD199" i="4"/>
  <c r="AD200" i="4"/>
  <c r="AD201" i="4"/>
  <c r="AD364" i="4"/>
  <c r="AD365" i="4"/>
  <c r="AD366" i="4"/>
  <c r="AD367" i="4"/>
  <c r="AD368" i="4"/>
  <c r="AD369" i="4"/>
  <c r="AD171" i="4"/>
  <c r="AD172" i="4"/>
  <c r="AD173" i="4"/>
  <c r="AD12" i="4"/>
  <c r="AD13" i="4"/>
  <c r="AD17" i="4"/>
  <c r="AD19" i="4"/>
  <c r="AD28" i="4"/>
  <c r="AD35" i="4"/>
  <c r="AD37" i="4"/>
  <c r="AD43" i="4"/>
  <c r="AD53" i="4"/>
  <c r="AD54" i="4"/>
  <c r="AD59" i="4"/>
  <c r="AD73" i="4"/>
  <c r="AD78" i="4"/>
  <c r="AD84" i="4"/>
  <c r="AD85" i="4"/>
  <c r="AD92" i="4"/>
  <c r="AD103" i="4"/>
  <c r="AD104" i="4"/>
  <c r="AD105" i="4"/>
  <c r="AD115" i="4"/>
  <c r="AD130" i="4"/>
  <c r="AD131" i="4"/>
  <c r="AD132" i="4"/>
  <c r="AD133" i="4"/>
  <c r="AD134" i="4"/>
  <c r="AD135" i="4"/>
  <c r="AD156" i="4"/>
  <c r="AD157" i="4"/>
  <c r="AD158" i="4"/>
  <c r="AD160" i="4"/>
  <c r="AD161" i="4"/>
  <c r="AD162" i="4"/>
  <c r="AD163" i="4"/>
  <c r="AD164" i="4"/>
  <c r="AD165" i="4"/>
  <c r="AD166" i="4"/>
  <c r="AD167" i="4"/>
  <c r="AD214" i="4"/>
  <c r="AD215" i="4"/>
  <c r="AD216" i="4"/>
  <c r="AD217" i="4"/>
  <c r="AD218" i="4"/>
  <c r="AD219" i="4"/>
  <c r="AD251" i="4"/>
  <c r="AD252" i="4"/>
  <c r="AD253" i="4"/>
  <c r="AD254" i="4"/>
  <c r="AD255" i="4"/>
  <c r="AD256" i="4"/>
  <c r="AD257" i="4"/>
  <c r="AD258" i="4"/>
  <c r="AD259" i="4"/>
  <c r="AD260" i="4"/>
  <c r="AD261" i="4"/>
  <c r="AD262" i="4"/>
  <c r="AD263" i="4"/>
  <c r="AD264" i="4"/>
  <c r="AD265" i="4"/>
  <c r="AD266" i="4"/>
  <c r="AD288" i="4"/>
  <c r="AD289" i="4"/>
  <c r="AD290" i="4"/>
  <c r="AD291" i="4"/>
  <c r="AD292" i="4"/>
  <c r="AD293" i="4"/>
  <c r="AD296" i="4"/>
  <c r="AD297" i="4"/>
  <c r="AD298" i="4"/>
  <c r="AD299" i="4"/>
  <c r="AD300" i="4"/>
  <c r="AD301" i="4"/>
  <c r="AD346" i="4"/>
  <c r="AD347" i="4"/>
  <c r="AD348" i="4"/>
  <c r="AD349" i="4"/>
  <c r="AD350" i="4"/>
  <c r="AD351" i="4"/>
  <c r="AD376" i="4"/>
  <c r="AD377" i="4"/>
  <c r="AD378" i="4"/>
  <c r="AD380" i="4"/>
  <c r="AD381" i="4"/>
  <c r="AD382" i="4"/>
  <c r="AD398" i="4"/>
  <c r="AD399" i="4"/>
  <c r="AD400" i="4"/>
  <c r="AD401" i="4"/>
  <c r="AD402" i="4"/>
  <c r="AD403" i="4"/>
  <c r="AD412" i="4"/>
  <c r="AD413" i="4"/>
  <c r="AD414" i="4"/>
  <c r="AD415" i="4"/>
  <c r="AD416" i="4"/>
  <c r="AD417" i="4"/>
  <c r="AD152" i="4"/>
  <c r="AD153" i="4"/>
  <c r="AD154" i="4"/>
  <c r="AD168" i="4"/>
  <c r="AD169" i="4"/>
  <c r="AD170" i="4"/>
  <c r="AD208" i="4"/>
  <c r="AD209" i="4"/>
  <c r="AD210" i="4"/>
  <c r="AD211" i="4"/>
  <c r="AD137" i="4"/>
  <c r="AD138" i="4"/>
  <c r="AD139" i="4"/>
  <c r="AD140" i="4"/>
  <c r="AD141" i="4"/>
  <c r="AD142" i="4"/>
  <c r="AD143" i="4"/>
  <c r="AD144" i="4"/>
  <c r="AD145" i="4"/>
  <c r="AD155" i="4"/>
  <c r="AD212" i="4"/>
  <c r="AD213" i="4"/>
  <c r="AD220" i="4"/>
  <c r="AD221" i="4"/>
  <c r="AD222" i="4"/>
  <c r="AD223" i="4"/>
  <c r="AD224" i="4"/>
  <c r="AD225" i="4"/>
  <c r="AD226" i="4"/>
  <c r="AD227" i="4"/>
  <c r="AD228" i="4"/>
  <c r="AD229" i="4"/>
  <c r="AD230" i="4"/>
  <c r="AD231" i="4"/>
  <c r="AD232" i="4"/>
  <c r="AD233" i="4"/>
  <c r="AD234" i="4"/>
  <c r="AD235" i="4"/>
  <c r="AD236" i="4"/>
  <c r="AD294" i="4"/>
  <c r="AD295" i="4"/>
  <c r="AD302" i="4"/>
  <c r="AD303" i="4"/>
  <c r="AD344" i="4"/>
  <c r="AD345" i="4"/>
  <c r="AD379" i="4"/>
  <c r="AD383" i="4"/>
  <c r="AD404" i="4"/>
  <c r="AD405" i="4"/>
  <c r="AD418" i="4"/>
  <c r="AD419" i="4"/>
  <c r="AD5" i="4"/>
  <c r="AD6" i="4"/>
  <c r="AD10" i="4"/>
  <c r="AD11" i="4"/>
  <c r="AD14" i="4"/>
  <c r="AD15" i="4"/>
  <c r="AD18" i="4"/>
  <c r="AD20" i="4"/>
  <c r="AD29" i="4"/>
  <c r="AD31" i="4"/>
  <c r="AD38" i="4"/>
  <c r="AD39" i="4"/>
  <c r="AD40" i="4"/>
  <c r="AD42" i="4"/>
  <c r="AD44" i="4"/>
  <c r="AD46" i="4"/>
  <c r="AD47" i="4"/>
  <c r="AD48" i="4"/>
  <c r="AD50" i="4"/>
  <c r="AD51" i="4"/>
  <c r="AD52" i="4"/>
  <c r="AD68" i="4"/>
  <c r="AD72" i="4"/>
  <c r="AD75" i="4"/>
  <c r="AD76" i="4"/>
  <c r="AD80" i="4"/>
  <c r="AD81" i="4"/>
  <c r="AD87" i="4"/>
  <c r="AD88" i="4"/>
  <c r="AD89" i="4"/>
  <c r="AD94" i="4"/>
  <c r="AD96" i="4"/>
  <c r="AD116" i="4"/>
  <c r="AD126" i="4"/>
  <c r="AD127" i="4"/>
  <c r="AD128" i="4"/>
  <c r="AD159" i="4"/>
  <c r="AD177" i="4"/>
  <c r="AD179" i="4"/>
  <c r="AD185" i="4"/>
  <c r="AD190" i="4"/>
  <c r="AD191" i="4"/>
  <c r="AD205" i="4"/>
  <c r="AD206" i="4"/>
  <c r="AD207" i="4"/>
  <c r="AD237" i="4"/>
  <c r="AD238" i="4"/>
  <c r="AD239" i="4"/>
  <c r="AD240" i="4"/>
  <c r="AD241" i="4"/>
  <c r="AD242" i="4"/>
  <c r="AD243" i="4"/>
  <c r="AD244" i="4"/>
  <c r="AD245" i="4"/>
  <c r="AD246" i="4"/>
  <c r="AD247" i="4"/>
  <c r="AD248" i="4"/>
  <c r="AD249" i="4"/>
  <c r="AD250" i="4"/>
  <c r="AD273" i="4"/>
  <c r="AD274" i="4"/>
  <c r="AD275" i="4"/>
  <c r="AD307" i="4"/>
  <c r="AD308" i="4"/>
  <c r="AD309" i="4"/>
  <c r="AD330" i="4"/>
  <c r="AD331" i="4"/>
  <c r="AD332" i="4"/>
  <c r="AD352" i="4"/>
  <c r="AD353" i="4"/>
  <c r="AD354" i="4"/>
  <c r="AD328" i="4"/>
  <c r="AD329" i="4"/>
  <c r="AD117" i="4"/>
  <c r="AD118" i="4"/>
  <c r="AD119" i="4"/>
  <c r="AD120" i="4"/>
  <c r="AD121" i="4"/>
  <c r="AD122" i="4"/>
  <c r="AD123" i="4"/>
  <c r="AD124" i="4"/>
  <c r="AD125" i="4"/>
  <c r="AD192" i="4"/>
  <c r="AD193" i="4"/>
  <c r="AD194" i="4"/>
  <c r="AD195" i="4"/>
  <c r="AD283" i="4"/>
  <c r="AD284" i="4"/>
  <c r="AD285" i="4"/>
  <c r="AD286" i="4"/>
  <c r="AD310" i="4"/>
  <c r="AD311" i="4"/>
  <c r="AD312" i="4"/>
  <c r="AD313" i="4"/>
  <c r="AD314" i="4"/>
  <c r="AD315" i="4"/>
  <c r="AD316" i="4"/>
  <c r="AD317" i="4"/>
  <c r="AD318" i="4"/>
  <c r="AD319" i="4"/>
  <c r="AD320" i="4"/>
  <c r="AD321" i="4"/>
  <c r="AD336" i="4"/>
  <c r="AD337" i="4"/>
  <c r="AD338" i="4"/>
  <c r="AD339" i="4"/>
  <c r="AD340" i="4"/>
  <c r="AD341" i="4"/>
  <c r="AD342" i="4"/>
  <c r="AD343" i="4"/>
  <c r="AD390" i="4"/>
  <c r="AD391" i="4"/>
  <c r="AD392" i="4"/>
  <c r="AD393" i="4"/>
  <c r="AD394" i="4"/>
  <c r="AD395" i="4"/>
  <c r="AD396" i="4"/>
  <c r="AD397" i="4"/>
  <c r="AD7" i="4"/>
  <c r="S176" i="4"/>
  <c r="T176" i="4" s="1"/>
  <c r="S280" i="4"/>
  <c r="S287" i="4"/>
  <c r="S220" i="4"/>
  <c r="T220" i="4" s="1"/>
  <c r="S328" i="4"/>
  <c r="S329" i="4"/>
  <c r="T329" i="4" l="1"/>
  <c r="T328" i="4"/>
  <c r="T443" i="4"/>
  <c r="T458" i="4"/>
  <c r="T441" i="4"/>
  <c r="T457" i="4"/>
  <c r="T287" i="4"/>
  <c r="T280" i="4"/>
  <c r="S279" i="4"/>
  <c r="S459" i="4"/>
  <c r="S445" i="4"/>
  <c r="S281" i="4"/>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46" i="18"/>
  <c r="E9" i="9"/>
  <c r="G591" i="7"/>
  <c r="E20" i="9"/>
  <c r="N442" i="18"/>
  <c r="E35" i="9"/>
  <c r="P533" i="4" l="1"/>
  <c r="P526" i="4"/>
  <c r="P528" i="4"/>
  <c r="P527" i="4"/>
  <c r="T445" i="4"/>
  <c r="T459" i="4"/>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N288" i="18"/>
  <c r="E32" i="9"/>
  <c r="N338" i="18"/>
  <c r="N339" i="18"/>
  <c r="N340" i="18"/>
  <c r="N345" i="18"/>
  <c r="N330" i="18"/>
  <c r="N346" i="18"/>
  <c r="N331" i="18"/>
  <c r="N347" i="18"/>
  <c r="N332" i="18"/>
  <c r="N348" i="18"/>
  <c r="N333" i="18"/>
  <c r="N349" i="18"/>
  <c r="N334" i="18"/>
  <c r="N350" i="18"/>
  <c r="N335" i="18"/>
  <c r="N336" i="18"/>
  <c r="N337" i="18"/>
  <c r="N306" i="18"/>
  <c r="N164" i="18"/>
  <c r="Z26" i="4" s="1"/>
  <c r="N165" i="18"/>
  <c r="Z57" i="4" s="1"/>
  <c r="N277" i="18"/>
  <c r="N166" i="18"/>
  <c r="N168" i="18"/>
  <c r="N248" i="18"/>
  <c r="N169" i="18"/>
  <c r="Z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Z33" i="4" s="1"/>
  <c r="N157" i="18"/>
  <c r="N301" i="18"/>
  <c r="N158" i="18"/>
  <c r="N302" i="18"/>
  <c r="N159" i="18"/>
  <c r="N144" i="18"/>
  <c r="Z61" i="4" s="1"/>
  <c r="N160" i="18"/>
  <c r="N272" i="18"/>
  <c r="N352" i="18"/>
  <c r="N161" i="18"/>
  <c r="Z62" i="4" s="1"/>
  <c r="E12" i="9"/>
  <c r="N50" i="18"/>
  <c r="AE30" i="4" s="1"/>
  <c r="N51" i="18"/>
  <c r="N243" i="18"/>
  <c r="N52" i="18"/>
  <c r="N244" i="18"/>
  <c r="N55" i="18"/>
  <c r="N53" i="18"/>
  <c r="AE60" i="4" s="1"/>
  <c r="N85" i="18"/>
  <c r="N54" i="18"/>
  <c r="N297" i="18"/>
  <c r="N170" i="18"/>
  <c r="N188" i="18"/>
  <c r="N78" i="18"/>
  <c r="AE25" i="4" s="1"/>
  <c r="N286" i="18"/>
  <c r="N49" i="18"/>
  <c r="N289" i="18"/>
  <c r="E18" i="9"/>
  <c r="N245" i="18"/>
  <c r="N296" i="18"/>
  <c r="N121" i="18"/>
  <c r="Z24" i="4" s="1"/>
  <c r="N122" i="18"/>
  <c r="N266" i="18"/>
  <c r="N123" i="18"/>
  <c r="N124" i="18"/>
  <c r="N204" i="18"/>
  <c r="N173" i="18"/>
  <c r="N269" i="18"/>
  <c r="N174" i="18"/>
  <c r="Z36" i="4" s="1"/>
  <c r="N190" i="18"/>
  <c r="N127" i="18"/>
  <c r="N175" i="18"/>
  <c r="N176" i="18"/>
  <c r="Z21" i="4" s="1"/>
  <c r="N177" i="18"/>
  <c r="E24" i="9"/>
  <c r="N147" i="18"/>
  <c r="N148" i="18"/>
  <c r="Z30" i="4" s="1"/>
  <c r="N149" i="18"/>
  <c r="N150" i="18"/>
  <c r="N152" i="18"/>
  <c r="N153" i="18"/>
  <c r="N154" i="18"/>
  <c r="Z60" i="4" s="1"/>
  <c r="N251" i="18"/>
  <c r="N285" i="18"/>
  <c r="N151" i="18"/>
  <c r="Z25" i="4" s="1"/>
  <c r="N143" i="18"/>
  <c r="N287" i="18"/>
  <c r="N351" i="18"/>
  <c r="N193" i="18"/>
  <c r="E3" i="9"/>
  <c r="N323" i="18"/>
  <c r="N4" i="18"/>
  <c r="N3" i="18"/>
  <c r="Q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E33" i="4" s="1"/>
  <c r="N120" i="18"/>
  <c r="N282" i="18"/>
  <c r="N119" i="18"/>
  <c r="N183" i="18"/>
  <c r="N109" i="18"/>
  <c r="N110" i="18"/>
  <c r="N111" i="18"/>
  <c r="AE61" i="4" s="1"/>
  <c r="N303" i="18"/>
  <c r="N112" i="18"/>
  <c r="N113" i="18"/>
  <c r="AE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E63" i="4" s="1"/>
  <c r="N361" i="18"/>
  <c r="N90" i="18"/>
  <c r="N87" i="18"/>
  <c r="N91" i="18"/>
  <c r="N92" i="18"/>
  <c r="N93" i="18"/>
  <c r="AE27" i="4" s="1"/>
  <c r="N94" i="18"/>
  <c r="N95" i="18"/>
  <c r="AE64" i="4" s="1"/>
  <c r="N191" i="18"/>
  <c r="N96" i="18"/>
  <c r="N97" i="18"/>
  <c r="N369" i="18"/>
  <c r="E33" i="9"/>
  <c r="N341" i="18"/>
  <c r="N354" i="18"/>
  <c r="E16" i="9"/>
  <c r="N276" i="18"/>
  <c r="N172" i="18"/>
  <c r="N125" i="18"/>
  <c r="N126" i="18"/>
  <c r="E10" i="9"/>
  <c r="N322" i="18"/>
  <c r="N35" i="18"/>
  <c r="N36" i="18"/>
  <c r="Q33" i="4" s="1"/>
  <c r="N404" i="18"/>
  <c r="N37" i="18"/>
  <c r="Q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Z27" i="4" s="1"/>
  <c r="N102" i="18"/>
  <c r="N104" i="18"/>
  <c r="N184" i="18"/>
  <c r="N280" i="18"/>
  <c r="N105" i="18"/>
  <c r="Z64" i="4" s="1"/>
  <c r="N106" i="18"/>
  <c r="N107" i="18"/>
  <c r="N103" i="18"/>
  <c r="Z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E26" i="4" s="1"/>
  <c r="N194" i="18"/>
  <c r="N290" i="18"/>
  <c r="N199" i="18"/>
  <c r="AE22" i="4" s="1"/>
  <c r="N26" i="18"/>
  <c r="AE57" i="4" s="1"/>
  <c r="N27" i="18"/>
  <c r="N28" i="18"/>
  <c r="N268" i="18"/>
  <c r="N300" i="18"/>
  <c r="N29" i="18"/>
  <c r="N247" i="18"/>
  <c r="N30" i="18"/>
  <c r="N31" i="18"/>
  <c r="N79" i="18"/>
  <c r="N431" i="18"/>
  <c r="N32" i="18"/>
  <c r="N80" i="18"/>
  <c r="N81" i="18"/>
  <c r="E27" i="9"/>
  <c r="N342" i="18"/>
  <c r="N239" i="18"/>
  <c r="N240" i="18"/>
  <c r="N241" i="18"/>
  <c r="E4" i="9"/>
  <c r="N66" i="18"/>
  <c r="AE24" i="4" s="1"/>
  <c r="N98" i="18"/>
  <c r="N274" i="18"/>
  <c r="N67" i="18"/>
  <c r="N68" i="18"/>
  <c r="N69" i="18"/>
  <c r="N71" i="18"/>
  <c r="AE21" i="4" s="1"/>
  <c r="N70" i="18"/>
  <c r="N72" i="18"/>
  <c r="N73" i="18"/>
  <c r="N249" i="18"/>
  <c r="N74" i="18"/>
  <c r="N43" i="18"/>
  <c r="N75" i="18"/>
  <c r="N76" i="18"/>
  <c r="N108" i="18"/>
  <c r="N77" i="18"/>
  <c r="AE36" i="4" s="1"/>
  <c r="N205" i="18"/>
  <c r="N271" i="18"/>
  <c r="N279" i="18"/>
  <c r="G597" i="7"/>
  <c r="E5" i="9"/>
  <c r="G594" i="7"/>
  <c r="E7" i="9"/>
  <c r="G595" i="7"/>
  <c r="E29" i="9"/>
  <c r="G592" i="7"/>
  <c r="E17" i="9"/>
  <c r="G588" i="7"/>
  <c r="E8" i="9"/>
  <c r="G541" i="7"/>
  <c r="E38" i="9"/>
  <c r="G587" i="7"/>
  <c r="G596" i="7"/>
  <c r="G106" i="5"/>
  <c r="G105" i="5"/>
  <c r="G107" i="5"/>
  <c r="D21" i="20"/>
  <c r="D72" i="20"/>
  <c r="D91" i="20"/>
  <c r="D9" i="20"/>
  <c r="D51" i="20"/>
  <c r="D82" i="20"/>
  <c r="D15" i="20"/>
  <c r="D34" i="20"/>
  <c r="D87" i="20"/>
  <c r="G532" i="7"/>
  <c r="G581" i="7"/>
  <c r="G578" i="7"/>
  <c r="G564" i="7"/>
  <c r="G565" i="7"/>
  <c r="G531" i="7"/>
  <c r="G293" i="7"/>
  <c r="G589" i="7"/>
  <c r="G562" i="7"/>
  <c r="G534" i="7"/>
  <c r="G558" i="7"/>
  <c r="G535" i="7"/>
  <c r="G557" i="7"/>
  <c r="G539" i="7"/>
  <c r="G533" i="7"/>
  <c r="G577" i="7"/>
  <c r="G540" i="7"/>
  <c r="G547" i="7"/>
  <c r="G542" i="7"/>
  <c r="G548" i="7"/>
  <c r="G529" i="7"/>
  <c r="G530" i="7"/>
  <c r="G544" i="7"/>
  <c r="G537" i="7"/>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S533" i="4" l="1"/>
  <c r="AE509" i="4"/>
  <c r="Z508" i="4"/>
  <c r="Y508" i="4" s="1"/>
  <c r="Q508" i="4"/>
  <c r="Q509" i="4"/>
  <c r="Z509" i="4"/>
  <c r="Y509" i="4" s="1"/>
  <c r="Q510" i="4"/>
  <c r="Z510" i="4"/>
  <c r="Y510" i="4" s="1"/>
  <c r="AE510" i="4"/>
  <c r="AE508" i="4"/>
  <c r="AE506" i="4"/>
  <c r="Z507" i="4"/>
  <c r="Y507" i="4" s="1"/>
  <c r="AE507" i="4"/>
  <c r="Q507" i="4"/>
  <c r="Q505" i="4"/>
  <c r="Z505" i="4"/>
  <c r="Y505" i="4" s="1"/>
  <c r="Q506" i="4"/>
  <c r="AE505" i="4"/>
  <c r="Z506" i="4"/>
  <c r="Y506" i="4" s="1"/>
  <c r="Z186" i="4"/>
  <c r="AE186" i="4"/>
  <c r="Z175" i="4"/>
  <c r="Q175" i="4"/>
  <c r="AE175" i="4"/>
  <c r="Q186" i="4"/>
  <c r="Q305" i="4"/>
  <c r="Z305" i="4"/>
  <c r="Y305" i="4" s="1"/>
  <c r="AE305" i="4"/>
  <c r="Q385" i="4"/>
  <c r="AE385" i="4"/>
  <c r="Z385" i="4"/>
  <c r="AE149" i="4"/>
  <c r="AE150" i="4"/>
  <c r="AE151" i="4"/>
  <c r="Q334" i="4"/>
  <c r="Z334" i="4"/>
  <c r="AE334" i="4"/>
  <c r="Q276" i="4"/>
  <c r="Z276" i="4"/>
  <c r="AE276" i="4"/>
  <c r="Z149" i="4"/>
  <c r="Z150" i="4"/>
  <c r="Z151" i="4"/>
  <c r="Q411" i="4"/>
  <c r="AE411" i="4"/>
  <c r="Z411" i="4"/>
  <c r="Z384" i="4"/>
  <c r="Q384" i="4"/>
  <c r="AE384" i="4"/>
  <c r="Q151" i="4"/>
  <c r="Q149" i="4"/>
  <c r="Q150" i="4"/>
  <c r="Z446" i="4"/>
  <c r="AE446" i="4"/>
  <c r="Q446" i="4"/>
  <c r="Z335" i="4"/>
  <c r="Y335" i="4" s="1"/>
  <c r="Q335" i="4"/>
  <c r="AE335" i="4"/>
  <c r="Q174" i="4"/>
  <c r="Z174" i="4"/>
  <c r="AE174" i="4"/>
  <c r="AE202" i="4"/>
  <c r="Z204" i="4"/>
  <c r="AE204" i="4"/>
  <c r="Q202" i="4"/>
  <c r="Z202" i="4"/>
  <c r="Q204" i="4"/>
  <c r="AE410" i="4"/>
  <c r="Z409" i="4"/>
  <c r="Q409" i="4"/>
  <c r="Q410" i="4"/>
  <c r="Z410" i="4"/>
  <c r="AE409" i="4"/>
  <c r="Q55" i="4"/>
  <c r="AE55" i="4"/>
  <c r="Z55" i="4"/>
  <c r="Q408" i="4"/>
  <c r="Z406" i="4"/>
  <c r="Z407" i="4"/>
  <c r="AE406" i="4"/>
  <c r="Z408" i="4"/>
  <c r="AE408" i="4"/>
  <c r="AE407" i="4"/>
  <c r="Q406" i="4"/>
  <c r="Q407" i="4"/>
  <c r="Z386" i="4"/>
  <c r="Q389" i="4"/>
  <c r="Z389" i="4"/>
  <c r="AE388" i="4"/>
  <c r="AE386" i="4"/>
  <c r="Z388" i="4"/>
  <c r="Z387" i="4"/>
  <c r="AE389" i="4"/>
  <c r="AE387" i="4"/>
  <c r="Q386" i="4"/>
  <c r="Q388" i="4"/>
  <c r="Q387" i="4"/>
  <c r="Q357" i="4"/>
  <c r="Z357" i="4"/>
  <c r="AE356" i="4"/>
  <c r="AE357" i="4"/>
  <c r="Q356" i="4"/>
  <c r="Z356" i="4"/>
  <c r="AE129" i="4"/>
  <c r="Q129" i="4"/>
  <c r="Z129" i="4"/>
  <c r="Z187" i="4"/>
  <c r="Z188" i="4"/>
  <c r="Q187" i="4"/>
  <c r="AE187" i="4"/>
  <c r="Q188" i="4"/>
  <c r="AE188" i="4"/>
  <c r="AE56" i="4"/>
  <c r="Q56" i="4"/>
  <c r="Z56" i="4"/>
  <c r="Q203" i="4"/>
  <c r="AE203" i="4"/>
  <c r="Z203" i="4"/>
  <c r="Z278" i="4"/>
  <c r="AE278" i="4"/>
  <c r="Q278" i="4"/>
  <c r="Q333" i="4"/>
  <c r="Z333" i="4"/>
  <c r="Y333" i="4" s="1"/>
  <c r="AE333" i="4"/>
  <c r="Z355" i="4"/>
  <c r="AE355" i="4"/>
  <c r="Q355" i="4"/>
  <c r="Z304" i="4"/>
  <c r="Y304" i="4" s="1"/>
  <c r="Q304" i="4"/>
  <c r="AE304" i="4"/>
  <c r="Q277" i="4"/>
  <c r="Z277" i="4"/>
  <c r="AE277" i="4"/>
  <c r="Q136" i="4"/>
  <c r="Z136" i="4"/>
  <c r="AE136" i="4"/>
  <c r="Q430" i="4"/>
  <c r="Z430" i="4"/>
  <c r="AE430" i="4"/>
  <c r="Z189" i="4"/>
  <c r="AE189" i="4"/>
  <c r="Q189" i="4"/>
  <c r="Z306" i="4"/>
  <c r="Y306" i="4" s="1"/>
  <c r="AE306" i="4"/>
  <c r="Q306" i="4"/>
  <c r="Z431" i="4"/>
  <c r="Q431" i="4"/>
  <c r="AE431" i="4"/>
  <c r="H523" i="7"/>
  <c r="K523" i="7"/>
  <c r="H524" i="7"/>
  <c r="K524" i="7"/>
  <c r="H550" i="7"/>
  <c r="K550" i="7"/>
  <c r="H551" i="7"/>
  <c r="K551" i="7"/>
  <c r="H552" i="7"/>
  <c r="K552" i="7"/>
  <c r="H553" i="7"/>
  <c r="K553" i="7"/>
  <c r="H560" i="7"/>
  <c r="K560" i="7"/>
  <c r="G561" i="7"/>
  <c r="H561" i="7"/>
  <c r="K561" i="7"/>
  <c r="T533" i="4" l="1"/>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8" i="4" l="1"/>
  <c r="V409" i="4"/>
  <c r="V410"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W403" i="4"/>
  <c r="AV403" i="4"/>
  <c r="AW402" i="4"/>
  <c r="AV402" i="4"/>
  <c r="AW401" i="4"/>
  <c r="AV401" i="4"/>
  <c r="AW400" i="4"/>
  <c r="AV400" i="4"/>
  <c r="AW399" i="4"/>
  <c r="AV399" i="4"/>
  <c r="AW398" i="4"/>
  <c r="AV398" i="4"/>
  <c r="AW329" i="4"/>
  <c r="AV329" i="4"/>
  <c r="AW328" i="4"/>
  <c r="AV328" i="4"/>
  <c r="AW211" i="4"/>
  <c r="AV211" i="4"/>
  <c r="AW210" i="4"/>
  <c r="AV210" i="4"/>
  <c r="AW209" i="4"/>
  <c r="AV209" i="4"/>
  <c r="AW208" i="4"/>
  <c r="AV208" i="4"/>
  <c r="AW170" i="4"/>
  <c r="AV170" i="4"/>
  <c r="AW169" i="4"/>
  <c r="AV169" i="4"/>
  <c r="AW168" i="4"/>
  <c r="AV168" i="4"/>
  <c r="AW154" i="4"/>
  <c r="AV154" i="4"/>
  <c r="AW153" i="4"/>
  <c r="AV153" i="4"/>
  <c r="AW152" i="4"/>
  <c r="AV152" i="4"/>
  <c r="AW106" i="4"/>
  <c r="AV106" i="4"/>
  <c r="AW201" i="4"/>
  <c r="AV201" i="4"/>
  <c r="AW93" i="4"/>
  <c r="AV93" i="4"/>
  <c r="AW198" i="4"/>
  <c r="AV198" i="4"/>
  <c r="AW110" i="4"/>
  <c r="AV110" i="4"/>
  <c r="AW32" i="4"/>
  <c r="AV32" i="4"/>
  <c r="AW45" i="4"/>
  <c r="AV45" i="4"/>
  <c r="AW79" i="4"/>
  <c r="AV79" i="4"/>
  <c r="AW368" i="4"/>
  <c r="AV368" i="4"/>
  <c r="AW365" i="4"/>
  <c r="AV365" i="4"/>
  <c r="AW367" i="4"/>
  <c r="AV367" i="4"/>
  <c r="AW113" i="4"/>
  <c r="AV113" i="4"/>
  <c r="AW49" i="4"/>
  <c r="AV49" i="4"/>
  <c r="AW71" i="4"/>
  <c r="AV71" i="4"/>
  <c r="AW197" i="4"/>
  <c r="AV197" i="4"/>
  <c r="AW58" i="4"/>
  <c r="AV58" i="4"/>
  <c r="AW90" i="4"/>
  <c r="AV90" i="4"/>
  <c r="AW196" i="4"/>
  <c r="AV196" i="4"/>
  <c r="AW91" i="4"/>
  <c r="AV91" i="4"/>
  <c r="AW199" i="4"/>
  <c r="AV199" i="4"/>
  <c r="AW41" i="4"/>
  <c r="AV41" i="4"/>
  <c r="AW364" i="4"/>
  <c r="AV364" i="4"/>
  <c r="AW82" i="4"/>
  <c r="AV82" i="4"/>
  <c r="AW107" i="4"/>
  <c r="AV107" i="4"/>
  <c r="AW200" i="4"/>
  <c r="AV200" i="4"/>
  <c r="AW65" i="4"/>
  <c r="AV65" i="4"/>
  <c r="AW111" i="4"/>
  <c r="AV111" i="4"/>
  <c r="AW9" i="4"/>
  <c r="AV9" i="4"/>
  <c r="AW108" i="4"/>
  <c r="AV108" i="4"/>
  <c r="AW86" i="4"/>
  <c r="AV86" i="4"/>
  <c r="AW95" i="4"/>
  <c r="AV95" i="4"/>
  <c r="AW114" i="4"/>
  <c r="AV114" i="4"/>
  <c r="AW109" i="4"/>
  <c r="AV109" i="4"/>
  <c r="AW34" i="4"/>
  <c r="AV34" i="4"/>
  <c r="AW366" i="4"/>
  <c r="AV366" i="4"/>
  <c r="AW369" i="4"/>
  <c r="AV369" i="4"/>
  <c r="AW112" i="4"/>
  <c r="AV112" i="4"/>
  <c r="AW67" i="4"/>
  <c r="AV67" i="4"/>
  <c r="AW23" i="4"/>
  <c r="AV23" i="4"/>
  <c r="AW83" i="4"/>
  <c r="AV83" i="4"/>
  <c r="AW287" i="4"/>
  <c r="AV287" i="4"/>
  <c r="AW282" i="4"/>
  <c r="AV282" i="4"/>
  <c r="AW281" i="4"/>
  <c r="AV281" i="4"/>
  <c r="AW280" i="4"/>
  <c r="AV280" i="4"/>
  <c r="AW279" i="4"/>
  <c r="AV279" i="4"/>
  <c r="AW388" i="4"/>
  <c r="AV388" i="4"/>
  <c r="AW387" i="4"/>
  <c r="AV387" i="4"/>
  <c r="AW354" i="4"/>
  <c r="AV354" i="4"/>
  <c r="AW353" i="4"/>
  <c r="AV353" i="4"/>
  <c r="AW352" i="4"/>
  <c r="AV352" i="4"/>
  <c r="AW332" i="4"/>
  <c r="AV332" i="4"/>
  <c r="AW331" i="4"/>
  <c r="AV331" i="4"/>
  <c r="AW330" i="4"/>
  <c r="AV330" i="4"/>
  <c r="AW309" i="4"/>
  <c r="AV309" i="4"/>
  <c r="AW308" i="4"/>
  <c r="AV308" i="4"/>
  <c r="AW307" i="4"/>
  <c r="AV307" i="4"/>
  <c r="AW275" i="4"/>
  <c r="AV275" i="4"/>
  <c r="AW274" i="4"/>
  <c r="AV274" i="4"/>
  <c r="AW273" i="4"/>
  <c r="AV273"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07" i="4"/>
  <c r="AV207" i="4"/>
  <c r="AW206" i="4"/>
  <c r="AV206" i="4"/>
  <c r="AW205" i="4"/>
  <c r="AV205" i="4"/>
  <c r="AW191" i="4"/>
  <c r="AV191" i="4"/>
  <c r="AW190" i="4"/>
  <c r="AV190" i="4"/>
  <c r="AW185" i="4"/>
  <c r="AV185" i="4"/>
  <c r="AW179" i="4"/>
  <c r="AV179" i="4"/>
  <c r="AW177" i="4"/>
  <c r="AV177" i="4"/>
  <c r="AW159" i="4"/>
  <c r="AV159" i="4"/>
  <c r="AW128" i="4"/>
  <c r="AV128" i="4"/>
  <c r="AW127" i="4"/>
  <c r="AV127" i="4"/>
  <c r="AW126" i="4"/>
  <c r="AV126" i="4"/>
  <c r="AW116" i="4"/>
  <c r="AV116" i="4"/>
  <c r="AW96" i="4"/>
  <c r="AV96" i="4"/>
  <c r="AW94" i="4"/>
  <c r="AV94" i="4"/>
  <c r="AW89" i="4"/>
  <c r="AV89" i="4"/>
  <c r="AW88" i="4"/>
  <c r="AV88" i="4"/>
  <c r="AW87" i="4"/>
  <c r="AV87" i="4"/>
  <c r="AW81" i="4"/>
  <c r="AV81" i="4"/>
  <c r="AW80" i="4"/>
  <c r="AV80" i="4"/>
  <c r="AW76" i="4"/>
  <c r="AV76" i="4"/>
  <c r="AW75" i="4"/>
  <c r="AV75" i="4"/>
  <c r="AW72" i="4"/>
  <c r="AV72" i="4"/>
  <c r="AW68" i="4"/>
  <c r="AV68" i="4"/>
  <c r="AW52" i="4"/>
  <c r="AV52" i="4"/>
  <c r="AW51" i="4"/>
  <c r="AV51" i="4"/>
  <c r="AW50" i="4"/>
  <c r="AV50" i="4"/>
  <c r="AW48" i="4"/>
  <c r="AV48" i="4"/>
  <c r="AW47" i="4"/>
  <c r="AV47" i="4"/>
  <c r="AW46" i="4"/>
  <c r="AV46" i="4"/>
  <c r="AW44" i="4"/>
  <c r="AV44" i="4"/>
  <c r="AW42" i="4"/>
  <c r="AV42" i="4"/>
  <c r="AW40" i="4"/>
  <c r="AV40" i="4"/>
  <c r="AW39" i="4"/>
  <c r="AV39" i="4"/>
  <c r="AW38" i="4"/>
  <c r="AV38" i="4"/>
  <c r="AW31" i="4"/>
  <c r="AV31" i="4"/>
  <c r="AW29" i="4"/>
  <c r="AV29" i="4"/>
  <c r="AW20" i="4"/>
  <c r="AV20" i="4"/>
  <c r="AW18" i="4"/>
  <c r="AV18" i="4"/>
  <c r="AW15" i="4"/>
  <c r="AV15" i="4"/>
  <c r="AW14" i="4"/>
  <c r="AV14" i="4"/>
  <c r="AW11" i="4"/>
  <c r="AV11" i="4"/>
  <c r="AW10" i="4"/>
  <c r="AV10" i="4"/>
  <c r="AW6" i="4"/>
  <c r="AV6" i="4"/>
  <c r="AW5" i="4"/>
  <c r="AV5" i="4"/>
  <c r="AW220" i="4"/>
  <c r="AV220" i="4"/>
  <c r="AW382" i="4"/>
  <c r="AV382" i="4"/>
  <c r="AW381" i="4"/>
  <c r="AV381" i="4"/>
  <c r="AW380" i="4"/>
  <c r="AV380" i="4"/>
  <c r="AW378" i="4"/>
  <c r="AV378" i="4"/>
  <c r="AW377" i="4"/>
  <c r="AV377" i="4"/>
  <c r="AW376" i="4"/>
  <c r="AV376" i="4"/>
  <c r="AW351" i="4"/>
  <c r="AV351" i="4"/>
  <c r="AW350" i="4"/>
  <c r="AV350" i="4"/>
  <c r="AW349" i="4"/>
  <c r="AV349" i="4"/>
  <c r="AW348" i="4"/>
  <c r="AV348" i="4"/>
  <c r="AW347" i="4"/>
  <c r="AV347" i="4"/>
  <c r="AW346" i="4"/>
  <c r="AV346" i="4"/>
  <c r="AW301" i="4"/>
  <c r="AV301" i="4"/>
  <c r="AW300" i="4"/>
  <c r="AV300" i="4"/>
  <c r="AW299" i="4"/>
  <c r="AV299" i="4"/>
  <c r="AW298" i="4"/>
  <c r="AV298" i="4"/>
  <c r="AW297" i="4"/>
  <c r="AV297" i="4"/>
  <c r="AW296" i="4"/>
  <c r="AV296" i="4"/>
  <c r="AW293" i="4"/>
  <c r="AV293" i="4"/>
  <c r="AW292" i="4"/>
  <c r="AV292" i="4"/>
  <c r="AW291" i="4"/>
  <c r="AV291" i="4"/>
  <c r="AW290" i="4"/>
  <c r="AV290" i="4"/>
  <c r="AW289" i="4"/>
  <c r="AV289" i="4"/>
  <c r="AW288" i="4"/>
  <c r="AV288" i="4"/>
  <c r="AW266" i="4"/>
  <c r="AV266" i="4"/>
  <c r="AW265" i="4"/>
  <c r="AV265" i="4"/>
  <c r="AW264" i="4"/>
  <c r="AV264" i="4"/>
  <c r="AW263" i="4"/>
  <c r="AV263" i="4"/>
  <c r="AW262" i="4"/>
  <c r="AV262" i="4"/>
  <c r="AW261" i="4"/>
  <c r="AV261" i="4"/>
  <c r="AW260" i="4"/>
  <c r="AV260" i="4"/>
  <c r="AW259" i="4"/>
  <c r="AV259" i="4"/>
  <c r="AW258" i="4"/>
  <c r="AV258" i="4"/>
  <c r="AW257" i="4"/>
  <c r="AV257" i="4"/>
  <c r="AW256" i="4"/>
  <c r="AV256" i="4"/>
  <c r="AW255" i="4"/>
  <c r="AV255" i="4"/>
  <c r="AW254" i="4"/>
  <c r="AV254" i="4"/>
  <c r="AW253" i="4"/>
  <c r="AV253" i="4"/>
  <c r="AW252" i="4"/>
  <c r="AV252" i="4"/>
  <c r="AW251" i="4"/>
  <c r="AV251" i="4"/>
  <c r="AW219" i="4"/>
  <c r="AV219" i="4"/>
  <c r="AW218" i="4"/>
  <c r="AV218" i="4"/>
  <c r="AW217" i="4"/>
  <c r="AV217" i="4"/>
  <c r="AW216" i="4"/>
  <c r="AV216" i="4"/>
  <c r="AW215" i="4"/>
  <c r="AV215" i="4"/>
  <c r="AW214" i="4"/>
  <c r="AV214" i="4"/>
  <c r="AW167" i="4"/>
  <c r="AV167" i="4"/>
  <c r="AW166" i="4"/>
  <c r="AV166" i="4"/>
  <c r="AW165" i="4"/>
  <c r="AV165" i="4"/>
  <c r="AW164" i="4"/>
  <c r="AV164" i="4"/>
  <c r="AW163" i="4"/>
  <c r="AV163" i="4"/>
  <c r="AW162" i="4"/>
  <c r="AV162" i="4"/>
  <c r="AW161" i="4"/>
  <c r="AV161" i="4"/>
  <c r="AW160" i="4"/>
  <c r="AV160" i="4"/>
  <c r="AW158" i="4"/>
  <c r="AV158" i="4"/>
  <c r="AW157" i="4"/>
  <c r="AV157" i="4"/>
  <c r="AW156" i="4"/>
  <c r="AV156" i="4"/>
  <c r="AW135" i="4"/>
  <c r="AV135" i="4"/>
  <c r="AW134" i="4"/>
  <c r="AV134" i="4"/>
  <c r="AW133" i="4"/>
  <c r="AV133" i="4"/>
  <c r="AW132" i="4"/>
  <c r="AV132" i="4"/>
  <c r="AW131" i="4"/>
  <c r="AV131" i="4"/>
  <c r="AW130" i="4"/>
  <c r="AV130" i="4"/>
  <c r="AW115" i="4"/>
  <c r="AV115" i="4"/>
  <c r="AW105" i="4"/>
  <c r="AV105" i="4"/>
  <c r="AW104" i="4"/>
  <c r="AV104" i="4"/>
  <c r="AW103" i="4"/>
  <c r="AV103" i="4"/>
  <c r="AW102" i="4"/>
  <c r="AV102" i="4"/>
  <c r="AW101" i="4"/>
  <c r="AV101" i="4"/>
  <c r="AW100" i="4"/>
  <c r="AV100" i="4"/>
  <c r="AW99" i="4"/>
  <c r="AV99" i="4"/>
  <c r="AW98" i="4"/>
  <c r="AV98" i="4"/>
  <c r="AW97" i="4"/>
  <c r="AV97" i="4"/>
  <c r="AW92" i="4"/>
  <c r="AV92" i="4"/>
  <c r="AW85" i="4"/>
  <c r="AV85" i="4"/>
  <c r="AW84" i="4"/>
  <c r="AV84" i="4"/>
  <c r="AW78" i="4"/>
  <c r="AV78" i="4"/>
  <c r="AW73" i="4"/>
  <c r="AV73" i="4"/>
  <c r="AW59" i="4"/>
  <c r="AV59" i="4"/>
  <c r="AW54" i="4"/>
  <c r="AV54" i="4"/>
  <c r="AW53" i="4"/>
  <c r="AV53" i="4"/>
  <c r="AW43" i="4"/>
  <c r="AV43" i="4"/>
  <c r="AW37" i="4"/>
  <c r="AV37" i="4"/>
  <c r="AW35" i="4"/>
  <c r="AV35" i="4"/>
  <c r="AW28" i="4"/>
  <c r="AV28" i="4"/>
  <c r="AW19" i="4"/>
  <c r="AV19" i="4"/>
  <c r="AW17" i="4"/>
  <c r="AV17" i="4"/>
  <c r="AW13" i="4"/>
  <c r="AV13" i="4"/>
  <c r="AW12" i="4"/>
  <c r="AV12" i="4"/>
  <c r="AW173" i="4"/>
  <c r="AV173" i="4"/>
  <c r="AW172" i="4"/>
  <c r="AV172" i="4"/>
  <c r="AW171" i="4"/>
  <c r="AV171" i="4"/>
  <c r="AW386" i="4"/>
  <c r="AV386" i="4"/>
  <c r="AW385" i="4"/>
  <c r="AV385" i="4"/>
  <c r="AW384" i="4"/>
  <c r="AV384" i="4"/>
  <c r="AW357" i="4"/>
  <c r="AV357" i="4"/>
  <c r="AW356" i="4"/>
  <c r="AV356" i="4"/>
  <c r="AW355" i="4"/>
  <c r="AV355" i="4"/>
  <c r="AW335" i="4"/>
  <c r="AV335" i="4"/>
  <c r="AW334" i="4"/>
  <c r="AV334" i="4"/>
  <c r="AW333" i="4"/>
  <c r="AV333" i="4"/>
  <c r="AW306" i="4"/>
  <c r="AV306" i="4"/>
  <c r="AW305" i="4"/>
  <c r="AV305" i="4"/>
  <c r="AW304" i="4"/>
  <c r="AV304" i="4"/>
  <c r="AW278" i="4"/>
  <c r="AV278" i="4"/>
  <c r="AW277" i="4"/>
  <c r="AV277" i="4"/>
  <c r="AW276" i="4"/>
  <c r="AV276" i="4"/>
  <c r="AW204" i="4"/>
  <c r="AV204" i="4"/>
  <c r="AW203" i="4"/>
  <c r="AV203" i="4"/>
  <c r="AW202" i="4"/>
  <c r="AV202" i="4"/>
  <c r="AW189" i="4"/>
  <c r="AV189" i="4"/>
  <c r="AW188" i="4"/>
  <c r="AV188" i="4"/>
  <c r="AW187" i="4"/>
  <c r="AV187" i="4"/>
  <c r="AW186" i="4"/>
  <c r="AV186" i="4"/>
  <c r="AW176" i="4"/>
  <c r="AV176" i="4"/>
  <c r="AW175" i="4"/>
  <c r="AV175" i="4"/>
  <c r="AW174" i="4"/>
  <c r="AV174" i="4"/>
  <c r="AW151" i="4"/>
  <c r="AV151" i="4"/>
  <c r="AW150" i="4"/>
  <c r="AV150" i="4"/>
  <c r="AW149" i="4"/>
  <c r="AV149" i="4"/>
  <c r="AW136" i="4"/>
  <c r="AV136" i="4"/>
  <c r="AW129" i="4"/>
  <c r="AV129" i="4"/>
  <c r="AW77" i="4"/>
  <c r="AV77" i="4"/>
  <c r="AW74" i="4"/>
  <c r="AV74" i="4"/>
  <c r="AW69" i="4"/>
  <c r="AV69" i="4"/>
  <c r="AW66" i="4"/>
  <c r="AV66" i="4"/>
  <c r="AW64" i="4"/>
  <c r="AV64" i="4"/>
  <c r="AW63" i="4"/>
  <c r="AV63" i="4"/>
  <c r="AW62" i="4"/>
  <c r="AV62" i="4"/>
  <c r="AW61" i="4"/>
  <c r="AV61" i="4"/>
  <c r="AW60" i="4"/>
  <c r="AV60" i="4"/>
  <c r="AW57" i="4"/>
  <c r="AV57" i="4"/>
  <c r="AW56" i="4"/>
  <c r="AV56" i="4"/>
  <c r="AW55" i="4"/>
  <c r="AV55" i="4"/>
  <c r="AW36" i="4"/>
  <c r="AV36" i="4"/>
  <c r="AW33" i="4"/>
  <c r="AV33" i="4"/>
  <c r="AW30" i="4"/>
  <c r="AV30" i="4"/>
  <c r="AW27" i="4"/>
  <c r="AV27" i="4"/>
  <c r="AW26" i="4"/>
  <c r="AV26" i="4"/>
  <c r="AW25" i="4"/>
  <c r="AV25" i="4"/>
  <c r="AW24" i="4"/>
  <c r="AV24" i="4"/>
  <c r="AW22" i="4"/>
  <c r="AV22" i="4"/>
  <c r="AW21" i="4"/>
  <c r="AV21" i="4"/>
  <c r="AW375" i="4"/>
  <c r="AV375" i="4"/>
  <c r="AW374" i="4"/>
  <c r="AV374" i="4"/>
  <c r="AW373" i="4"/>
  <c r="AV373" i="4"/>
  <c r="AW372" i="4"/>
  <c r="AV372" i="4"/>
  <c r="AW371" i="4"/>
  <c r="AV371" i="4"/>
  <c r="AW370" i="4"/>
  <c r="AV370" i="4"/>
  <c r="AW363" i="4"/>
  <c r="AV363" i="4"/>
  <c r="AW362" i="4"/>
  <c r="AV362" i="4"/>
  <c r="AW361" i="4"/>
  <c r="AV361" i="4"/>
  <c r="AW360" i="4"/>
  <c r="AV360" i="4"/>
  <c r="AW359" i="4"/>
  <c r="AV359" i="4"/>
  <c r="AW358" i="4"/>
  <c r="AV358" i="4"/>
  <c r="AW327" i="4"/>
  <c r="AV327" i="4"/>
  <c r="AW326" i="4"/>
  <c r="AV326" i="4"/>
  <c r="AW325" i="4"/>
  <c r="AV325" i="4"/>
  <c r="AW324" i="4"/>
  <c r="AV324" i="4"/>
  <c r="AW323" i="4"/>
  <c r="AV323" i="4"/>
  <c r="AW322" i="4"/>
  <c r="AV322" i="4"/>
  <c r="AW272" i="4"/>
  <c r="AV272" i="4"/>
  <c r="AW271" i="4"/>
  <c r="AV271" i="4"/>
  <c r="AW270" i="4"/>
  <c r="AV270" i="4"/>
  <c r="AW269" i="4"/>
  <c r="AV269" i="4"/>
  <c r="AW268" i="4"/>
  <c r="AV268" i="4"/>
  <c r="AW267" i="4"/>
  <c r="AV267" i="4"/>
  <c r="AW184" i="4"/>
  <c r="AV184" i="4"/>
  <c r="AW183" i="4"/>
  <c r="AV183" i="4"/>
  <c r="AW182" i="4"/>
  <c r="AV182" i="4"/>
  <c r="AW181" i="4"/>
  <c r="AV181" i="4"/>
  <c r="AW180" i="4"/>
  <c r="AV180" i="4"/>
  <c r="AW178" i="4"/>
  <c r="AV178" i="4"/>
  <c r="AW70" i="4"/>
  <c r="AV70" i="4"/>
  <c r="AW16" i="4"/>
  <c r="AV16" i="4"/>
  <c r="AW8" i="4"/>
  <c r="AV8" i="4"/>
  <c r="AR403" i="4"/>
  <c r="AQ403" i="4"/>
  <c r="AR402" i="4"/>
  <c r="AQ402" i="4"/>
  <c r="AR401" i="4"/>
  <c r="AQ401" i="4"/>
  <c r="AR400" i="4"/>
  <c r="AQ400" i="4"/>
  <c r="AR399" i="4"/>
  <c r="AQ399" i="4"/>
  <c r="AR398" i="4"/>
  <c r="AQ398" i="4"/>
  <c r="AR329" i="4"/>
  <c r="AQ329" i="4"/>
  <c r="AR328" i="4"/>
  <c r="AQ328" i="4"/>
  <c r="AR211" i="4"/>
  <c r="AQ211" i="4"/>
  <c r="AR210" i="4"/>
  <c r="AQ210" i="4"/>
  <c r="AR209" i="4"/>
  <c r="AQ209" i="4"/>
  <c r="AR208" i="4"/>
  <c r="AQ208" i="4"/>
  <c r="AR170" i="4"/>
  <c r="AQ170" i="4"/>
  <c r="AR169" i="4"/>
  <c r="AQ169" i="4"/>
  <c r="AR168" i="4"/>
  <c r="AQ168" i="4"/>
  <c r="AR154" i="4"/>
  <c r="AQ154" i="4"/>
  <c r="AR153" i="4"/>
  <c r="AQ153" i="4"/>
  <c r="AR152" i="4"/>
  <c r="AQ152" i="4"/>
  <c r="AR106" i="4"/>
  <c r="AQ106" i="4"/>
  <c r="AR201" i="4"/>
  <c r="AQ201" i="4"/>
  <c r="AR93" i="4"/>
  <c r="AQ93" i="4"/>
  <c r="AR198" i="4"/>
  <c r="AQ198" i="4"/>
  <c r="AR110" i="4"/>
  <c r="AQ110" i="4"/>
  <c r="AR32" i="4"/>
  <c r="AQ32" i="4"/>
  <c r="AR45" i="4"/>
  <c r="AQ45" i="4"/>
  <c r="AR79" i="4"/>
  <c r="AQ79" i="4"/>
  <c r="AR368" i="4"/>
  <c r="AQ368" i="4"/>
  <c r="AR365" i="4"/>
  <c r="AQ365" i="4"/>
  <c r="AR367" i="4"/>
  <c r="AQ367" i="4"/>
  <c r="AR113" i="4"/>
  <c r="AQ113" i="4"/>
  <c r="AR49" i="4"/>
  <c r="AQ49" i="4"/>
  <c r="AR71" i="4"/>
  <c r="AQ71" i="4"/>
  <c r="AR197" i="4"/>
  <c r="AQ197" i="4"/>
  <c r="AR58" i="4"/>
  <c r="AQ58" i="4"/>
  <c r="AR90" i="4"/>
  <c r="AQ90" i="4"/>
  <c r="AR196" i="4"/>
  <c r="AQ196" i="4"/>
  <c r="AR91" i="4"/>
  <c r="AQ91" i="4"/>
  <c r="AR199" i="4"/>
  <c r="AQ199" i="4"/>
  <c r="AR41" i="4"/>
  <c r="AQ41" i="4"/>
  <c r="AR364" i="4"/>
  <c r="AQ364" i="4"/>
  <c r="AR82" i="4"/>
  <c r="AQ82" i="4"/>
  <c r="AR107" i="4"/>
  <c r="AQ107" i="4"/>
  <c r="AR200" i="4"/>
  <c r="AQ200" i="4"/>
  <c r="AR65" i="4"/>
  <c r="AQ65" i="4"/>
  <c r="AR111" i="4"/>
  <c r="AQ111" i="4"/>
  <c r="AR9" i="4"/>
  <c r="AQ9" i="4"/>
  <c r="AR108" i="4"/>
  <c r="AQ108" i="4"/>
  <c r="AR86" i="4"/>
  <c r="AQ86" i="4"/>
  <c r="AR95" i="4"/>
  <c r="AQ95" i="4"/>
  <c r="AR114" i="4"/>
  <c r="AQ114" i="4"/>
  <c r="AR109" i="4"/>
  <c r="AQ109" i="4"/>
  <c r="AR34" i="4"/>
  <c r="AQ34" i="4"/>
  <c r="AR366" i="4"/>
  <c r="AQ366" i="4"/>
  <c r="AR369" i="4"/>
  <c r="AQ369" i="4"/>
  <c r="AR112" i="4"/>
  <c r="AQ112" i="4"/>
  <c r="AR67" i="4"/>
  <c r="AQ67" i="4"/>
  <c r="AR23" i="4"/>
  <c r="AQ23" i="4"/>
  <c r="AR83" i="4"/>
  <c r="AQ83" i="4"/>
  <c r="AR287" i="4"/>
  <c r="AQ287" i="4"/>
  <c r="AR282" i="4"/>
  <c r="AQ282" i="4"/>
  <c r="AR281" i="4"/>
  <c r="AQ281" i="4"/>
  <c r="AR280" i="4"/>
  <c r="AQ280" i="4"/>
  <c r="AR279" i="4"/>
  <c r="AQ279" i="4"/>
  <c r="AR389" i="4"/>
  <c r="AQ389" i="4"/>
  <c r="AR388" i="4"/>
  <c r="AQ388" i="4"/>
  <c r="AR387" i="4"/>
  <c r="AQ387" i="4"/>
  <c r="AR354" i="4"/>
  <c r="AQ354" i="4"/>
  <c r="AR353" i="4"/>
  <c r="AQ353" i="4"/>
  <c r="AR352" i="4"/>
  <c r="AQ352" i="4"/>
  <c r="AR332" i="4"/>
  <c r="AQ332" i="4"/>
  <c r="AR331" i="4"/>
  <c r="AQ331" i="4"/>
  <c r="AR330" i="4"/>
  <c r="AQ330" i="4"/>
  <c r="AR309" i="4"/>
  <c r="AQ309" i="4"/>
  <c r="AR308" i="4"/>
  <c r="AQ308" i="4"/>
  <c r="AR307" i="4"/>
  <c r="AQ307" i="4"/>
  <c r="AR275" i="4"/>
  <c r="AQ275" i="4"/>
  <c r="AR274" i="4"/>
  <c r="AQ274" i="4"/>
  <c r="AR273" i="4"/>
  <c r="AQ273"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07" i="4"/>
  <c r="AQ207" i="4"/>
  <c r="AR206" i="4"/>
  <c r="AQ206" i="4"/>
  <c r="AR205" i="4"/>
  <c r="AQ205" i="4"/>
  <c r="AR191" i="4"/>
  <c r="AQ191" i="4"/>
  <c r="AR190" i="4"/>
  <c r="AQ190" i="4"/>
  <c r="AR185" i="4"/>
  <c r="AQ185" i="4"/>
  <c r="AR179" i="4"/>
  <c r="AQ179" i="4"/>
  <c r="AR177" i="4"/>
  <c r="AQ177" i="4"/>
  <c r="AR159" i="4"/>
  <c r="AQ159" i="4"/>
  <c r="AR128" i="4"/>
  <c r="AQ128" i="4"/>
  <c r="AR127" i="4"/>
  <c r="AQ127" i="4"/>
  <c r="AR126" i="4"/>
  <c r="AQ126" i="4"/>
  <c r="AR116" i="4"/>
  <c r="AQ116" i="4"/>
  <c r="AR96" i="4"/>
  <c r="AQ96" i="4"/>
  <c r="AR94" i="4"/>
  <c r="AQ94" i="4"/>
  <c r="AR89" i="4"/>
  <c r="AQ89" i="4"/>
  <c r="AR88" i="4"/>
  <c r="AQ88" i="4"/>
  <c r="AR87" i="4"/>
  <c r="AQ87" i="4"/>
  <c r="AR81" i="4"/>
  <c r="AQ81" i="4"/>
  <c r="AR80" i="4"/>
  <c r="AQ80" i="4"/>
  <c r="AR76" i="4"/>
  <c r="AQ76" i="4"/>
  <c r="AR75" i="4"/>
  <c r="AQ75" i="4"/>
  <c r="AR72" i="4"/>
  <c r="AQ72" i="4"/>
  <c r="AR68" i="4"/>
  <c r="AQ68" i="4"/>
  <c r="AR52" i="4"/>
  <c r="AQ52" i="4"/>
  <c r="AR51" i="4"/>
  <c r="AQ51" i="4"/>
  <c r="AR50" i="4"/>
  <c r="AQ50" i="4"/>
  <c r="AR48" i="4"/>
  <c r="AQ48" i="4"/>
  <c r="AR47" i="4"/>
  <c r="AQ47" i="4"/>
  <c r="AR46" i="4"/>
  <c r="AQ46" i="4"/>
  <c r="AR44" i="4"/>
  <c r="AQ44" i="4"/>
  <c r="AR42" i="4"/>
  <c r="AQ42" i="4"/>
  <c r="AR40" i="4"/>
  <c r="AQ40" i="4"/>
  <c r="AR39" i="4"/>
  <c r="AQ39" i="4"/>
  <c r="AR38" i="4"/>
  <c r="AQ38" i="4"/>
  <c r="AR31" i="4"/>
  <c r="AQ31" i="4"/>
  <c r="AR29" i="4"/>
  <c r="AQ29" i="4"/>
  <c r="AR20" i="4"/>
  <c r="AQ20" i="4"/>
  <c r="AR18" i="4"/>
  <c r="AQ18" i="4"/>
  <c r="AR15" i="4"/>
  <c r="AQ15" i="4"/>
  <c r="AR14" i="4"/>
  <c r="AQ14" i="4"/>
  <c r="AR11" i="4"/>
  <c r="AQ11" i="4"/>
  <c r="AR10" i="4"/>
  <c r="AQ10" i="4"/>
  <c r="AR6" i="4"/>
  <c r="AQ6" i="4"/>
  <c r="AR5" i="4"/>
  <c r="AQ5" i="4"/>
  <c r="AR220" i="4"/>
  <c r="AQ220" i="4"/>
  <c r="AR382" i="4"/>
  <c r="AQ382" i="4"/>
  <c r="AR381" i="4"/>
  <c r="AQ381" i="4"/>
  <c r="AR380" i="4"/>
  <c r="AQ380" i="4"/>
  <c r="AR378" i="4"/>
  <c r="AQ378" i="4"/>
  <c r="AR377" i="4"/>
  <c r="AQ377" i="4"/>
  <c r="AR376" i="4"/>
  <c r="AQ376" i="4"/>
  <c r="AR351" i="4"/>
  <c r="AQ351" i="4"/>
  <c r="AR350" i="4"/>
  <c r="AQ350" i="4"/>
  <c r="AR349" i="4"/>
  <c r="AQ349" i="4"/>
  <c r="AR348" i="4"/>
  <c r="AQ348" i="4"/>
  <c r="AR347" i="4"/>
  <c r="AQ347" i="4"/>
  <c r="AR346" i="4"/>
  <c r="AQ346" i="4"/>
  <c r="AR301" i="4"/>
  <c r="AQ301" i="4"/>
  <c r="AR300" i="4"/>
  <c r="AQ300" i="4"/>
  <c r="AR299" i="4"/>
  <c r="AQ299" i="4"/>
  <c r="AR298" i="4"/>
  <c r="AQ298" i="4"/>
  <c r="AR297" i="4"/>
  <c r="AQ297" i="4"/>
  <c r="AR296" i="4"/>
  <c r="AQ296" i="4"/>
  <c r="AR293" i="4"/>
  <c r="AQ293" i="4"/>
  <c r="AR292" i="4"/>
  <c r="AQ292" i="4"/>
  <c r="AR291" i="4"/>
  <c r="AQ291" i="4"/>
  <c r="AR290" i="4"/>
  <c r="AQ290" i="4"/>
  <c r="AR289" i="4"/>
  <c r="AQ289" i="4"/>
  <c r="AR288" i="4"/>
  <c r="AQ288" i="4"/>
  <c r="AR266" i="4"/>
  <c r="AQ266" i="4"/>
  <c r="AR265" i="4"/>
  <c r="AQ265" i="4"/>
  <c r="AR264" i="4"/>
  <c r="AQ264" i="4"/>
  <c r="AR263" i="4"/>
  <c r="AQ263" i="4"/>
  <c r="AR262" i="4"/>
  <c r="AQ262" i="4"/>
  <c r="AR261" i="4"/>
  <c r="AQ261" i="4"/>
  <c r="AR260" i="4"/>
  <c r="AQ260" i="4"/>
  <c r="AR259" i="4"/>
  <c r="AQ259" i="4"/>
  <c r="AR258" i="4"/>
  <c r="AQ258" i="4"/>
  <c r="AR257" i="4"/>
  <c r="AQ257" i="4"/>
  <c r="AR256" i="4"/>
  <c r="AQ256" i="4"/>
  <c r="AR255" i="4"/>
  <c r="AQ255" i="4"/>
  <c r="AR254" i="4"/>
  <c r="AQ254" i="4"/>
  <c r="AR253" i="4"/>
  <c r="AQ253" i="4"/>
  <c r="AR252" i="4"/>
  <c r="AQ252" i="4"/>
  <c r="AR251" i="4"/>
  <c r="AQ251" i="4"/>
  <c r="AR219" i="4"/>
  <c r="AQ219" i="4"/>
  <c r="AR218" i="4"/>
  <c r="AQ218" i="4"/>
  <c r="AR217" i="4"/>
  <c r="AQ217" i="4"/>
  <c r="AR216" i="4"/>
  <c r="AQ216" i="4"/>
  <c r="AR215" i="4"/>
  <c r="AQ215" i="4"/>
  <c r="AR214" i="4"/>
  <c r="AQ214" i="4"/>
  <c r="AR167" i="4"/>
  <c r="AQ167" i="4"/>
  <c r="AR166" i="4"/>
  <c r="AQ166" i="4"/>
  <c r="AR165" i="4"/>
  <c r="AQ165" i="4"/>
  <c r="AR164" i="4"/>
  <c r="AQ164" i="4"/>
  <c r="AR163" i="4"/>
  <c r="AQ163" i="4"/>
  <c r="AR162" i="4"/>
  <c r="AQ162" i="4"/>
  <c r="AR161" i="4"/>
  <c r="AQ161" i="4"/>
  <c r="AR160" i="4"/>
  <c r="AQ160" i="4"/>
  <c r="AR158" i="4"/>
  <c r="AQ158" i="4"/>
  <c r="AR157" i="4"/>
  <c r="AQ157" i="4"/>
  <c r="AR156" i="4"/>
  <c r="AQ156" i="4"/>
  <c r="AR135" i="4"/>
  <c r="AQ135" i="4"/>
  <c r="AR134" i="4"/>
  <c r="AQ134" i="4"/>
  <c r="AR133" i="4"/>
  <c r="AQ133" i="4"/>
  <c r="AR132" i="4"/>
  <c r="AQ132" i="4"/>
  <c r="AR131" i="4"/>
  <c r="AQ131" i="4"/>
  <c r="AR130" i="4"/>
  <c r="AQ130" i="4"/>
  <c r="AR115" i="4"/>
  <c r="AQ115" i="4"/>
  <c r="AR105" i="4"/>
  <c r="AQ105" i="4"/>
  <c r="AR104" i="4"/>
  <c r="AQ104" i="4"/>
  <c r="AR103" i="4"/>
  <c r="AQ103" i="4"/>
  <c r="AR102" i="4"/>
  <c r="AQ102" i="4"/>
  <c r="AR101" i="4"/>
  <c r="AQ101" i="4"/>
  <c r="AR100" i="4"/>
  <c r="AQ100" i="4"/>
  <c r="AR99" i="4"/>
  <c r="AQ99" i="4"/>
  <c r="AR98" i="4"/>
  <c r="AQ98" i="4"/>
  <c r="AR97" i="4"/>
  <c r="AQ97" i="4"/>
  <c r="AR92" i="4"/>
  <c r="AQ92" i="4"/>
  <c r="AR85" i="4"/>
  <c r="AQ85" i="4"/>
  <c r="AR84" i="4"/>
  <c r="AQ84" i="4"/>
  <c r="AR78" i="4"/>
  <c r="AQ78" i="4"/>
  <c r="AR73" i="4"/>
  <c r="AQ73" i="4"/>
  <c r="AR59" i="4"/>
  <c r="AQ59" i="4"/>
  <c r="AR54" i="4"/>
  <c r="AQ54" i="4"/>
  <c r="AR53" i="4"/>
  <c r="AQ53" i="4"/>
  <c r="AR43" i="4"/>
  <c r="AQ43" i="4"/>
  <c r="AR37" i="4"/>
  <c r="AQ37" i="4"/>
  <c r="AR35" i="4"/>
  <c r="AQ35" i="4"/>
  <c r="AR28" i="4"/>
  <c r="AQ28" i="4"/>
  <c r="AR19" i="4"/>
  <c r="AQ19" i="4"/>
  <c r="AR17" i="4"/>
  <c r="AQ17" i="4"/>
  <c r="AR13" i="4"/>
  <c r="AQ13" i="4"/>
  <c r="AR12" i="4"/>
  <c r="AQ12" i="4"/>
  <c r="AR173" i="4"/>
  <c r="AQ173" i="4"/>
  <c r="AR172" i="4"/>
  <c r="AQ172" i="4"/>
  <c r="AR171" i="4"/>
  <c r="AQ171" i="4"/>
  <c r="AR386" i="4"/>
  <c r="AQ386" i="4"/>
  <c r="AR385" i="4"/>
  <c r="AQ385" i="4"/>
  <c r="AR384" i="4"/>
  <c r="AQ384" i="4"/>
  <c r="AR357" i="4"/>
  <c r="AQ357" i="4"/>
  <c r="AR356" i="4"/>
  <c r="AQ356" i="4"/>
  <c r="AR355" i="4"/>
  <c r="AQ355" i="4"/>
  <c r="AR335" i="4"/>
  <c r="AQ335" i="4"/>
  <c r="AR334" i="4"/>
  <c r="AQ334" i="4"/>
  <c r="AR333" i="4"/>
  <c r="AQ333" i="4"/>
  <c r="AR306" i="4"/>
  <c r="AQ306" i="4"/>
  <c r="AR305" i="4"/>
  <c r="AQ305" i="4"/>
  <c r="AR304" i="4"/>
  <c r="AQ304" i="4"/>
  <c r="AR278" i="4"/>
  <c r="AQ278" i="4"/>
  <c r="AR277" i="4"/>
  <c r="AQ277" i="4"/>
  <c r="AR276" i="4"/>
  <c r="AQ276" i="4"/>
  <c r="AR204" i="4"/>
  <c r="AQ204" i="4"/>
  <c r="AR203" i="4"/>
  <c r="AQ203" i="4"/>
  <c r="AR202" i="4"/>
  <c r="AQ202" i="4"/>
  <c r="AR189" i="4"/>
  <c r="AQ189" i="4"/>
  <c r="AR188" i="4"/>
  <c r="AQ188" i="4"/>
  <c r="AR187" i="4"/>
  <c r="AQ187" i="4"/>
  <c r="AR186" i="4"/>
  <c r="AQ186" i="4"/>
  <c r="AR176" i="4"/>
  <c r="AQ176" i="4"/>
  <c r="AR175" i="4"/>
  <c r="AQ175" i="4"/>
  <c r="AR174" i="4"/>
  <c r="AQ174" i="4"/>
  <c r="AR151" i="4"/>
  <c r="AQ151" i="4"/>
  <c r="AR150" i="4"/>
  <c r="AQ150" i="4"/>
  <c r="AR149" i="4"/>
  <c r="AQ149" i="4"/>
  <c r="AR136" i="4"/>
  <c r="AQ136" i="4"/>
  <c r="AR129" i="4"/>
  <c r="AQ129" i="4"/>
  <c r="AR77" i="4"/>
  <c r="AQ77" i="4"/>
  <c r="AR74" i="4"/>
  <c r="AQ74" i="4"/>
  <c r="AR69" i="4"/>
  <c r="AQ69" i="4"/>
  <c r="AR66" i="4"/>
  <c r="AQ66" i="4"/>
  <c r="AR64" i="4"/>
  <c r="AQ64" i="4"/>
  <c r="AR63" i="4"/>
  <c r="AQ63" i="4"/>
  <c r="AR62" i="4"/>
  <c r="AQ62" i="4"/>
  <c r="AR61" i="4"/>
  <c r="AQ61" i="4"/>
  <c r="AR60" i="4"/>
  <c r="AQ60" i="4"/>
  <c r="AR57" i="4"/>
  <c r="AQ57" i="4"/>
  <c r="AR56" i="4"/>
  <c r="AQ56" i="4"/>
  <c r="AR55" i="4"/>
  <c r="AQ55" i="4"/>
  <c r="AR36" i="4"/>
  <c r="AQ36" i="4"/>
  <c r="AR33" i="4"/>
  <c r="AQ33" i="4"/>
  <c r="AR30" i="4"/>
  <c r="AQ30" i="4"/>
  <c r="AR27" i="4"/>
  <c r="AQ27" i="4"/>
  <c r="AR26" i="4"/>
  <c r="AQ26" i="4"/>
  <c r="AR25" i="4"/>
  <c r="AQ25" i="4"/>
  <c r="AR24" i="4"/>
  <c r="AQ24" i="4"/>
  <c r="AR22" i="4"/>
  <c r="AQ22" i="4"/>
  <c r="AR21" i="4"/>
  <c r="AQ21" i="4"/>
  <c r="AR375" i="4"/>
  <c r="AQ375" i="4"/>
  <c r="AR374" i="4"/>
  <c r="AQ374" i="4"/>
  <c r="AR373" i="4"/>
  <c r="AQ373" i="4"/>
  <c r="AR372" i="4"/>
  <c r="AQ372" i="4"/>
  <c r="AR371" i="4"/>
  <c r="AQ371" i="4"/>
  <c r="AR370" i="4"/>
  <c r="AQ370" i="4"/>
  <c r="AR363" i="4"/>
  <c r="AQ363" i="4"/>
  <c r="AR362" i="4"/>
  <c r="AQ362" i="4"/>
  <c r="AR361" i="4"/>
  <c r="AQ361" i="4"/>
  <c r="AR360" i="4"/>
  <c r="AQ360" i="4"/>
  <c r="AR359" i="4"/>
  <c r="AQ359" i="4"/>
  <c r="AR358" i="4"/>
  <c r="AQ358" i="4"/>
  <c r="AR327" i="4"/>
  <c r="AQ327" i="4"/>
  <c r="AR326" i="4"/>
  <c r="AQ326" i="4"/>
  <c r="AR325" i="4"/>
  <c r="AQ325" i="4"/>
  <c r="AR324" i="4"/>
  <c r="AQ324" i="4"/>
  <c r="AR323" i="4"/>
  <c r="AQ323" i="4"/>
  <c r="AR322" i="4"/>
  <c r="AQ322" i="4"/>
  <c r="AR272" i="4"/>
  <c r="AQ272" i="4"/>
  <c r="AR271" i="4"/>
  <c r="AQ271" i="4"/>
  <c r="AR270" i="4"/>
  <c r="AQ270" i="4"/>
  <c r="AR269" i="4"/>
  <c r="AQ269" i="4"/>
  <c r="AR268" i="4"/>
  <c r="AQ268" i="4"/>
  <c r="AR267" i="4"/>
  <c r="AQ267" i="4"/>
  <c r="AR184" i="4"/>
  <c r="AQ184" i="4"/>
  <c r="AR183" i="4"/>
  <c r="AQ183" i="4"/>
  <c r="AR182" i="4"/>
  <c r="AQ182" i="4"/>
  <c r="AR181" i="4"/>
  <c r="AQ181" i="4"/>
  <c r="AR180" i="4"/>
  <c r="AQ180" i="4"/>
  <c r="AR178" i="4"/>
  <c r="AQ178" i="4"/>
  <c r="AR70" i="4"/>
  <c r="AQ70" i="4"/>
  <c r="AR16" i="4"/>
  <c r="AQ16" i="4"/>
  <c r="AR8" i="4"/>
  <c r="AQ8" i="4"/>
  <c r="AW7" i="4"/>
  <c r="AV7" i="4"/>
  <c r="AR7" i="4"/>
  <c r="AQ7" i="4"/>
  <c r="AM403" i="4"/>
  <c r="AL403" i="4"/>
  <c r="AM402" i="4"/>
  <c r="AL402" i="4"/>
  <c r="AM401" i="4"/>
  <c r="AL401" i="4"/>
  <c r="AM400" i="4"/>
  <c r="AL400" i="4"/>
  <c r="AM399" i="4"/>
  <c r="AL399" i="4"/>
  <c r="AM398" i="4"/>
  <c r="AL398" i="4"/>
  <c r="AM329" i="4"/>
  <c r="AL329" i="4"/>
  <c r="AM328" i="4"/>
  <c r="AL328" i="4"/>
  <c r="AM211" i="4"/>
  <c r="AL211" i="4"/>
  <c r="AM210" i="4"/>
  <c r="AL210" i="4"/>
  <c r="AM209" i="4"/>
  <c r="AL209" i="4"/>
  <c r="AM208" i="4"/>
  <c r="AL208" i="4"/>
  <c r="AM170" i="4"/>
  <c r="AL170" i="4"/>
  <c r="AM169" i="4"/>
  <c r="AL169" i="4"/>
  <c r="AM168" i="4"/>
  <c r="AL168" i="4"/>
  <c r="AM154" i="4"/>
  <c r="AL154" i="4"/>
  <c r="AM153" i="4"/>
  <c r="AL153" i="4"/>
  <c r="AM152" i="4"/>
  <c r="AL152" i="4"/>
  <c r="AM106" i="4"/>
  <c r="AL106" i="4"/>
  <c r="AM201" i="4"/>
  <c r="AL201" i="4"/>
  <c r="AM93" i="4"/>
  <c r="AL93" i="4"/>
  <c r="AM198" i="4"/>
  <c r="AL198" i="4"/>
  <c r="AM110" i="4"/>
  <c r="AL110" i="4"/>
  <c r="AM32" i="4"/>
  <c r="AL32" i="4"/>
  <c r="AM45" i="4"/>
  <c r="AL45" i="4"/>
  <c r="AM79" i="4"/>
  <c r="AL79" i="4"/>
  <c r="AM368" i="4"/>
  <c r="AL368" i="4"/>
  <c r="AM365" i="4"/>
  <c r="AL365" i="4"/>
  <c r="AM367" i="4"/>
  <c r="AL367" i="4"/>
  <c r="AM113" i="4"/>
  <c r="AL113" i="4"/>
  <c r="AM49" i="4"/>
  <c r="AL49" i="4"/>
  <c r="AM71" i="4"/>
  <c r="AL71" i="4"/>
  <c r="AM197" i="4"/>
  <c r="AL197" i="4"/>
  <c r="AM58" i="4"/>
  <c r="AL58" i="4"/>
  <c r="AM90" i="4"/>
  <c r="AL90" i="4"/>
  <c r="AM196" i="4"/>
  <c r="AL196" i="4"/>
  <c r="AM91" i="4"/>
  <c r="AL91" i="4"/>
  <c r="AM199" i="4"/>
  <c r="AL199" i="4"/>
  <c r="AM41" i="4"/>
  <c r="AL41" i="4"/>
  <c r="AM364" i="4"/>
  <c r="AL364" i="4"/>
  <c r="AM82" i="4"/>
  <c r="AL82" i="4"/>
  <c r="AM107" i="4"/>
  <c r="AL107" i="4"/>
  <c r="AM200" i="4"/>
  <c r="AL200" i="4"/>
  <c r="AM65" i="4"/>
  <c r="AL65" i="4"/>
  <c r="AM111" i="4"/>
  <c r="AL111" i="4"/>
  <c r="AM9" i="4"/>
  <c r="AL9" i="4"/>
  <c r="AM108" i="4"/>
  <c r="AL108" i="4"/>
  <c r="AM86" i="4"/>
  <c r="AL86" i="4"/>
  <c r="AM95" i="4"/>
  <c r="AL95" i="4"/>
  <c r="AM114" i="4"/>
  <c r="AL114" i="4"/>
  <c r="AM109" i="4"/>
  <c r="AL109" i="4"/>
  <c r="AM34" i="4"/>
  <c r="AL34" i="4"/>
  <c r="AM366" i="4"/>
  <c r="AL366" i="4"/>
  <c r="AM369" i="4"/>
  <c r="AL369" i="4"/>
  <c r="AM112" i="4"/>
  <c r="AL112" i="4"/>
  <c r="AM67" i="4"/>
  <c r="AL67" i="4"/>
  <c r="AM23" i="4"/>
  <c r="AL23" i="4"/>
  <c r="AM83" i="4"/>
  <c r="AL83" i="4"/>
  <c r="AM287" i="4"/>
  <c r="AL287" i="4"/>
  <c r="AM282" i="4"/>
  <c r="AL282" i="4"/>
  <c r="AM281" i="4"/>
  <c r="AL281" i="4"/>
  <c r="AM280" i="4"/>
  <c r="AL280" i="4"/>
  <c r="AM279" i="4"/>
  <c r="AL279" i="4"/>
  <c r="AM389" i="4"/>
  <c r="AL389" i="4"/>
  <c r="AM388" i="4"/>
  <c r="AL388" i="4"/>
  <c r="AM387" i="4"/>
  <c r="AL387" i="4"/>
  <c r="AM354" i="4"/>
  <c r="AL354" i="4"/>
  <c r="AM353" i="4"/>
  <c r="AL353" i="4"/>
  <c r="AM352" i="4"/>
  <c r="AL352" i="4"/>
  <c r="AM332" i="4"/>
  <c r="AL332" i="4"/>
  <c r="AM331" i="4"/>
  <c r="AL331" i="4"/>
  <c r="AM330" i="4"/>
  <c r="AL330" i="4"/>
  <c r="AM309" i="4"/>
  <c r="AL309" i="4"/>
  <c r="AM308" i="4"/>
  <c r="AL308" i="4"/>
  <c r="AM307" i="4"/>
  <c r="AL307" i="4"/>
  <c r="AM275" i="4"/>
  <c r="AL275" i="4"/>
  <c r="AM274" i="4"/>
  <c r="AL274" i="4"/>
  <c r="AM273" i="4"/>
  <c r="AL273"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07" i="4"/>
  <c r="AL207" i="4"/>
  <c r="AM206" i="4"/>
  <c r="AL206" i="4"/>
  <c r="AM205" i="4"/>
  <c r="AL205" i="4"/>
  <c r="AM191" i="4"/>
  <c r="AL191" i="4"/>
  <c r="AM190" i="4"/>
  <c r="AL190" i="4"/>
  <c r="AM185" i="4"/>
  <c r="AL185" i="4"/>
  <c r="AM179" i="4"/>
  <c r="AL179" i="4"/>
  <c r="AM177" i="4"/>
  <c r="AL177" i="4"/>
  <c r="AM159" i="4"/>
  <c r="AL159" i="4"/>
  <c r="AM128" i="4"/>
  <c r="AL128" i="4"/>
  <c r="AM127" i="4"/>
  <c r="AL127" i="4"/>
  <c r="AM126" i="4"/>
  <c r="AL126" i="4"/>
  <c r="AM116" i="4"/>
  <c r="AL116" i="4"/>
  <c r="AM96" i="4"/>
  <c r="AL96" i="4"/>
  <c r="AM94" i="4"/>
  <c r="AL94" i="4"/>
  <c r="AM89" i="4"/>
  <c r="AL89" i="4"/>
  <c r="AM88" i="4"/>
  <c r="AL88" i="4"/>
  <c r="AM87" i="4"/>
  <c r="AL87" i="4"/>
  <c r="AM81" i="4"/>
  <c r="AL81" i="4"/>
  <c r="AM80" i="4"/>
  <c r="AL80" i="4"/>
  <c r="AM76" i="4"/>
  <c r="AL76" i="4"/>
  <c r="AM75" i="4"/>
  <c r="AL75" i="4"/>
  <c r="AM72" i="4"/>
  <c r="AL72" i="4"/>
  <c r="AM68" i="4"/>
  <c r="AL68" i="4"/>
  <c r="AM52" i="4"/>
  <c r="AL52" i="4"/>
  <c r="AM51" i="4"/>
  <c r="AL51" i="4"/>
  <c r="AM50" i="4"/>
  <c r="AL50" i="4"/>
  <c r="AM48" i="4"/>
  <c r="AL48" i="4"/>
  <c r="AM47" i="4"/>
  <c r="AL47" i="4"/>
  <c r="AM46" i="4"/>
  <c r="AL46" i="4"/>
  <c r="AM44" i="4"/>
  <c r="AL44" i="4"/>
  <c r="AM42" i="4"/>
  <c r="AL42" i="4"/>
  <c r="AM40" i="4"/>
  <c r="AL40" i="4"/>
  <c r="AM39" i="4"/>
  <c r="AL39" i="4"/>
  <c r="AM38" i="4"/>
  <c r="AL38" i="4"/>
  <c r="AM31" i="4"/>
  <c r="AL31" i="4"/>
  <c r="AM29" i="4"/>
  <c r="AL29" i="4"/>
  <c r="AM20" i="4"/>
  <c r="AL20" i="4"/>
  <c r="AM18" i="4"/>
  <c r="AL18" i="4"/>
  <c r="AM15" i="4"/>
  <c r="AL15" i="4"/>
  <c r="AM14" i="4"/>
  <c r="AL14" i="4"/>
  <c r="AM11" i="4"/>
  <c r="AL11" i="4"/>
  <c r="AM10" i="4"/>
  <c r="AL10" i="4"/>
  <c r="AM6" i="4"/>
  <c r="AL6" i="4"/>
  <c r="AM5" i="4"/>
  <c r="AL5" i="4"/>
  <c r="AM220" i="4"/>
  <c r="AL220" i="4"/>
  <c r="AM382" i="4"/>
  <c r="AL382" i="4"/>
  <c r="AM381" i="4"/>
  <c r="AL381" i="4"/>
  <c r="AM380" i="4"/>
  <c r="AL380" i="4"/>
  <c r="AM378" i="4"/>
  <c r="AL378" i="4"/>
  <c r="AM377" i="4"/>
  <c r="AL377" i="4"/>
  <c r="AM376" i="4"/>
  <c r="AL376" i="4"/>
  <c r="AM351" i="4"/>
  <c r="AL351" i="4"/>
  <c r="AM350" i="4"/>
  <c r="AL350" i="4"/>
  <c r="AM349" i="4"/>
  <c r="AL349" i="4"/>
  <c r="AM348" i="4"/>
  <c r="AL348" i="4"/>
  <c r="AM347" i="4"/>
  <c r="AL347" i="4"/>
  <c r="AM346" i="4"/>
  <c r="AL346" i="4"/>
  <c r="AM301" i="4"/>
  <c r="AL301" i="4"/>
  <c r="AM300" i="4"/>
  <c r="AL300" i="4"/>
  <c r="AM299" i="4"/>
  <c r="AL299" i="4"/>
  <c r="AM298" i="4"/>
  <c r="AL298" i="4"/>
  <c r="AM297" i="4"/>
  <c r="AL297" i="4"/>
  <c r="AM296" i="4"/>
  <c r="AL296" i="4"/>
  <c r="AM293" i="4"/>
  <c r="AL293" i="4"/>
  <c r="AM292" i="4"/>
  <c r="AL292" i="4"/>
  <c r="AM291" i="4"/>
  <c r="AL291" i="4"/>
  <c r="AM290" i="4"/>
  <c r="AL290" i="4"/>
  <c r="AM289" i="4"/>
  <c r="AL289" i="4"/>
  <c r="AM288" i="4"/>
  <c r="AL288"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19" i="4"/>
  <c r="AL219" i="4"/>
  <c r="AM218" i="4"/>
  <c r="AL218" i="4"/>
  <c r="AM217" i="4"/>
  <c r="AL217" i="4"/>
  <c r="AM216" i="4"/>
  <c r="AL216" i="4"/>
  <c r="AM215" i="4"/>
  <c r="AL215" i="4"/>
  <c r="AM214" i="4"/>
  <c r="AL214" i="4"/>
  <c r="AM167" i="4"/>
  <c r="AL167" i="4"/>
  <c r="AM166" i="4"/>
  <c r="AL166" i="4"/>
  <c r="AM165" i="4"/>
  <c r="AL165" i="4"/>
  <c r="AM164" i="4"/>
  <c r="AL164" i="4"/>
  <c r="AM163" i="4"/>
  <c r="AL163" i="4"/>
  <c r="AM162" i="4"/>
  <c r="AL162" i="4"/>
  <c r="AM161" i="4"/>
  <c r="AL161" i="4"/>
  <c r="AM160" i="4"/>
  <c r="AL160" i="4"/>
  <c r="AM158" i="4"/>
  <c r="AL158" i="4"/>
  <c r="AM157" i="4"/>
  <c r="AL157" i="4"/>
  <c r="AM156" i="4"/>
  <c r="AL156" i="4"/>
  <c r="AM135" i="4"/>
  <c r="AL135" i="4"/>
  <c r="AM134" i="4"/>
  <c r="AL134" i="4"/>
  <c r="AM133" i="4"/>
  <c r="AL133" i="4"/>
  <c r="AM132" i="4"/>
  <c r="AL132" i="4"/>
  <c r="AM131" i="4"/>
  <c r="AL131" i="4"/>
  <c r="AM130" i="4"/>
  <c r="AL130" i="4"/>
  <c r="AM115" i="4"/>
  <c r="AL115" i="4"/>
  <c r="AM105" i="4"/>
  <c r="AL105" i="4"/>
  <c r="AM104" i="4"/>
  <c r="AL104" i="4"/>
  <c r="AM103" i="4"/>
  <c r="AL103" i="4"/>
  <c r="AM102" i="4"/>
  <c r="AL102" i="4"/>
  <c r="AM101" i="4"/>
  <c r="AL101" i="4"/>
  <c r="AM100" i="4"/>
  <c r="AL100" i="4"/>
  <c r="AM99" i="4"/>
  <c r="AL99" i="4"/>
  <c r="AM98" i="4"/>
  <c r="AL98" i="4"/>
  <c r="AM97" i="4"/>
  <c r="AL97" i="4"/>
  <c r="AM92" i="4"/>
  <c r="AL92" i="4"/>
  <c r="AM85" i="4"/>
  <c r="AL85" i="4"/>
  <c r="AM84" i="4"/>
  <c r="AL84" i="4"/>
  <c r="AM78" i="4"/>
  <c r="AL78" i="4"/>
  <c r="AM73" i="4"/>
  <c r="AL73" i="4"/>
  <c r="AM59" i="4"/>
  <c r="AL59" i="4"/>
  <c r="AM54" i="4"/>
  <c r="AL54" i="4"/>
  <c r="AM53" i="4"/>
  <c r="AL53" i="4"/>
  <c r="AM43" i="4"/>
  <c r="AL43" i="4"/>
  <c r="AM37" i="4"/>
  <c r="AL37" i="4"/>
  <c r="AM35" i="4"/>
  <c r="AL35" i="4"/>
  <c r="AM28" i="4"/>
  <c r="AL28" i="4"/>
  <c r="AM19" i="4"/>
  <c r="AL19" i="4"/>
  <c r="AM17" i="4"/>
  <c r="AL17" i="4"/>
  <c r="AM13" i="4"/>
  <c r="AL13" i="4"/>
  <c r="AM12" i="4"/>
  <c r="AL12" i="4"/>
  <c r="AM173" i="4"/>
  <c r="AL173" i="4"/>
  <c r="AM172" i="4"/>
  <c r="AL172" i="4"/>
  <c r="AM171" i="4"/>
  <c r="AL171" i="4"/>
  <c r="AM386" i="4"/>
  <c r="AL386" i="4"/>
  <c r="AM385" i="4"/>
  <c r="AL385" i="4"/>
  <c r="AM384" i="4"/>
  <c r="AL384" i="4"/>
  <c r="AM357" i="4"/>
  <c r="AL357" i="4"/>
  <c r="AM356" i="4"/>
  <c r="AL356" i="4"/>
  <c r="AM355" i="4"/>
  <c r="AL355" i="4"/>
  <c r="AM335" i="4"/>
  <c r="AL335" i="4"/>
  <c r="AM334" i="4"/>
  <c r="AL334" i="4"/>
  <c r="AM333" i="4"/>
  <c r="AL333" i="4"/>
  <c r="AM306" i="4"/>
  <c r="AL306" i="4"/>
  <c r="AM305" i="4"/>
  <c r="AL305" i="4"/>
  <c r="AM304" i="4"/>
  <c r="AL304" i="4"/>
  <c r="AM278" i="4"/>
  <c r="AL278" i="4"/>
  <c r="AM277" i="4"/>
  <c r="AL277" i="4"/>
  <c r="AM276" i="4"/>
  <c r="AL276" i="4"/>
  <c r="AM204" i="4"/>
  <c r="AL204" i="4"/>
  <c r="AM203" i="4"/>
  <c r="AL203" i="4"/>
  <c r="AM202" i="4"/>
  <c r="AL202" i="4"/>
  <c r="AM189" i="4"/>
  <c r="AL189" i="4"/>
  <c r="AM188" i="4"/>
  <c r="AL188" i="4"/>
  <c r="AM187" i="4"/>
  <c r="AL187" i="4"/>
  <c r="AM186" i="4"/>
  <c r="AL186" i="4"/>
  <c r="AM176" i="4"/>
  <c r="AL176" i="4"/>
  <c r="AM175" i="4"/>
  <c r="AL175" i="4"/>
  <c r="AM174" i="4"/>
  <c r="AL174" i="4"/>
  <c r="AM151" i="4"/>
  <c r="AL151" i="4"/>
  <c r="AM150" i="4"/>
  <c r="AL150" i="4"/>
  <c r="AM149" i="4"/>
  <c r="AL149" i="4"/>
  <c r="AM136" i="4"/>
  <c r="AL136" i="4"/>
  <c r="AM129" i="4"/>
  <c r="AL129" i="4"/>
  <c r="AM77" i="4"/>
  <c r="AL77" i="4"/>
  <c r="AM74" i="4"/>
  <c r="AL74" i="4"/>
  <c r="AM69" i="4"/>
  <c r="AL69" i="4"/>
  <c r="AM66" i="4"/>
  <c r="AL66" i="4"/>
  <c r="AM64" i="4"/>
  <c r="AL64" i="4"/>
  <c r="AM63" i="4"/>
  <c r="AL63" i="4"/>
  <c r="AM62" i="4"/>
  <c r="AL62" i="4"/>
  <c r="AM61" i="4"/>
  <c r="AL61" i="4"/>
  <c r="AM60" i="4"/>
  <c r="AL60" i="4"/>
  <c r="AM57" i="4"/>
  <c r="AL57" i="4"/>
  <c r="AM56" i="4"/>
  <c r="AL56" i="4"/>
  <c r="AM55" i="4"/>
  <c r="AL55" i="4"/>
  <c r="AM36" i="4"/>
  <c r="AL36" i="4"/>
  <c r="AM33" i="4"/>
  <c r="AL33" i="4"/>
  <c r="AM30" i="4"/>
  <c r="AL30" i="4"/>
  <c r="AM27" i="4"/>
  <c r="AL27" i="4"/>
  <c r="AM26" i="4"/>
  <c r="AL26" i="4"/>
  <c r="AM25" i="4"/>
  <c r="AL25" i="4"/>
  <c r="AM24" i="4"/>
  <c r="AL24" i="4"/>
  <c r="AM22" i="4"/>
  <c r="AL22" i="4"/>
  <c r="AM21" i="4"/>
  <c r="AL21" i="4"/>
  <c r="AM375" i="4"/>
  <c r="AL375" i="4"/>
  <c r="AM374" i="4"/>
  <c r="AL374" i="4"/>
  <c r="AM373" i="4"/>
  <c r="AL373" i="4"/>
  <c r="AM372" i="4"/>
  <c r="AL372" i="4"/>
  <c r="AM371" i="4"/>
  <c r="AL371" i="4"/>
  <c r="AM370" i="4"/>
  <c r="AL370" i="4"/>
  <c r="AM363" i="4"/>
  <c r="AL363" i="4"/>
  <c r="AM362" i="4"/>
  <c r="AL362" i="4"/>
  <c r="AM361" i="4"/>
  <c r="AL361" i="4"/>
  <c r="AM360" i="4"/>
  <c r="AL360" i="4"/>
  <c r="AM359" i="4"/>
  <c r="AL359" i="4"/>
  <c r="AM358" i="4"/>
  <c r="AL358" i="4"/>
  <c r="AM327" i="4"/>
  <c r="AL327" i="4"/>
  <c r="AM326" i="4"/>
  <c r="AL326" i="4"/>
  <c r="AM325" i="4"/>
  <c r="AL325" i="4"/>
  <c r="AM324" i="4"/>
  <c r="AL324" i="4"/>
  <c r="AM323" i="4"/>
  <c r="AL323" i="4"/>
  <c r="AM322" i="4"/>
  <c r="AL322" i="4"/>
  <c r="AM272" i="4"/>
  <c r="AL272" i="4"/>
  <c r="AM271" i="4"/>
  <c r="AL271" i="4"/>
  <c r="AM270" i="4"/>
  <c r="AL270" i="4"/>
  <c r="AM269" i="4"/>
  <c r="AL269" i="4"/>
  <c r="AM268" i="4"/>
  <c r="AL268" i="4"/>
  <c r="AM267" i="4"/>
  <c r="AL267" i="4"/>
  <c r="AM184" i="4"/>
  <c r="AL184" i="4"/>
  <c r="AM183" i="4"/>
  <c r="AL183" i="4"/>
  <c r="AM182" i="4"/>
  <c r="AL182" i="4"/>
  <c r="AM181" i="4"/>
  <c r="AL181" i="4"/>
  <c r="AM180" i="4"/>
  <c r="AL180" i="4"/>
  <c r="AM178" i="4"/>
  <c r="AL178" i="4"/>
  <c r="AM70" i="4"/>
  <c r="AL70" i="4"/>
  <c r="AM16" i="4"/>
  <c r="AL16" i="4"/>
  <c r="AM8" i="4"/>
  <c r="AL8" i="4"/>
  <c r="AM7" i="4"/>
  <c r="AL7" i="4"/>
  <c r="AH403" i="4"/>
  <c r="AG403" i="4"/>
  <c r="AH402" i="4"/>
  <c r="AG402" i="4"/>
  <c r="AH401" i="4"/>
  <c r="AG401" i="4"/>
  <c r="AH400" i="4"/>
  <c r="AG400" i="4"/>
  <c r="AH399" i="4"/>
  <c r="AG399" i="4"/>
  <c r="AH398" i="4"/>
  <c r="AG398" i="4"/>
  <c r="AH329" i="4"/>
  <c r="AG329" i="4"/>
  <c r="AH328" i="4"/>
  <c r="AG328" i="4"/>
  <c r="AH211" i="4"/>
  <c r="AG211" i="4"/>
  <c r="AH210" i="4"/>
  <c r="AG210" i="4"/>
  <c r="AH209" i="4"/>
  <c r="AG209" i="4"/>
  <c r="AH208" i="4"/>
  <c r="AG208" i="4"/>
  <c r="AH170" i="4"/>
  <c r="AG170" i="4"/>
  <c r="AH169" i="4"/>
  <c r="AG169" i="4"/>
  <c r="AH168" i="4"/>
  <c r="AG168" i="4"/>
  <c r="AH154" i="4"/>
  <c r="AG154" i="4"/>
  <c r="AH153" i="4"/>
  <c r="AG153" i="4"/>
  <c r="AH152" i="4"/>
  <c r="AG152" i="4"/>
  <c r="AH106" i="4"/>
  <c r="AG106" i="4"/>
  <c r="AH201" i="4"/>
  <c r="AG201" i="4"/>
  <c r="AH93" i="4"/>
  <c r="AG93" i="4"/>
  <c r="AH198" i="4"/>
  <c r="AG198" i="4"/>
  <c r="AH110" i="4"/>
  <c r="AG110" i="4"/>
  <c r="AH32" i="4"/>
  <c r="AG32" i="4"/>
  <c r="AH45" i="4"/>
  <c r="AG45" i="4"/>
  <c r="AH79" i="4"/>
  <c r="AG79" i="4"/>
  <c r="AH368" i="4"/>
  <c r="AG368" i="4"/>
  <c r="AH365" i="4"/>
  <c r="AG365" i="4"/>
  <c r="AH367" i="4"/>
  <c r="AG367" i="4"/>
  <c r="AH113" i="4"/>
  <c r="AG113" i="4"/>
  <c r="AH49" i="4"/>
  <c r="AG49" i="4"/>
  <c r="AH71" i="4"/>
  <c r="AG71" i="4"/>
  <c r="AH197" i="4"/>
  <c r="AG197" i="4"/>
  <c r="AH58" i="4"/>
  <c r="AG58" i="4"/>
  <c r="AH90" i="4"/>
  <c r="AG90" i="4"/>
  <c r="AH196" i="4"/>
  <c r="AG196" i="4"/>
  <c r="AH91" i="4"/>
  <c r="AG91" i="4"/>
  <c r="AH199" i="4"/>
  <c r="AG199" i="4"/>
  <c r="AH41" i="4"/>
  <c r="AG41" i="4"/>
  <c r="AH364" i="4"/>
  <c r="AG364" i="4"/>
  <c r="AH82" i="4"/>
  <c r="AG82" i="4"/>
  <c r="AH107" i="4"/>
  <c r="AG107" i="4"/>
  <c r="AH200" i="4"/>
  <c r="AG200" i="4"/>
  <c r="AH65" i="4"/>
  <c r="AG65" i="4"/>
  <c r="AH111" i="4"/>
  <c r="AG111" i="4"/>
  <c r="AH9" i="4"/>
  <c r="AG9" i="4"/>
  <c r="AH108" i="4"/>
  <c r="AG108" i="4"/>
  <c r="AH86" i="4"/>
  <c r="AG86" i="4"/>
  <c r="AH95" i="4"/>
  <c r="AG95" i="4"/>
  <c r="AH114" i="4"/>
  <c r="AG114" i="4"/>
  <c r="AH109" i="4"/>
  <c r="AG109" i="4"/>
  <c r="AH34" i="4"/>
  <c r="AG34" i="4"/>
  <c r="AH366" i="4"/>
  <c r="AG366" i="4"/>
  <c r="AH369" i="4"/>
  <c r="AG369" i="4"/>
  <c r="AH112" i="4"/>
  <c r="AG112" i="4"/>
  <c r="AH67" i="4"/>
  <c r="AG67" i="4"/>
  <c r="AH23" i="4"/>
  <c r="AG23" i="4"/>
  <c r="AH83" i="4"/>
  <c r="AG83" i="4"/>
  <c r="AH287" i="4"/>
  <c r="AG287" i="4"/>
  <c r="AH282" i="4"/>
  <c r="AG282" i="4"/>
  <c r="AH281" i="4"/>
  <c r="AG281" i="4"/>
  <c r="AH280" i="4"/>
  <c r="AG280" i="4"/>
  <c r="AH279" i="4"/>
  <c r="AG279" i="4"/>
  <c r="AH389" i="4"/>
  <c r="AG389" i="4"/>
  <c r="AH388" i="4"/>
  <c r="AG388" i="4"/>
  <c r="AH387" i="4"/>
  <c r="AG387" i="4"/>
  <c r="AH354" i="4"/>
  <c r="AG354" i="4"/>
  <c r="AH353" i="4"/>
  <c r="AG353" i="4"/>
  <c r="AH352" i="4"/>
  <c r="AG352" i="4"/>
  <c r="AH332" i="4"/>
  <c r="AG332" i="4"/>
  <c r="AH331" i="4"/>
  <c r="AG331" i="4"/>
  <c r="AH330" i="4"/>
  <c r="AG330" i="4"/>
  <c r="AH309" i="4"/>
  <c r="AG309" i="4"/>
  <c r="AH308" i="4"/>
  <c r="AG308" i="4"/>
  <c r="AH307" i="4"/>
  <c r="AG307" i="4"/>
  <c r="AH275" i="4"/>
  <c r="AG275" i="4"/>
  <c r="AH274" i="4"/>
  <c r="AG274" i="4"/>
  <c r="AH273" i="4"/>
  <c r="AG273"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07" i="4"/>
  <c r="AG207" i="4"/>
  <c r="AH206" i="4"/>
  <c r="AG206" i="4"/>
  <c r="AH205" i="4"/>
  <c r="AG205" i="4"/>
  <c r="AH191" i="4"/>
  <c r="AG191" i="4"/>
  <c r="AH190" i="4"/>
  <c r="AG190" i="4"/>
  <c r="AH185" i="4"/>
  <c r="AG185" i="4"/>
  <c r="AH179" i="4"/>
  <c r="AG179" i="4"/>
  <c r="AH177" i="4"/>
  <c r="AG177" i="4"/>
  <c r="AH159" i="4"/>
  <c r="AG159" i="4"/>
  <c r="AH128" i="4"/>
  <c r="AG128" i="4"/>
  <c r="AH127" i="4"/>
  <c r="AG127" i="4"/>
  <c r="AH126" i="4"/>
  <c r="AG126" i="4"/>
  <c r="AH116" i="4"/>
  <c r="AG116" i="4"/>
  <c r="AH96" i="4"/>
  <c r="AG96" i="4"/>
  <c r="AH94" i="4"/>
  <c r="AG94" i="4"/>
  <c r="AH89" i="4"/>
  <c r="AG89" i="4"/>
  <c r="AH88" i="4"/>
  <c r="AG88" i="4"/>
  <c r="AH87" i="4"/>
  <c r="AG87" i="4"/>
  <c r="AH81" i="4"/>
  <c r="AG81" i="4"/>
  <c r="AH80" i="4"/>
  <c r="AG80" i="4"/>
  <c r="AH76" i="4"/>
  <c r="AG76" i="4"/>
  <c r="AH75" i="4"/>
  <c r="AG75" i="4"/>
  <c r="AH72" i="4"/>
  <c r="AG72" i="4"/>
  <c r="AH68" i="4"/>
  <c r="AG68" i="4"/>
  <c r="AH52" i="4"/>
  <c r="AG52" i="4"/>
  <c r="AH51" i="4"/>
  <c r="AG51" i="4"/>
  <c r="AH50" i="4"/>
  <c r="AG50" i="4"/>
  <c r="AH48" i="4"/>
  <c r="AG48" i="4"/>
  <c r="AH47" i="4"/>
  <c r="AG47" i="4"/>
  <c r="AH46" i="4"/>
  <c r="AG46" i="4"/>
  <c r="AH44" i="4"/>
  <c r="AG44" i="4"/>
  <c r="AH42" i="4"/>
  <c r="AG42" i="4"/>
  <c r="AH40" i="4"/>
  <c r="AG40" i="4"/>
  <c r="AH39" i="4"/>
  <c r="AG39" i="4"/>
  <c r="AH38" i="4"/>
  <c r="AG38" i="4"/>
  <c r="AH31" i="4"/>
  <c r="AG31" i="4"/>
  <c r="AH29" i="4"/>
  <c r="AG29" i="4"/>
  <c r="AH20" i="4"/>
  <c r="AG20" i="4"/>
  <c r="AH18" i="4"/>
  <c r="AG18" i="4"/>
  <c r="AH15" i="4"/>
  <c r="AG15" i="4"/>
  <c r="AH14" i="4"/>
  <c r="AG14" i="4"/>
  <c r="AH11" i="4"/>
  <c r="AG11" i="4"/>
  <c r="AH10" i="4"/>
  <c r="AG10" i="4"/>
  <c r="AH6" i="4"/>
  <c r="AG6" i="4"/>
  <c r="AH5" i="4"/>
  <c r="AG5" i="4"/>
  <c r="AH220" i="4"/>
  <c r="AG220" i="4"/>
  <c r="AH382" i="4"/>
  <c r="AG382" i="4"/>
  <c r="AH381" i="4"/>
  <c r="AG381" i="4"/>
  <c r="AH380" i="4"/>
  <c r="AG380" i="4"/>
  <c r="AH378" i="4"/>
  <c r="AG378" i="4"/>
  <c r="AH377" i="4"/>
  <c r="AG377" i="4"/>
  <c r="AH376" i="4"/>
  <c r="AG376" i="4"/>
  <c r="AH351" i="4"/>
  <c r="AG351" i="4"/>
  <c r="AH350" i="4"/>
  <c r="AG350" i="4"/>
  <c r="AH349" i="4"/>
  <c r="AG349" i="4"/>
  <c r="AH348" i="4"/>
  <c r="AG348" i="4"/>
  <c r="AH347" i="4"/>
  <c r="AG347" i="4"/>
  <c r="AH346" i="4"/>
  <c r="AG346" i="4"/>
  <c r="AH301" i="4"/>
  <c r="AG301" i="4"/>
  <c r="AH300" i="4"/>
  <c r="AG300" i="4"/>
  <c r="AH299" i="4"/>
  <c r="AG299" i="4"/>
  <c r="AH298" i="4"/>
  <c r="AG298" i="4"/>
  <c r="AH297" i="4"/>
  <c r="AG297" i="4"/>
  <c r="AH296" i="4"/>
  <c r="AG296" i="4"/>
  <c r="AH293" i="4"/>
  <c r="AG293" i="4"/>
  <c r="AH292" i="4"/>
  <c r="AG292" i="4"/>
  <c r="AH291" i="4"/>
  <c r="AG291" i="4"/>
  <c r="AH290" i="4"/>
  <c r="AG290" i="4"/>
  <c r="AH289" i="4"/>
  <c r="AG289" i="4"/>
  <c r="AH288" i="4"/>
  <c r="AG288" i="4"/>
  <c r="AH266" i="4"/>
  <c r="AG266" i="4"/>
  <c r="AH265" i="4"/>
  <c r="AG265" i="4"/>
  <c r="AH264" i="4"/>
  <c r="AG264" i="4"/>
  <c r="AH263" i="4"/>
  <c r="AG263" i="4"/>
  <c r="AH262" i="4"/>
  <c r="AG262" i="4"/>
  <c r="AH261" i="4"/>
  <c r="AG261" i="4"/>
  <c r="AH260" i="4"/>
  <c r="AG260" i="4"/>
  <c r="AH259" i="4"/>
  <c r="AG259" i="4"/>
  <c r="AH258" i="4"/>
  <c r="AG258" i="4"/>
  <c r="AH257" i="4"/>
  <c r="AG257" i="4"/>
  <c r="AH256" i="4"/>
  <c r="AG256" i="4"/>
  <c r="AH255" i="4"/>
  <c r="AG255" i="4"/>
  <c r="AH254" i="4"/>
  <c r="AG254" i="4"/>
  <c r="AH253" i="4"/>
  <c r="AG253" i="4"/>
  <c r="AH252" i="4"/>
  <c r="AG252" i="4"/>
  <c r="AH251" i="4"/>
  <c r="AG251" i="4"/>
  <c r="AH219" i="4"/>
  <c r="AG219" i="4"/>
  <c r="AH218" i="4"/>
  <c r="AG218" i="4"/>
  <c r="AH217" i="4"/>
  <c r="AG217" i="4"/>
  <c r="AH216" i="4"/>
  <c r="AG216" i="4"/>
  <c r="AH215" i="4"/>
  <c r="AG215" i="4"/>
  <c r="AH214" i="4"/>
  <c r="AG214" i="4"/>
  <c r="AH167" i="4"/>
  <c r="AG167" i="4"/>
  <c r="AH166" i="4"/>
  <c r="AG166" i="4"/>
  <c r="AH165" i="4"/>
  <c r="AG165" i="4"/>
  <c r="AH164" i="4"/>
  <c r="AG164" i="4"/>
  <c r="AH163" i="4"/>
  <c r="AG163" i="4"/>
  <c r="AH162" i="4"/>
  <c r="AG162" i="4"/>
  <c r="AH161" i="4"/>
  <c r="AG161" i="4"/>
  <c r="AH160" i="4"/>
  <c r="AG160" i="4"/>
  <c r="AH158" i="4"/>
  <c r="AG158" i="4"/>
  <c r="AH157" i="4"/>
  <c r="AG157" i="4"/>
  <c r="AH156" i="4"/>
  <c r="AG156" i="4"/>
  <c r="AH135" i="4"/>
  <c r="AG135" i="4"/>
  <c r="AH134" i="4"/>
  <c r="AG134" i="4"/>
  <c r="AH133" i="4"/>
  <c r="AG133" i="4"/>
  <c r="AH132" i="4"/>
  <c r="AG132" i="4"/>
  <c r="AH131" i="4"/>
  <c r="AG131" i="4"/>
  <c r="AH130" i="4"/>
  <c r="AG130" i="4"/>
  <c r="AH115" i="4"/>
  <c r="AG115" i="4"/>
  <c r="AH105" i="4"/>
  <c r="AG105" i="4"/>
  <c r="AH104" i="4"/>
  <c r="AG104" i="4"/>
  <c r="AH103" i="4"/>
  <c r="AG103" i="4"/>
  <c r="AH102" i="4"/>
  <c r="AG102" i="4"/>
  <c r="AH101" i="4"/>
  <c r="AG101" i="4"/>
  <c r="AH100" i="4"/>
  <c r="AG100" i="4"/>
  <c r="AH99" i="4"/>
  <c r="AG99" i="4"/>
  <c r="AH98" i="4"/>
  <c r="AG98" i="4"/>
  <c r="AH97" i="4"/>
  <c r="AG97" i="4"/>
  <c r="AH92" i="4"/>
  <c r="AG92" i="4"/>
  <c r="AH85" i="4"/>
  <c r="AG85" i="4"/>
  <c r="AH84" i="4"/>
  <c r="AG84" i="4"/>
  <c r="AH78" i="4"/>
  <c r="AG78" i="4"/>
  <c r="AH73" i="4"/>
  <c r="AG73" i="4"/>
  <c r="AH59" i="4"/>
  <c r="AG59" i="4"/>
  <c r="AH54" i="4"/>
  <c r="AG54" i="4"/>
  <c r="AH53" i="4"/>
  <c r="AG53" i="4"/>
  <c r="AH43" i="4"/>
  <c r="AG43" i="4"/>
  <c r="AH37" i="4"/>
  <c r="AG37" i="4"/>
  <c r="AH35" i="4"/>
  <c r="AG35" i="4"/>
  <c r="AH28" i="4"/>
  <c r="AG28" i="4"/>
  <c r="AH19" i="4"/>
  <c r="AG19" i="4"/>
  <c r="AH17" i="4"/>
  <c r="AG17" i="4"/>
  <c r="AH13" i="4"/>
  <c r="AG13" i="4"/>
  <c r="AH12" i="4"/>
  <c r="AG12" i="4"/>
  <c r="AH173" i="4"/>
  <c r="AG173" i="4"/>
  <c r="AH172" i="4"/>
  <c r="AG172" i="4"/>
  <c r="AH171" i="4"/>
  <c r="AG171" i="4"/>
  <c r="AH386" i="4"/>
  <c r="AG386" i="4"/>
  <c r="AH385" i="4"/>
  <c r="AG385" i="4"/>
  <c r="AH384" i="4"/>
  <c r="AG384" i="4"/>
  <c r="AH357" i="4"/>
  <c r="AG357" i="4"/>
  <c r="AH356" i="4"/>
  <c r="AG356" i="4"/>
  <c r="AH355" i="4"/>
  <c r="AG355" i="4"/>
  <c r="AH335" i="4"/>
  <c r="AG335" i="4"/>
  <c r="AH334" i="4"/>
  <c r="AG334" i="4"/>
  <c r="AH333" i="4"/>
  <c r="AG333" i="4"/>
  <c r="AH306" i="4"/>
  <c r="AG306" i="4"/>
  <c r="AH305" i="4"/>
  <c r="AG305" i="4"/>
  <c r="AH304" i="4"/>
  <c r="AG304" i="4"/>
  <c r="AH278" i="4"/>
  <c r="AG278" i="4"/>
  <c r="AH277" i="4"/>
  <c r="AG277" i="4"/>
  <c r="AH276" i="4"/>
  <c r="AG276" i="4"/>
  <c r="AH204" i="4"/>
  <c r="AG204" i="4"/>
  <c r="AH203" i="4"/>
  <c r="AG203" i="4"/>
  <c r="AH202" i="4"/>
  <c r="AG202" i="4"/>
  <c r="AH189" i="4"/>
  <c r="AG189" i="4"/>
  <c r="AH188" i="4"/>
  <c r="AG188" i="4"/>
  <c r="AH187" i="4"/>
  <c r="AG187" i="4"/>
  <c r="AH186" i="4"/>
  <c r="AG186" i="4"/>
  <c r="AH176" i="4"/>
  <c r="AG176" i="4"/>
  <c r="AH175" i="4"/>
  <c r="AG175" i="4"/>
  <c r="AH174" i="4"/>
  <c r="AG174" i="4"/>
  <c r="AH151" i="4"/>
  <c r="AG151" i="4"/>
  <c r="AH150" i="4"/>
  <c r="AG150" i="4"/>
  <c r="AH149" i="4"/>
  <c r="AG149" i="4"/>
  <c r="AH136" i="4"/>
  <c r="AG136" i="4"/>
  <c r="AH129" i="4"/>
  <c r="AG129" i="4"/>
  <c r="AH77" i="4"/>
  <c r="AG77" i="4"/>
  <c r="AH74" i="4"/>
  <c r="AG74" i="4"/>
  <c r="AH69" i="4"/>
  <c r="AG69" i="4"/>
  <c r="AH66" i="4"/>
  <c r="AG66" i="4"/>
  <c r="AH64" i="4"/>
  <c r="AG64" i="4"/>
  <c r="AH63" i="4"/>
  <c r="AG63" i="4"/>
  <c r="AH62" i="4"/>
  <c r="AG62" i="4"/>
  <c r="AH61" i="4"/>
  <c r="AG61" i="4"/>
  <c r="AH60" i="4"/>
  <c r="AG60" i="4"/>
  <c r="AH57" i="4"/>
  <c r="AG57" i="4"/>
  <c r="AH56" i="4"/>
  <c r="AG56" i="4"/>
  <c r="AH55" i="4"/>
  <c r="AG55" i="4"/>
  <c r="AH36" i="4"/>
  <c r="AG36" i="4"/>
  <c r="AH33" i="4"/>
  <c r="AG33" i="4"/>
  <c r="AH30" i="4"/>
  <c r="AG30" i="4"/>
  <c r="AH27" i="4"/>
  <c r="AG27" i="4"/>
  <c r="AH26" i="4"/>
  <c r="AG26" i="4"/>
  <c r="AH25" i="4"/>
  <c r="AG25" i="4"/>
  <c r="AH24" i="4"/>
  <c r="AG24" i="4"/>
  <c r="AH22" i="4"/>
  <c r="AG22" i="4"/>
  <c r="AH21" i="4"/>
  <c r="AG21" i="4"/>
  <c r="AH375" i="4"/>
  <c r="AG375" i="4"/>
  <c r="AH374" i="4"/>
  <c r="AG374" i="4"/>
  <c r="AH373" i="4"/>
  <c r="AG373" i="4"/>
  <c r="AH372" i="4"/>
  <c r="AG372" i="4"/>
  <c r="AH371" i="4"/>
  <c r="AG371" i="4"/>
  <c r="AH370" i="4"/>
  <c r="AG370" i="4"/>
  <c r="AH363" i="4"/>
  <c r="AG363" i="4"/>
  <c r="AH362" i="4"/>
  <c r="AG362" i="4"/>
  <c r="AH361" i="4"/>
  <c r="AG361" i="4"/>
  <c r="AH360" i="4"/>
  <c r="AG360" i="4"/>
  <c r="AH359" i="4"/>
  <c r="AG359" i="4"/>
  <c r="AH358" i="4"/>
  <c r="AG358" i="4"/>
  <c r="AH327" i="4"/>
  <c r="AG327" i="4"/>
  <c r="AH326" i="4"/>
  <c r="AG326" i="4"/>
  <c r="AH325" i="4"/>
  <c r="AG325" i="4"/>
  <c r="AH324" i="4"/>
  <c r="AG324" i="4"/>
  <c r="AH323" i="4"/>
  <c r="AG323" i="4"/>
  <c r="AH322" i="4"/>
  <c r="AG322" i="4"/>
  <c r="AH272" i="4"/>
  <c r="AG272" i="4"/>
  <c r="AH271" i="4"/>
  <c r="AG271" i="4"/>
  <c r="AH270" i="4"/>
  <c r="AG270" i="4"/>
  <c r="AH269" i="4"/>
  <c r="AG269" i="4"/>
  <c r="AH268" i="4"/>
  <c r="AG268" i="4"/>
  <c r="AH267" i="4"/>
  <c r="AG267" i="4"/>
  <c r="AH184" i="4"/>
  <c r="AG184" i="4"/>
  <c r="AH183" i="4"/>
  <c r="AG183" i="4"/>
  <c r="AH182" i="4"/>
  <c r="AG182" i="4"/>
  <c r="AH181" i="4"/>
  <c r="AG181" i="4"/>
  <c r="AH180" i="4"/>
  <c r="AG180" i="4"/>
  <c r="AH178" i="4"/>
  <c r="AG178" i="4"/>
  <c r="AH70" i="4"/>
  <c r="AG70" i="4"/>
  <c r="AH16" i="4"/>
  <c r="AG16" i="4"/>
  <c r="AH8" i="4"/>
  <c r="AG8" i="4"/>
  <c r="AH7" i="4"/>
  <c r="AG7" i="4"/>
  <c r="AC403" i="4"/>
  <c r="AC402" i="4"/>
  <c r="AC401" i="4"/>
  <c r="AC400" i="4"/>
  <c r="AC399" i="4"/>
  <c r="AC398" i="4"/>
  <c r="AC329" i="4"/>
  <c r="AC328" i="4"/>
  <c r="AC211" i="4"/>
  <c r="AC210" i="4"/>
  <c r="AC209" i="4"/>
  <c r="AC208" i="4"/>
  <c r="AC170" i="4"/>
  <c r="AC169" i="4"/>
  <c r="AC168" i="4"/>
  <c r="AC154" i="4"/>
  <c r="AC153" i="4"/>
  <c r="AC152" i="4"/>
  <c r="AC106" i="4"/>
  <c r="AC201" i="4"/>
  <c r="AC198" i="4"/>
  <c r="AC110" i="4"/>
  <c r="AC32" i="4"/>
  <c r="AC45" i="4"/>
  <c r="AC79" i="4"/>
  <c r="AC368" i="4"/>
  <c r="AC365" i="4"/>
  <c r="AC367" i="4"/>
  <c r="AC113" i="4"/>
  <c r="AC49" i="4"/>
  <c r="AC71" i="4"/>
  <c r="AC197" i="4"/>
  <c r="AC58" i="4"/>
  <c r="AC90" i="4"/>
  <c r="AC196" i="4"/>
  <c r="AC91" i="4"/>
  <c r="AC199" i="4"/>
  <c r="AC41" i="4"/>
  <c r="AC364" i="4"/>
  <c r="AC82" i="4"/>
  <c r="AC107" i="4"/>
  <c r="AC200" i="4"/>
  <c r="AC65" i="4"/>
  <c r="AC111" i="4"/>
  <c r="AC9" i="4"/>
  <c r="AC108" i="4"/>
  <c r="AC86" i="4"/>
  <c r="AC95" i="4"/>
  <c r="AC114" i="4"/>
  <c r="AC109" i="4"/>
  <c r="AC34" i="4"/>
  <c r="AC366" i="4"/>
  <c r="AC369" i="4"/>
  <c r="AC112" i="4"/>
  <c r="AC67" i="4"/>
  <c r="AC23" i="4"/>
  <c r="AC83" i="4"/>
  <c r="AC287" i="4"/>
  <c r="AC282" i="4"/>
  <c r="AC281" i="4"/>
  <c r="AC280" i="4"/>
  <c r="AC279" i="4"/>
  <c r="AC389" i="4"/>
  <c r="AC388" i="4"/>
  <c r="AC387" i="4"/>
  <c r="AC354" i="4"/>
  <c r="AC353" i="4"/>
  <c r="AC352" i="4"/>
  <c r="AC332" i="4"/>
  <c r="AC331" i="4"/>
  <c r="AC330" i="4"/>
  <c r="AC309" i="4"/>
  <c r="AC308" i="4"/>
  <c r="AC307" i="4"/>
  <c r="AC275" i="4"/>
  <c r="AC274" i="4"/>
  <c r="AC273" i="4"/>
  <c r="AC250" i="4"/>
  <c r="AC249" i="4"/>
  <c r="AC248" i="4"/>
  <c r="AC247" i="4"/>
  <c r="AC246" i="4"/>
  <c r="AC245" i="4"/>
  <c r="AC244" i="4"/>
  <c r="AC243" i="4"/>
  <c r="AC242" i="4"/>
  <c r="AC241" i="4"/>
  <c r="AC240" i="4"/>
  <c r="AC239" i="4"/>
  <c r="AC238" i="4"/>
  <c r="AC237" i="4"/>
  <c r="AC207" i="4"/>
  <c r="AC206" i="4"/>
  <c r="AC205" i="4"/>
  <c r="AC191" i="4"/>
  <c r="AC190" i="4"/>
  <c r="AC185" i="4"/>
  <c r="AC179" i="4"/>
  <c r="AC177" i="4"/>
  <c r="AC159" i="4"/>
  <c r="AC128" i="4"/>
  <c r="AC127" i="4"/>
  <c r="AC126" i="4"/>
  <c r="AC116" i="4"/>
  <c r="AC96" i="4"/>
  <c r="AC94" i="4"/>
  <c r="AC89" i="4"/>
  <c r="AC88" i="4"/>
  <c r="AC87" i="4"/>
  <c r="AC81" i="4"/>
  <c r="AC80" i="4"/>
  <c r="AC76" i="4"/>
  <c r="AC75" i="4"/>
  <c r="AC72" i="4"/>
  <c r="AC68" i="4"/>
  <c r="AC52" i="4"/>
  <c r="AC51" i="4"/>
  <c r="AC50" i="4"/>
  <c r="AC48" i="4"/>
  <c r="AC47" i="4"/>
  <c r="AC46" i="4"/>
  <c r="AC44" i="4"/>
  <c r="AC42" i="4"/>
  <c r="AC40" i="4"/>
  <c r="AC39" i="4"/>
  <c r="AC38" i="4"/>
  <c r="AC31" i="4"/>
  <c r="AC29" i="4"/>
  <c r="AC20" i="4"/>
  <c r="AC18" i="4"/>
  <c r="AC15" i="4"/>
  <c r="AC14" i="4"/>
  <c r="AC11" i="4"/>
  <c r="AC10" i="4"/>
  <c r="AC6" i="4"/>
  <c r="AC5" i="4"/>
  <c r="AC220" i="4"/>
  <c r="AC382" i="4"/>
  <c r="AC381" i="4"/>
  <c r="AC380" i="4"/>
  <c r="AC378" i="4"/>
  <c r="AC377" i="4"/>
  <c r="AC376" i="4"/>
  <c r="AC351" i="4"/>
  <c r="AC350" i="4"/>
  <c r="AC349" i="4"/>
  <c r="AC348" i="4"/>
  <c r="AC347" i="4"/>
  <c r="AC346" i="4"/>
  <c r="AC301" i="4"/>
  <c r="AC300" i="4"/>
  <c r="AC299" i="4"/>
  <c r="AC298" i="4"/>
  <c r="AC297" i="4"/>
  <c r="AC296" i="4"/>
  <c r="AC293" i="4"/>
  <c r="AC292" i="4"/>
  <c r="AC291" i="4"/>
  <c r="AC290" i="4"/>
  <c r="AC289" i="4"/>
  <c r="AC288" i="4"/>
  <c r="AC266" i="4"/>
  <c r="AC265" i="4"/>
  <c r="AC264" i="4"/>
  <c r="AC263" i="4"/>
  <c r="AC262" i="4"/>
  <c r="AC261" i="4"/>
  <c r="AC260" i="4"/>
  <c r="AC259" i="4"/>
  <c r="AC258" i="4"/>
  <c r="AC257" i="4"/>
  <c r="AC256" i="4"/>
  <c r="AC255" i="4"/>
  <c r="AC254" i="4"/>
  <c r="AC253" i="4"/>
  <c r="AC252" i="4"/>
  <c r="AC251" i="4"/>
  <c r="AC219" i="4"/>
  <c r="AC218" i="4"/>
  <c r="AC217" i="4"/>
  <c r="AC216" i="4"/>
  <c r="AC215" i="4"/>
  <c r="AC214" i="4"/>
  <c r="AC167" i="4"/>
  <c r="AC166" i="4"/>
  <c r="AC165" i="4"/>
  <c r="AC164" i="4"/>
  <c r="AC163" i="4"/>
  <c r="AC162" i="4"/>
  <c r="AC161" i="4"/>
  <c r="AC160" i="4"/>
  <c r="AC158" i="4"/>
  <c r="AC157" i="4"/>
  <c r="AC156" i="4"/>
  <c r="AC135" i="4"/>
  <c r="AC134" i="4"/>
  <c r="AC133" i="4"/>
  <c r="AC132" i="4"/>
  <c r="AC131" i="4"/>
  <c r="AC130" i="4"/>
  <c r="AC115" i="4"/>
  <c r="AC105" i="4"/>
  <c r="AC104" i="4"/>
  <c r="AC103" i="4"/>
  <c r="AC102" i="4"/>
  <c r="AC101" i="4"/>
  <c r="AC100" i="4"/>
  <c r="AC99" i="4"/>
  <c r="AC98" i="4"/>
  <c r="AC97" i="4"/>
  <c r="AC92" i="4"/>
  <c r="AC85" i="4"/>
  <c r="AC84" i="4"/>
  <c r="AC78" i="4"/>
  <c r="AC73" i="4"/>
  <c r="AC59" i="4"/>
  <c r="AC54" i="4"/>
  <c r="AC53" i="4"/>
  <c r="AC43" i="4"/>
  <c r="AC37" i="4"/>
  <c r="AC35" i="4"/>
  <c r="AC28" i="4"/>
  <c r="AC19" i="4"/>
  <c r="AC17" i="4"/>
  <c r="AC13" i="4"/>
  <c r="AC12" i="4"/>
  <c r="AC173" i="4"/>
  <c r="AC172" i="4"/>
  <c r="AC171"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AB403" i="4"/>
  <c r="AB402" i="4"/>
  <c r="AB401" i="4"/>
  <c r="AB400" i="4"/>
  <c r="AB399" i="4"/>
  <c r="AB398" i="4"/>
  <c r="AB329" i="4"/>
  <c r="AB328" i="4"/>
  <c r="AB211" i="4"/>
  <c r="AB210" i="4"/>
  <c r="AB209" i="4"/>
  <c r="AB208" i="4"/>
  <c r="AB170" i="4"/>
  <c r="AB169" i="4"/>
  <c r="AB168" i="4"/>
  <c r="AB154" i="4"/>
  <c r="AB153" i="4"/>
  <c r="AB152" i="4"/>
  <c r="AB106" i="4"/>
  <c r="AB201"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V403" i="4"/>
  <c r="V402" i="4"/>
  <c r="V401" i="4"/>
  <c r="V399" i="4"/>
  <c r="V329" i="4"/>
  <c r="V152" i="4"/>
  <c r="V106" i="4"/>
  <c r="V201" i="4"/>
  <c r="V9" i="4"/>
  <c r="V108" i="4"/>
  <c r="V86" i="4"/>
  <c r="V95" i="4"/>
  <c r="V114" i="4"/>
  <c r="V109" i="4"/>
  <c r="V34" i="4"/>
  <c r="V366" i="4"/>
  <c r="V369" i="4"/>
  <c r="V112" i="4"/>
  <c r="V67" i="4"/>
  <c r="V23" i="4"/>
  <c r="V83" i="4"/>
  <c r="V282" i="4"/>
  <c r="V280" i="4"/>
  <c r="V389" i="4"/>
  <c r="V387" i="4"/>
  <c r="V354" i="4"/>
  <c r="V353" i="4"/>
  <c r="V352" i="4"/>
  <c r="V332" i="4"/>
  <c r="V275" i="4"/>
  <c r="V274" i="4"/>
  <c r="V250" i="4"/>
  <c r="V244" i="4"/>
  <c r="V237" i="4"/>
  <c r="V190" i="4"/>
  <c r="V179" i="4"/>
  <c r="V128" i="4"/>
  <c r="V127" i="4"/>
  <c r="V126" i="4"/>
  <c r="V116" i="4"/>
  <c r="V89" i="4"/>
  <c r="V88" i="4"/>
  <c r="V47" i="4"/>
  <c r="V42" i="4"/>
  <c r="V20" i="4"/>
  <c r="V6" i="4"/>
  <c r="V5" i="4"/>
  <c r="V382" i="4"/>
  <c r="V347" i="4"/>
  <c r="V301" i="4"/>
  <c r="V296" i="4"/>
  <c r="V292" i="4"/>
  <c r="V288" i="4"/>
  <c r="V263" i="4"/>
  <c r="V262" i="4"/>
  <c r="V218" i="4"/>
  <c r="V216" i="4"/>
  <c r="V214" i="4"/>
  <c r="V163" i="4"/>
  <c r="V156" i="4"/>
  <c r="V135" i="4"/>
  <c r="V102" i="4"/>
  <c r="V101" i="4"/>
  <c r="V84" i="4"/>
  <c r="V78" i="4"/>
  <c r="V59" i="4"/>
  <c r="V53" i="4"/>
  <c r="V43" i="4"/>
  <c r="V12" i="4"/>
  <c r="V173" i="4"/>
  <c r="V172" i="4"/>
  <c r="V384" i="4"/>
  <c r="V333" i="4"/>
  <c r="V277" i="4"/>
  <c r="V276" i="4"/>
  <c r="V188" i="4"/>
  <c r="V176" i="4"/>
  <c r="V151" i="4"/>
  <c r="V129" i="4"/>
  <c r="V64" i="4"/>
  <c r="V61" i="4"/>
  <c r="V36" i="4"/>
  <c r="V26" i="4"/>
  <c r="V25" i="4"/>
  <c r="V21" i="4"/>
  <c r="V362" i="4"/>
  <c r="V326" i="4"/>
  <c r="V324"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Y479" i="4" s="1"/>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4" i="20" s="1"/>
  <c r="J74" i="20" s="1"/>
  <c r="I223" i="7"/>
  <c r="H224" i="7"/>
  <c r="I224" i="7"/>
  <c r="H225" i="7"/>
  <c r="I225" i="7"/>
  <c r="H226" i="7"/>
  <c r="I226" i="7"/>
  <c r="H227" i="7"/>
  <c r="I227" i="7"/>
  <c r="H228" i="7"/>
  <c r="I228" i="7"/>
  <c r="H229" i="7"/>
  <c r="I229" i="7"/>
  <c r="H230" i="7"/>
  <c r="I230" i="7"/>
  <c r="H231" i="7"/>
  <c r="I231" i="7"/>
  <c r="H232" i="7"/>
  <c r="I232" i="7"/>
  <c r="H233" i="7"/>
  <c r="I233" i="7"/>
  <c r="H234" i="7"/>
  <c r="I234" i="7"/>
  <c r="H235" i="7"/>
  <c r="P144" i="4" s="1"/>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6" i="20" s="1"/>
  <c r="J76"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P141" i="4" s="1"/>
  <c r="I398" i="7"/>
  <c r="H399" i="7"/>
  <c r="P142" i="4" s="1"/>
  <c r="I399" i="7"/>
  <c r="H400" i="7"/>
  <c r="P143" i="4" s="1"/>
  <c r="I400" i="7"/>
  <c r="H401" i="7"/>
  <c r="P140" i="4" s="1"/>
  <c r="I401" i="7"/>
  <c r="H402" i="7"/>
  <c r="P137" i="4" s="1"/>
  <c r="I402" i="7"/>
  <c r="H403" i="7"/>
  <c r="P145" i="4" s="1"/>
  <c r="I403" i="7"/>
  <c r="H404" i="7"/>
  <c r="P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7" i="20" s="1"/>
  <c r="J77" i="20" s="1"/>
  <c r="I421" i="7"/>
  <c r="H422" i="7"/>
  <c r="I422" i="7"/>
  <c r="H423" i="7"/>
  <c r="I423" i="7"/>
  <c r="H424" i="7"/>
  <c r="D26" i="20" s="1"/>
  <c r="J26" i="20" s="1"/>
  <c r="I424" i="7"/>
  <c r="H425" i="7"/>
  <c r="I425" i="7"/>
  <c r="H426" i="7"/>
  <c r="I426" i="7"/>
  <c r="H427" i="7"/>
  <c r="I427" i="7"/>
  <c r="H635" i="7"/>
  <c r="Y334" i="4" s="1"/>
  <c r="I635" i="7"/>
  <c r="H428" i="7"/>
  <c r="I428" i="7"/>
  <c r="H429" i="7"/>
  <c r="I429" i="7"/>
  <c r="H430" i="7"/>
  <c r="I430" i="7"/>
  <c r="H431" i="7"/>
  <c r="I431" i="7"/>
  <c r="H432" i="7"/>
  <c r="I432" i="7"/>
  <c r="H433" i="7"/>
  <c r="I433" i="7"/>
  <c r="H434" i="7"/>
  <c r="I434" i="7"/>
  <c r="H435" i="7"/>
  <c r="I435" i="7"/>
  <c r="H436" i="7"/>
  <c r="I436" i="7"/>
  <c r="H437" i="7"/>
  <c r="I437" i="7"/>
  <c r="D78" i="20"/>
  <c r="J78"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Y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0" i="20" s="1"/>
  <c r="J80"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Y523" i="4" l="1"/>
  <c r="Y524" i="4"/>
  <c r="Y525" i="4"/>
  <c r="P559" i="4"/>
  <c r="P557" i="4"/>
  <c r="P558" i="4"/>
  <c r="D5" i="20"/>
  <c r="J5" i="20" s="1"/>
  <c r="Y57" i="4"/>
  <c r="Y26" i="4"/>
  <c r="Y22" i="4"/>
  <c r="Y478" i="4"/>
  <c r="Y474" i="4"/>
  <c r="Y475" i="4"/>
  <c r="Y476" i="4"/>
  <c r="Y477" i="4"/>
  <c r="Y482" i="4"/>
  <c r="AZ482" i="4" s="1"/>
  <c r="Y61" i="4"/>
  <c r="Y62" i="4"/>
  <c r="Y33" i="4"/>
  <c r="Y430" i="4"/>
  <c r="Y431" i="4"/>
  <c r="Y409" i="4"/>
  <c r="Y407" i="4"/>
  <c r="Y406" i="4"/>
  <c r="Y411" i="4"/>
  <c r="Y410" i="4"/>
  <c r="Y408" i="4"/>
  <c r="Y277" i="4"/>
  <c r="Y278" i="4"/>
  <c r="Y276" i="4"/>
  <c r="Y188" i="4"/>
  <c r="Y189" i="4"/>
  <c r="Y187" i="4"/>
  <c r="Y174" i="4"/>
  <c r="Y186" i="4"/>
  <c r="Y175" i="4"/>
  <c r="Y36" i="4"/>
  <c r="Y24" i="4"/>
  <c r="Y21" i="4"/>
  <c r="Y55" i="4"/>
  <c r="Y56" i="4"/>
  <c r="P553" i="4"/>
  <c r="P552" i="4"/>
  <c r="P554" i="4"/>
  <c r="Y60" i="4"/>
  <c r="Y25" i="4"/>
  <c r="Y30" i="4"/>
  <c r="D61" i="20"/>
  <c r="J61" i="20" s="1"/>
  <c r="Y204" i="4"/>
  <c r="Y202" i="4"/>
  <c r="Y203" i="4"/>
  <c r="Y129" i="4"/>
  <c r="Y136" i="4"/>
  <c r="Y151" i="4"/>
  <c r="Y150" i="4"/>
  <c r="Y149" i="4"/>
  <c r="Y386" i="4"/>
  <c r="Y384" i="4"/>
  <c r="Y385" i="4"/>
  <c r="Y389" i="4"/>
  <c r="Y387" i="4"/>
  <c r="Y388" i="4"/>
  <c r="Y356" i="4"/>
  <c r="Y355" i="4"/>
  <c r="Y357" i="4"/>
  <c r="Y27" i="4"/>
  <c r="Y64" i="4"/>
  <c r="Y63" i="4"/>
  <c r="D25" i="20"/>
  <c r="J25" i="20" s="1"/>
  <c r="D12" i="20"/>
  <c r="J12" i="20" s="1"/>
  <c r="D89" i="20"/>
  <c r="J89" i="20" s="1"/>
  <c r="D83" i="20"/>
  <c r="J83" i="20" s="1"/>
  <c r="D53" i="20"/>
  <c r="J53" i="20" s="1"/>
  <c r="D63" i="20"/>
  <c r="J63" i="20" s="1"/>
  <c r="D23" i="20"/>
  <c r="J23" i="20" s="1"/>
  <c r="D52" i="20"/>
  <c r="J52" i="20" s="1"/>
  <c r="D54" i="20"/>
  <c r="J54" i="20" s="1"/>
  <c r="D35" i="20"/>
  <c r="J35" i="20" s="1"/>
  <c r="D60" i="20"/>
  <c r="J60" i="20" s="1"/>
  <c r="D42" i="20"/>
  <c r="J42" i="20" s="1"/>
  <c r="D8" i="20"/>
  <c r="J8" i="20" s="1"/>
  <c r="D94" i="20"/>
  <c r="J94" i="20" s="1"/>
  <c r="D62" i="20"/>
  <c r="J62" i="20" s="1"/>
  <c r="D79" i="20"/>
  <c r="J79" i="20" s="1"/>
  <c r="AD446" i="4"/>
  <c r="P446" i="4"/>
  <c r="P531" i="4"/>
  <c r="P532" i="4"/>
  <c r="P529" i="4"/>
  <c r="P530" i="4"/>
  <c r="P493" i="4"/>
  <c r="P484" i="4"/>
  <c r="P492" i="4"/>
  <c r="P483" i="4"/>
  <c r="P491" i="4"/>
  <c r="D86" i="20"/>
  <c r="J86" i="20" s="1"/>
  <c r="P488" i="4"/>
  <c r="P487" i="4"/>
  <c r="P486" i="4"/>
  <c r="P490" i="4"/>
  <c r="P489" i="4"/>
  <c r="P494" i="4"/>
  <c r="P485" i="4"/>
  <c r="AD478" i="4"/>
  <c r="P477" i="4"/>
  <c r="AD474" i="4"/>
  <c r="AD476" i="4"/>
  <c r="P478" i="4"/>
  <c r="AD482" i="4"/>
  <c r="AD475" i="4"/>
  <c r="AD477" i="4"/>
  <c r="D32" i="20"/>
  <c r="J32" i="20" s="1"/>
  <c r="P474" i="4"/>
  <c r="P475" i="4"/>
  <c r="P480" i="4"/>
  <c r="P481" i="4"/>
  <c r="P482" i="4"/>
  <c r="P476" i="4"/>
  <c r="P434" i="4"/>
  <c r="P439" i="4"/>
  <c r="D100" i="5"/>
  <c r="P436" i="4"/>
  <c r="P437" i="4"/>
  <c r="P438" i="4"/>
  <c r="D81" i="20"/>
  <c r="J81" i="20" s="1"/>
  <c r="P433" i="4"/>
  <c r="D99" i="5"/>
  <c r="P435" i="4"/>
  <c r="P432" i="4"/>
  <c r="D75" i="20"/>
  <c r="J75" i="20" s="1"/>
  <c r="P440" i="4"/>
  <c r="D31" i="20"/>
  <c r="J31" i="20" s="1"/>
  <c r="P442" i="4"/>
  <c r="P444" i="4"/>
  <c r="AD430" i="4"/>
  <c r="AD431" i="4"/>
  <c r="P428" i="4"/>
  <c r="P429" i="4"/>
  <c r="P430" i="4"/>
  <c r="P431" i="4"/>
  <c r="P427" i="4"/>
  <c r="D30" i="20"/>
  <c r="J30" i="20" s="1"/>
  <c r="AD408" i="4"/>
  <c r="AD410" i="4"/>
  <c r="AD406" i="4"/>
  <c r="AD411" i="4"/>
  <c r="AD409" i="4"/>
  <c r="AD407" i="4"/>
  <c r="D64" i="20"/>
  <c r="J64" i="20" s="1"/>
  <c r="D92" i="5"/>
  <c r="D91" i="5"/>
  <c r="P403" i="4"/>
  <c r="P402" i="4"/>
  <c r="P405" i="4"/>
  <c r="P401" i="4"/>
  <c r="D18" i="20"/>
  <c r="J18" i="20" s="1"/>
  <c r="D37" i="20"/>
  <c r="J37" i="20" s="1"/>
  <c r="P237" i="4"/>
  <c r="P500" i="4"/>
  <c r="D71" i="20"/>
  <c r="J71" i="20" s="1"/>
  <c r="P498" i="4"/>
  <c r="P504" i="4"/>
  <c r="P499" i="4"/>
  <c r="P399" i="4"/>
  <c r="D65" i="20"/>
  <c r="J65" i="20" s="1"/>
  <c r="P400" i="4"/>
  <c r="D93" i="5"/>
  <c r="D94" i="5"/>
  <c r="P404" i="4"/>
  <c r="P398" i="4"/>
  <c r="D47" i="20"/>
  <c r="J47" i="20" s="1"/>
  <c r="D17" i="20"/>
  <c r="J17" i="20" s="1"/>
  <c r="D45" i="20"/>
  <c r="J45" i="20" s="1"/>
  <c r="AD508" i="4"/>
  <c r="AD506" i="4"/>
  <c r="AD510" i="4"/>
  <c r="P509" i="4"/>
  <c r="P508" i="4"/>
  <c r="P506" i="4"/>
  <c r="P505" i="4"/>
  <c r="AD505" i="4"/>
  <c r="P507" i="4"/>
  <c r="AD509" i="4"/>
  <c r="AD507" i="4"/>
  <c r="P510" i="4"/>
  <c r="D84" i="20"/>
  <c r="J84" i="20" s="1"/>
  <c r="D73" i="20"/>
  <c r="J73" i="20" s="1"/>
  <c r="D70" i="20"/>
  <c r="J70" i="20" s="1"/>
  <c r="P495" i="4"/>
  <c r="P496" i="4"/>
  <c r="P497" i="4"/>
  <c r="P503" i="4"/>
  <c r="D11" i="20"/>
  <c r="J11" i="20" s="1"/>
  <c r="D49" i="20"/>
  <c r="J49" i="20" s="1"/>
  <c r="P514" i="4"/>
  <c r="P518" i="4"/>
  <c r="P513" i="4"/>
  <c r="P512" i="4"/>
  <c r="P517" i="4"/>
  <c r="P511" i="4"/>
  <c r="P515" i="4"/>
  <c r="P516" i="4"/>
  <c r="D55" i="20"/>
  <c r="J55" i="20" s="1"/>
  <c r="P451" i="4"/>
  <c r="P452" i="4"/>
  <c r="P453" i="4"/>
  <c r="D101" i="5"/>
  <c r="D68" i="20"/>
  <c r="J68" i="20" s="1"/>
  <c r="D102" i="5"/>
  <c r="P473" i="4"/>
  <c r="D38" i="20"/>
  <c r="J38" i="20" s="1"/>
  <c r="D67" i="20"/>
  <c r="J67" i="20" s="1"/>
  <c r="P417" i="4"/>
  <c r="D95" i="5"/>
  <c r="D96" i="5"/>
  <c r="P415" i="4"/>
  <c r="P416" i="4"/>
  <c r="P419" i="4"/>
  <c r="D14" i="20"/>
  <c r="J14" i="20" s="1"/>
  <c r="D98" i="5"/>
  <c r="D97" i="5"/>
  <c r="P413" i="4"/>
  <c r="P414" i="4"/>
  <c r="P418" i="4"/>
  <c r="P412" i="4"/>
  <c r="D66" i="20"/>
  <c r="J66" i="20" s="1"/>
  <c r="D19" i="20"/>
  <c r="J19" i="20" s="1"/>
  <c r="D7" i="20"/>
  <c r="J7" i="20" s="1"/>
  <c r="D48" i="20"/>
  <c r="J48" i="20" s="1"/>
  <c r="D85" i="20"/>
  <c r="J85" i="20" s="1"/>
  <c r="D22" i="20"/>
  <c r="J22" i="20" s="1"/>
  <c r="D4" i="20"/>
  <c r="J4" i="20" s="1"/>
  <c r="P479" i="4"/>
  <c r="AD479" i="4"/>
  <c r="D93" i="20"/>
  <c r="J93" i="20" s="1"/>
  <c r="P456" i="4"/>
  <c r="D103" i="5"/>
  <c r="P455" i="4"/>
  <c r="D104" i="5"/>
  <c r="P454" i="4"/>
  <c r="P472" i="4"/>
  <c r="D69" i="20"/>
  <c r="J69" i="20" s="1"/>
  <c r="D6" i="20"/>
  <c r="J6" i="20" s="1"/>
  <c r="D88" i="20"/>
  <c r="J88" i="20" s="1"/>
  <c r="P541" i="4"/>
  <c r="P540" i="4"/>
  <c r="P542" i="4"/>
  <c r="P523" i="4"/>
  <c r="P525" i="4"/>
  <c r="P524" i="4"/>
  <c r="D29" i="20"/>
  <c r="J29" i="20" s="1"/>
  <c r="AD389" i="4"/>
  <c r="AD388" i="4"/>
  <c r="AD387" i="4"/>
  <c r="D28" i="20"/>
  <c r="J28" i="20" s="1"/>
  <c r="AD355" i="4"/>
  <c r="AD357" i="4"/>
  <c r="AD356" i="4"/>
  <c r="D24" i="20"/>
  <c r="J24" i="20" s="1"/>
  <c r="D16" i="20"/>
  <c r="J16" i="20" s="1"/>
  <c r="P273" i="4"/>
  <c r="P275" i="4"/>
  <c r="P274" i="4"/>
  <c r="P172" i="4"/>
  <c r="P173" i="4"/>
  <c r="P171" i="4"/>
  <c r="P101" i="4"/>
  <c r="P98" i="4"/>
  <c r="P251" i="4"/>
  <c r="P102" i="4"/>
  <c r="P221" i="4"/>
  <c r="P97" i="4"/>
  <c r="P166" i="4"/>
  <c r="P92" i="4"/>
  <c r="P100" i="4"/>
  <c r="P99" i="4"/>
  <c r="P29" i="4"/>
  <c r="P239" i="4"/>
  <c r="P240" i="4"/>
  <c r="P31" i="4"/>
  <c r="P247" i="4"/>
  <c r="P15" i="4"/>
  <c r="P283" i="4"/>
  <c r="P284" i="4"/>
  <c r="P285" i="4"/>
  <c r="P286" i="4"/>
  <c r="P217" i="4"/>
  <c r="P218" i="4"/>
  <c r="P219" i="4"/>
  <c r="P213" i="4"/>
  <c r="P190" i="4"/>
  <c r="P191" i="4"/>
  <c r="P164" i="4"/>
  <c r="P165" i="4"/>
  <c r="P139" i="4"/>
  <c r="P161" i="4"/>
  <c r="P117" i="4"/>
  <c r="P125" i="4"/>
  <c r="P120" i="4"/>
  <c r="P116" i="4"/>
  <c r="P250" i="4"/>
  <c r="P132" i="4"/>
  <c r="P233" i="4"/>
  <c r="P263" i="4"/>
  <c r="P264" i="4"/>
  <c r="P385" i="4"/>
  <c r="P295" i="4"/>
  <c r="P288" i="4"/>
  <c r="P290" i="4"/>
  <c r="P289" i="4"/>
  <c r="P183" i="4"/>
  <c r="P184" i="4"/>
  <c r="P465" i="4"/>
  <c r="P460" i="4"/>
  <c r="P326" i="4"/>
  <c r="P322" i="4"/>
  <c r="P178" i="4"/>
  <c r="P180" i="4"/>
  <c r="P461" i="4"/>
  <c r="P181" i="4"/>
  <c r="P462" i="4"/>
  <c r="P463" i="4"/>
  <c r="P327" i="4"/>
  <c r="P464" i="4"/>
  <c r="P182" i="4"/>
  <c r="P323" i="4"/>
  <c r="P325" i="4"/>
  <c r="P324" i="4"/>
  <c r="P123" i="4"/>
  <c r="P122" i="4"/>
  <c r="P119" i="4"/>
  <c r="P17" i="4"/>
  <c r="P43" i="4"/>
  <c r="P253" i="4"/>
  <c r="P222" i="4"/>
  <c r="P231" i="4"/>
  <c r="P158" i="4"/>
  <c r="P162" i="4"/>
  <c r="P160" i="4"/>
  <c r="P38" i="4"/>
  <c r="P11" i="4"/>
  <c r="P5" i="4"/>
  <c r="P235" i="4"/>
  <c r="P104" i="4"/>
  <c r="P53" i="4"/>
  <c r="P330" i="4"/>
  <c r="P331" i="4"/>
  <c r="P332" i="4"/>
  <c r="P310" i="4"/>
  <c r="P320" i="4"/>
  <c r="P313" i="4"/>
  <c r="P314" i="4"/>
  <c r="P315" i="4"/>
  <c r="P311" i="4"/>
  <c r="P312" i="4"/>
  <c r="P316" i="4"/>
  <c r="P317" i="4"/>
  <c r="P319" i="4"/>
  <c r="P318" i="4"/>
  <c r="P321" i="4"/>
  <c r="P294" i="4"/>
  <c r="P291" i="4"/>
  <c r="P292" i="4"/>
  <c r="P293" i="4"/>
  <c r="P205" i="4"/>
  <c r="P206" i="4"/>
  <c r="P207" i="4"/>
  <c r="P353" i="4"/>
  <c r="P352" i="4"/>
  <c r="P354" i="4"/>
  <c r="P227" i="4"/>
  <c r="P259" i="4"/>
  <c r="P260" i="4"/>
  <c r="P131" i="4"/>
  <c r="P258" i="4"/>
  <c r="P229" i="4"/>
  <c r="P103" i="4"/>
  <c r="P115" i="4"/>
  <c r="P242" i="4"/>
  <c r="P52" i="4"/>
  <c r="P61" i="4"/>
  <c r="P241" i="4"/>
  <c r="P33" i="4"/>
  <c r="P62" i="4"/>
  <c r="P232" i="4"/>
  <c r="P59" i="4"/>
  <c r="P261" i="4"/>
  <c r="P84" i="4"/>
  <c r="P346" i="4"/>
  <c r="P347" i="4"/>
  <c r="P344" i="4"/>
  <c r="P348" i="4"/>
  <c r="P299" i="4"/>
  <c r="P300" i="4"/>
  <c r="P301" i="4"/>
  <c r="P303" i="4"/>
  <c r="P215" i="4"/>
  <c r="P216" i="4"/>
  <c r="P212" i="4"/>
  <c r="P214" i="4"/>
  <c r="P193" i="4"/>
  <c r="P195" i="4"/>
  <c r="P194" i="4"/>
  <c r="P192" i="4"/>
  <c r="P147" i="4"/>
  <c r="P148" i="4"/>
  <c r="P146" i="4"/>
  <c r="P118" i="4"/>
  <c r="P121" i="4"/>
  <c r="P124" i="4"/>
  <c r="P82" i="4"/>
  <c r="P199" i="4"/>
  <c r="P200" i="4"/>
  <c r="P113" i="4"/>
  <c r="P110" i="4"/>
  <c r="P366" i="4"/>
  <c r="P32" i="4"/>
  <c r="P45" i="4"/>
  <c r="P369" i="4"/>
  <c r="P34" i="4"/>
  <c r="P79" i="4"/>
  <c r="P420" i="4"/>
  <c r="P9" i="4"/>
  <c r="P95" i="4"/>
  <c r="P367" i="4"/>
  <c r="P86" i="4"/>
  <c r="P111" i="4"/>
  <c r="P196" i="4"/>
  <c r="P421" i="4"/>
  <c r="P41" i="4"/>
  <c r="P114" i="4"/>
  <c r="P368" i="4"/>
  <c r="P23" i="4"/>
  <c r="P58" i="4"/>
  <c r="P112" i="4"/>
  <c r="P108" i="4"/>
  <c r="P109" i="4"/>
  <c r="P197" i="4"/>
  <c r="P91" i="4"/>
  <c r="P65" i="4"/>
  <c r="P90" i="4"/>
  <c r="P422" i="4"/>
  <c r="P71" i="4"/>
  <c r="P106" i="4"/>
  <c r="P107" i="4"/>
  <c r="P364" i="4"/>
  <c r="P67" i="4"/>
  <c r="P198" i="4"/>
  <c r="P83" i="4"/>
  <c r="P365" i="4"/>
  <c r="P93" i="4"/>
  <c r="P201" i="4"/>
  <c r="P49" i="4"/>
  <c r="P163" i="4"/>
  <c r="P13" i="4"/>
  <c r="P226" i="4"/>
  <c r="P255" i="4"/>
  <c r="P12" i="4"/>
  <c r="P225" i="4"/>
  <c r="P254" i="4"/>
  <c r="P130" i="4"/>
  <c r="P234" i="4"/>
  <c r="P54" i="4"/>
  <c r="P265" i="4"/>
  <c r="P28" i="4"/>
  <c r="P80" i="4"/>
  <c r="P42" i="4"/>
  <c r="P60" i="4"/>
  <c r="P238" i="4"/>
  <c r="P30" i="4"/>
  <c r="P372" i="4"/>
  <c r="P373" i="4"/>
  <c r="P358" i="4"/>
  <c r="P374" i="4"/>
  <c r="P361" i="4"/>
  <c r="P362" i="4"/>
  <c r="P370" i="4"/>
  <c r="P360" i="4"/>
  <c r="P363" i="4"/>
  <c r="P359" i="4"/>
  <c r="P375" i="4"/>
  <c r="P371" i="4"/>
  <c r="P351" i="4"/>
  <c r="P345" i="4"/>
  <c r="P350" i="4"/>
  <c r="P349" i="4"/>
  <c r="P297" i="4"/>
  <c r="P298" i="4"/>
  <c r="P296" i="4"/>
  <c r="P302" i="4"/>
  <c r="P210" i="4"/>
  <c r="P211" i="4"/>
  <c r="P208" i="4"/>
  <c r="P153" i="4"/>
  <c r="P154" i="4"/>
  <c r="P169" i="4"/>
  <c r="P170" i="4"/>
  <c r="P209" i="4"/>
  <c r="P168" i="4"/>
  <c r="P152" i="4"/>
  <c r="P471" i="4"/>
  <c r="P466" i="4"/>
  <c r="P70" i="4"/>
  <c r="P267" i="4"/>
  <c r="P16" i="4"/>
  <c r="P467" i="4"/>
  <c r="P268" i="4"/>
  <c r="P7" i="4"/>
  <c r="P8" i="4"/>
  <c r="P468" i="4"/>
  <c r="P270" i="4"/>
  <c r="P469" i="4"/>
  <c r="P269" i="4"/>
  <c r="P470" i="4"/>
  <c r="P271" i="4"/>
  <c r="P272" i="4"/>
  <c r="P243" i="4"/>
  <c r="P39" i="4"/>
  <c r="P51" i="4"/>
  <c r="P133" i="4"/>
  <c r="P228" i="4"/>
  <c r="P134" i="4"/>
  <c r="P135" i="4"/>
  <c r="P252" i="4"/>
  <c r="P223" i="4"/>
  <c r="P19" i="4"/>
  <c r="P37" i="4"/>
  <c r="P257" i="4"/>
  <c r="P224" i="4"/>
  <c r="P256" i="4"/>
  <c r="P78" i="4"/>
  <c r="P22" i="4"/>
  <c r="P26" i="4"/>
  <c r="P57" i="4"/>
  <c r="P75" i="4"/>
  <c r="P6" i="4"/>
  <c r="P94" i="4"/>
  <c r="P382" i="4"/>
  <c r="P380" i="4"/>
  <c r="P383" i="4"/>
  <c r="P381" i="4"/>
  <c r="P341" i="4"/>
  <c r="P336" i="4"/>
  <c r="P342" i="4"/>
  <c r="P343" i="4"/>
  <c r="P338" i="4"/>
  <c r="P337" i="4"/>
  <c r="P339" i="4"/>
  <c r="P340" i="4"/>
  <c r="P307" i="4"/>
  <c r="P308" i="4"/>
  <c r="P309" i="4"/>
  <c r="P157" i="4"/>
  <c r="P167" i="4"/>
  <c r="P155" i="4"/>
  <c r="P156" i="4"/>
  <c r="P85" i="4"/>
  <c r="P35" i="4"/>
  <c r="P262" i="4"/>
  <c r="P230" i="4"/>
  <c r="P96" i="4"/>
  <c r="P72" i="4"/>
  <c r="P246" i="4"/>
  <c r="P77" i="4"/>
  <c r="P69" i="4"/>
  <c r="P48" i="4"/>
  <c r="P44" i="4"/>
  <c r="P159" i="4"/>
  <c r="P14" i="4"/>
  <c r="P245" i="4"/>
  <c r="P81" i="4"/>
  <c r="P236" i="4"/>
  <c r="P266" i="4"/>
  <c r="P73" i="4"/>
  <c r="P105" i="4"/>
  <c r="P377" i="4"/>
  <c r="P378" i="4"/>
  <c r="P379" i="4"/>
  <c r="P376" i="4"/>
  <c r="P126" i="4"/>
  <c r="P127" i="4"/>
  <c r="P128" i="4"/>
  <c r="P179" i="4"/>
  <c r="P177" i="4"/>
  <c r="P185" i="4"/>
  <c r="P20" i="4"/>
  <c r="P87" i="4"/>
  <c r="P68" i="4"/>
  <c r="P10" i="4"/>
  <c r="P50" i="4"/>
  <c r="P76" i="4"/>
  <c r="P66" i="4"/>
  <c r="P74" i="4"/>
  <c r="P244" i="4"/>
  <c r="P88" i="4"/>
  <c r="P46" i="4"/>
  <c r="P249" i="4"/>
  <c r="P248" i="4"/>
  <c r="P18" i="4"/>
  <c r="P47" i="4"/>
  <c r="P40" i="4"/>
  <c r="P89" i="4"/>
  <c r="P36" i="4"/>
  <c r="P21" i="4"/>
  <c r="AD150" i="4"/>
  <c r="AD149" i="4"/>
  <c r="AD151" i="4"/>
  <c r="AD385" i="4"/>
  <c r="AD384" i="4"/>
  <c r="AD386" i="4"/>
  <c r="AD146" i="4"/>
  <c r="AD148" i="4"/>
  <c r="AD147" i="4"/>
  <c r="AD102" i="4"/>
  <c r="AD97" i="4"/>
  <c r="AD99" i="4"/>
  <c r="AD101" i="4"/>
  <c r="AD98" i="4"/>
  <c r="AD100" i="4"/>
  <c r="AS237" i="4"/>
  <c r="AN237" i="4"/>
  <c r="AI97" i="4"/>
  <c r="AI100" i="4"/>
  <c r="AI101" i="4"/>
  <c r="AI102" i="4"/>
  <c r="AI98" i="4"/>
  <c r="AI99" i="4"/>
  <c r="AN99" i="4"/>
  <c r="AN101" i="4"/>
  <c r="AN102" i="4"/>
  <c r="AN97" i="4"/>
  <c r="AN98" i="4"/>
  <c r="AN100" i="4"/>
  <c r="AS97" i="4"/>
  <c r="AS99" i="4"/>
  <c r="AS100" i="4"/>
  <c r="AS98" i="4"/>
  <c r="AS102" i="4"/>
  <c r="AS101" i="4"/>
  <c r="AD69" i="4"/>
  <c r="AD77" i="4"/>
  <c r="AD66" i="4"/>
  <c r="AD74" i="4"/>
  <c r="P394" i="4"/>
  <c r="P395" i="4"/>
  <c r="P391" i="4"/>
  <c r="P396" i="4"/>
  <c r="P393" i="4"/>
  <c r="P397" i="4"/>
  <c r="P390" i="4"/>
  <c r="P392" i="4"/>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D57" i="4"/>
  <c r="AD26" i="4"/>
  <c r="AD30" i="4"/>
  <c r="AD60" i="4"/>
  <c r="AD62" i="4"/>
  <c r="AD22" i="4"/>
  <c r="P388" i="4"/>
  <c r="S532" i="4" l="1"/>
  <c r="S468" i="4"/>
  <c r="S461" i="4"/>
  <c r="S467" i="4"/>
  <c r="S460" i="4"/>
  <c r="S466" i="4"/>
  <c r="S465" i="4"/>
  <c r="S471" i="4"/>
  <c r="S464" i="4"/>
  <c r="S470" i="4"/>
  <c r="S463" i="4"/>
  <c r="S469" i="4"/>
  <c r="S462" i="4"/>
  <c r="S545" i="4"/>
  <c r="S544" i="4"/>
  <c r="S543" i="4"/>
  <c r="S527" i="4"/>
  <c r="S528" i="4"/>
  <c r="S526" i="4"/>
  <c r="S530" i="4"/>
  <c r="S529" i="4"/>
  <c r="S531" i="4"/>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S498" i="4"/>
  <c r="S495" i="4"/>
  <c r="S499" i="4"/>
  <c r="S497" i="4"/>
  <c r="S500" i="4"/>
  <c r="S504" i="4"/>
  <c r="S503" i="4"/>
  <c r="AD24" i="4"/>
  <c r="AD25" i="4"/>
  <c r="AD33" i="4"/>
  <c r="P334" i="4"/>
  <c r="P24" i="4"/>
  <c r="P304" i="4"/>
  <c r="P136" i="4"/>
  <c r="P384" i="4"/>
  <c r="P387" i="4"/>
  <c r="AD27" i="4"/>
  <c r="AD36" i="4"/>
  <c r="P386" i="4"/>
  <c r="AD63" i="4"/>
  <c r="P55" i="4"/>
  <c r="AD21" i="4"/>
  <c r="P306" i="4"/>
  <c r="P56" i="4"/>
  <c r="P408" i="4"/>
  <c r="P203" i="4"/>
  <c r="P407" i="4"/>
  <c r="P406" i="4"/>
  <c r="P409" i="4"/>
  <c r="P278" i="4"/>
  <c r="P410" i="4"/>
  <c r="P389" i="4"/>
  <c r="P411" i="4"/>
  <c r="AD61" i="4"/>
  <c r="AD64" i="4"/>
  <c r="E591" i="7" a="1"/>
  <c r="E591" i="7" s="1"/>
  <c r="E594" i="7" a="1"/>
  <c r="E594" i="7" s="1"/>
  <c r="E596" i="7" a="1"/>
  <c r="E596" i="7" s="1"/>
  <c r="E595" i="7" a="1"/>
  <c r="E595" i="7" s="1"/>
  <c r="E592" i="7" a="1"/>
  <c r="E592" i="7" s="1"/>
  <c r="E593" i="7" a="1"/>
  <c r="E593" i="7" s="1"/>
  <c r="E597" i="7" a="1"/>
  <c r="E597" i="7" s="1"/>
  <c r="E587" i="7" a="1"/>
  <c r="E587" i="7" s="1"/>
  <c r="E588" i="7" a="1"/>
  <c r="E588" i="7" s="1"/>
  <c r="P27" i="4"/>
  <c r="P25" i="4"/>
  <c r="P356" i="4"/>
  <c r="P357" i="4"/>
  <c r="P187" i="4"/>
  <c r="P188" i="4"/>
  <c r="P64" i="4"/>
  <c r="P355" i="4"/>
  <c r="P63" i="4"/>
  <c r="P204" i="4"/>
  <c r="P202" i="4"/>
  <c r="P186" i="4"/>
  <c r="P17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S453" i="4"/>
  <c r="S451" i="4"/>
  <c r="S472" i="4"/>
  <c r="S456" i="4"/>
  <c r="S473" i="4"/>
  <c r="S455" i="4"/>
  <c r="S452" i="4"/>
  <c r="AD204" i="4"/>
  <c r="AD202" i="4"/>
  <c r="AD304" i="4"/>
  <c r="AD136" i="4"/>
  <c r="P189" i="4"/>
  <c r="AD189" i="4"/>
  <c r="AD186" i="4"/>
  <c r="AD175" i="4"/>
  <c r="AD56" i="4"/>
  <c r="AD306" i="4"/>
  <c r="P277" i="4"/>
  <c r="AD277" i="4"/>
  <c r="P174" i="4"/>
  <c r="AD174" i="4"/>
  <c r="AD334" i="4"/>
  <c r="P335" i="4"/>
  <c r="AD335" i="4"/>
  <c r="P305" i="4"/>
  <c r="AD305" i="4"/>
  <c r="AD203" i="4"/>
  <c r="P276" i="4"/>
  <c r="AD276" i="4"/>
  <c r="AD188" i="4"/>
  <c r="AD187" i="4"/>
  <c r="P129" i="4"/>
  <c r="AD129" i="4"/>
  <c r="AD55" i="4"/>
  <c r="P333" i="4"/>
  <c r="AD333" i="4"/>
  <c r="AD278" i="4"/>
  <c r="E589" i="7" a="1"/>
  <c r="E589" i="7" s="1"/>
  <c r="E293" i="7" a="1"/>
  <c r="E293" i="7" s="1"/>
  <c r="E565" i="7" a="1"/>
  <c r="E565" i="7" s="1"/>
  <c r="E558" i="7" a="1"/>
  <c r="E558" i="7" s="1"/>
  <c r="E563" i="7" a="1"/>
  <c r="E563" i="7" s="1"/>
  <c r="E559" i="7" a="1"/>
  <c r="E559" i="7" s="1"/>
  <c r="E564" i="7" a="1"/>
  <c r="E564" i="7" s="1"/>
  <c r="E562" i="7" a="1"/>
  <c r="E562" i="7" s="1"/>
  <c r="S414" i="4"/>
  <c r="S412" i="4"/>
  <c r="S418" i="4"/>
  <c r="S419" i="4"/>
  <c r="S415" i="4"/>
  <c r="S413" i="4"/>
  <c r="S417" i="4"/>
  <c r="S416" i="4"/>
  <c r="S140" i="4"/>
  <c r="S141" i="4"/>
  <c r="S343" i="4"/>
  <c r="S255" i="4"/>
  <c r="S100" i="4"/>
  <c r="S252" i="4"/>
  <c r="S346" i="4"/>
  <c r="S298" i="4"/>
  <c r="S132" i="4"/>
  <c r="S224" i="4"/>
  <c r="S261" i="4"/>
  <c r="S53" i="4"/>
  <c r="S405" i="4"/>
  <c r="S382" i="4"/>
  <c r="S135" i="4"/>
  <c r="S315" i="4"/>
  <c r="S12" i="4"/>
  <c r="S192" i="4"/>
  <c r="S73" i="4"/>
  <c r="S350" i="4"/>
  <c r="S253" i="4"/>
  <c r="S292" i="4"/>
  <c r="S120" i="4"/>
  <c r="S146" i="4"/>
  <c r="S145" i="4"/>
  <c r="S54" i="4"/>
  <c r="S336" i="4"/>
  <c r="S13" i="4"/>
  <c r="S101" i="4"/>
  <c r="S37" i="4"/>
  <c r="S344" i="4"/>
  <c r="S297" i="4"/>
  <c r="S233" i="4"/>
  <c r="S257" i="4"/>
  <c r="S160" i="4"/>
  <c r="S399" i="4"/>
  <c r="S288" i="4"/>
  <c r="S115" i="4"/>
  <c r="S310" i="4"/>
  <c r="S316" i="4"/>
  <c r="S195" i="4"/>
  <c r="S236" i="4"/>
  <c r="S345" i="4"/>
  <c r="S222" i="4"/>
  <c r="S293" i="4"/>
  <c r="S125" i="4"/>
  <c r="S138" i="4"/>
  <c r="S265" i="4"/>
  <c r="S342" i="4"/>
  <c r="S226" i="4"/>
  <c r="S102" i="4"/>
  <c r="S215" i="4"/>
  <c r="S286" i="4"/>
  <c r="S35" i="4"/>
  <c r="S379" i="4"/>
  <c r="S78" i="4"/>
  <c r="S119" i="4"/>
  <c r="S162" i="4"/>
  <c r="S400" i="4"/>
  <c r="S289" i="4"/>
  <c r="S103" i="4"/>
  <c r="S319" i="4"/>
  <c r="S317" i="4"/>
  <c r="S266" i="4"/>
  <c r="S351" i="4"/>
  <c r="S43" i="4"/>
  <c r="S294" i="4"/>
  <c r="S117" i="4"/>
  <c r="S143" i="4"/>
  <c r="S234" i="4"/>
  <c r="S338" i="4"/>
  <c r="S163" i="4"/>
  <c r="S251" i="4"/>
  <c r="S216" i="4"/>
  <c r="S284" i="4"/>
  <c r="S85" i="4"/>
  <c r="S376" i="4"/>
  <c r="S122" i="4"/>
  <c r="S231" i="4"/>
  <c r="S404" i="4"/>
  <c r="S290" i="4"/>
  <c r="S229" i="4"/>
  <c r="S320" i="4"/>
  <c r="S311" i="4"/>
  <c r="S105" i="4"/>
  <c r="S349" i="4"/>
  <c r="S17" i="4"/>
  <c r="S291" i="4"/>
  <c r="S148" i="4"/>
  <c r="S144" i="4"/>
  <c r="S28" i="4"/>
  <c r="S337" i="4"/>
  <c r="S221" i="4"/>
  <c r="S166" i="4"/>
  <c r="S212" i="4"/>
  <c r="S285" i="4"/>
  <c r="S262" i="4"/>
  <c r="S377" i="4"/>
  <c r="S123" i="4"/>
  <c r="S158" i="4"/>
  <c r="S398" i="4"/>
  <c r="S295" i="4"/>
  <c r="S258" i="4"/>
  <c r="S312" i="4"/>
  <c r="S314" i="4"/>
  <c r="S157" i="4"/>
  <c r="S299" i="4"/>
  <c r="S161" i="4"/>
  <c r="S217" i="4"/>
  <c r="S131" i="4"/>
  <c r="S121" i="4"/>
  <c r="S137" i="4"/>
  <c r="S339" i="4"/>
  <c r="S92" i="4"/>
  <c r="S97" i="4"/>
  <c r="S214" i="4"/>
  <c r="S283" i="4"/>
  <c r="S230" i="4"/>
  <c r="S378" i="4"/>
  <c r="S232" i="4"/>
  <c r="S104" i="4"/>
  <c r="S401" i="4"/>
  <c r="S381" i="4"/>
  <c r="S133" i="4"/>
  <c r="S321" i="4"/>
  <c r="S130" i="4"/>
  <c r="S167" i="4"/>
  <c r="S300" i="4"/>
  <c r="S164" i="4"/>
  <c r="S218" i="4"/>
  <c r="S259" i="4"/>
  <c r="S118" i="4"/>
  <c r="S340" i="4"/>
  <c r="S98" i="4"/>
  <c r="S223" i="4"/>
  <c r="S347" i="4"/>
  <c r="S302" i="4"/>
  <c r="S264" i="4"/>
  <c r="S59" i="4"/>
  <c r="S402" i="4"/>
  <c r="S383" i="4"/>
  <c r="S134" i="4"/>
  <c r="S318" i="4"/>
  <c r="S254" i="4"/>
  <c r="S193" i="4"/>
  <c r="S155" i="4"/>
  <c r="S301" i="4"/>
  <c r="S139" i="4"/>
  <c r="S213" i="4"/>
  <c r="S227" i="4"/>
  <c r="S124" i="4"/>
  <c r="S142" i="4"/>
  <c r="S341" i="4"/>
  <c r="S99" i="4"/>
  <c r="S19" i="4"/>
  <c r="S348" i="4"/>
  <c r="S296" i="4"/>
  <c r="S263" i="4"/>
  <c r="S256" i="4"/>
  <c r="S84" i="4"/>
  <c r="S235" i="4"/>
  <c r="S403" i="4"/>
  <c r="S380" i="4"/>
  <c r="S228" i="4"/>
  <c r="S313" i="4"/>
  <c r="S225" i="4"/>
  <c r="S194" i="4"/>
  <c r="S219" i="4"/>
  <c r="S260" i="4"/>
  <c r="S147" i="4"/>
  <c r="S156" i="4"/>
  <c r="S303" i="4"/>
  <c r="S165" i="4"/>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T532" i="4" l="1"/>
  <c r="T471" i="4"/>
  <c r="T465" i="4"/>
  <c r="T464" i="4"/>
  <c r="T466" i="4"/>
  <c r="T462" i="4"/>
  <c r="T460" i="4"/>
  <c r="T469" i="4"/>
  <c r="T467" i="4"/>
  <c r="T463" i="4"/>
  <c r="T461" i="4"/>
  <c r="T470" i="4"/>
  <c r="T468" i="4"/>
  <c r="T526" i="4"/>
  <c r="T528" i="4"/>
  <c r="T527" i="4"/>
  <c r="T543" i="4"/>
  <c r="T544" i="4"/>
  <c r="T545" i="4"/>
  <c r="T531" i="4"/>
  <c r="T529" i="4"/>
  <c r="T530" i="4"/>
  <c r="T212" i="4"/>
  <c r="T231" i="4"/>
  <c r="T317" i="4"/>
  <c r="T138" i="4"/>
  <c r="T344" i="4"/>
  <c r="T135" i="4"/>
  <c r="T417" i="4"/>
  <c r="T155" i="4"/>
  <c r="T84" i="4"/>
  <c r="T137" i="4"/>
  <c r="T134" i="4"/>
  <c r="T167" i="4"/>
  <c r="T121" i="4"/>
  <c r="T165" i="4"/>
  <c r="T296" i="4"/>
  <c r="T383" i="4"/>
  <c r="T130" i="4"/>
  <c r="T131" i="4"/>
  <c r="T166" i="4"/>
  <c r="T122" i="4"/>
  <c r="T319" i="4"/>
  <c r="T125" i="4"/>
  <c r="T37" i="4"/>
  <c r="T382" i="4"/>
  <c r="T413" i="4"/>
  <c r="T221" i="4"/>
  <c r="T376" i="4"/>
  <c r="T103" i="4"/>
  <c r="T293" i="4"/>
  <c r="T101" i="4"/>
  <c r="T405" i="4"/>
  <c r="T415" i="4"/>
  <c r="T118" i="4"/>
  <c r="T92" i="4"/>
  <c r="T300" i="4"/>
  <c r="T303" i="4"/>
  <c r="T402" i="4"/>
  <c r="T217" i="4"/>
  <c r="T156" i="4"/>
  <c r="T19" i="4"/>
  <c r="T133" i="4"/>
  <c r="T161" i="4"/>
  <c r="T337" i="4"/>
  <c r="T85" i="4"/>
  <c r="T289" i="4"/>
  <c r="T222" i="4"/>
  <c r="T13" i="4"/>
  <c r="T53" i="4"/>
  <c r="T419" i="4"/>
  <c r="T214" i="4"/>
  <c r="T377" i="4"/>
  <c r="T256" i="4"/>
  <c r="T263" i="4"/>
  <c r="T348" i="4"/>
  <c r="T321" i="4"/>
  <c r="T147" i="4"/>
  <c r="T99" i="4"/>
  <c r="T59" i="4"/>
  <c r="T381" i="4"/>
  <c r="T299" i="4"/>
  <c r="T28" i="4"/>
  <c r="T284" i="4"/>
  <c r="T400" i="4"/>
  <c r="T345" i="4"/>
  <c r="T336" i="4"/>
  <c r="T261" i="4"/>
  <c r="T418" i="4"/>
  <c r="T380" i="4"/>
  <c r="T218" i="4"/>
  <c r="T341" i="4"/>
  <c r="T144" i="4"/>
  <c r="T54" i="4"/>
  <c r="T224" i="4"/>
  <c r="T412" i="4"/>
  <c r="T301" i="4"/>
  <c r="T235" i="4"/>
  <c r="T164" i="4"/>
  <c r="T157" i="4"/>
  <c r="T219" i="4"/>
  <c r="T142" i="4"/>
  <c r="T302" i="4"/>
  <c r="T104" i="4"/>
  <c r="T314" i="4"/>
  <c r="T148" i="4"/>
  <c r="T251" i="4"/>
  <c r="T119" i="4"/>
  <c r="T195" i="4"/>
  <c r="T145" i="4"/>
  <c r="T132" i="4"/>
  <c r="T414" i="4"/>
  <c r="T403" i="4"/>
  <c r="T229" i="4"/>
  <c r="T401" i="4"/>
  <c r="T194" i="4"/>
  <c r="T124" i="4"/>
  <c r="T347" i="4"/>
  <c r="T232" i="4"/>
  <c r="T312" i="4"/>
  <c r="T291" i="4"/>
  <c r="T163" i="4"/>
  <c r="T78" i="4"/>
  <c r="T316" i="4"/>
  <c r="T146" i="4"/>
  <c r="T298" i="4"/>
  <c r="T193" i="4"/>
  <c r="T318" i="4"/>
  <c r="T216" i="4"/>
  <c r="T225" i="4"/>
  <c r="T223" i="4"/>
  <c r="T378" i="4"/>
  <c r="T258" i="4"/>
  <c r="T17" i="4"/>
  <c r="T338" i="4"/>
  <c r="T379" i="4"/>
  <c r="T310" i="4"/>
  <c r="T120" i="4"/>
  <c r="T346" i="4"/>
  <c r="T259" i="4"/>
  <c r="T339" i="4"/>
  <c r="T264" i="4"/>
  <c r="T162" i="4"/>
  <c r="T227" i="4"/>
  <c r="T313" i="4"/>
  <c r="T213" i="4"/>
  <c r="T98" i="4"/>
  <c r="T230" i="4"/>
  <c r="T295" i="4"/>
  <c r="T349" i="4"/>
  <c r="T234" i="4"/>
  <c r="T35" i="4"/>
  <c r="T115" i="4"/>
  <c r="T292" i="4"/>
  <c r="T252" i="4"/>
  <c r="T97" i="4"/>
  <c r="T254" i="4"/>
  <c r="T260" i="4"/>
  <c r="T236" i="4"/>
  <c r="T228" i="4"/>
  <c r="T139" i="4"/>
  <c r="T340" i="4"/>
  <c r="T283" i="4"/>
  <c r="T398" i="4"/>
  <c r="T105" i="4"/>
  <c r="T143" i="4"/>
  <c r="T286" i="4"/>
  <c r="T288" i="4"/>
  <c r="T253" i="4"/>
  <c r="T100" i="4"/>
  <c r="T158" i="4"/>
  <c r="T311" i="4"/>
  <c r="T117" i="4"/>
  <c r="T215" i="4"/>
  <c r="T399" i="4"/>
  <c r="T350" i="4"/>
  <c r="T255" i="4"/>
  <c r="T123" i="4"/>
  <c r="T320" i="4"/>
  <c r="T294" i="4"/>
  <c r="T102" i="4"/>
  <c r="T160" i="4"/>
  <c r="T73" i="4"/>
  <c r="T343" i="4"/>
  <c r="T43" i="4"/>
  <c r="T226" i="4"/>
  <c r="T257" i="4"/>
  <c r="T192" i="4"/>
  <c r="T141" i="4"/>
  <c r="T262" i="4"/>
  <c r="T290" i="4"/>
  <c r="T351" i="4"/>
  <c r="T342" i="4"/>
  <c r="T233" i="4"/>
  <c r="T12" i="4"/>
  <c r="T140" i="4"/>
  <c r="T285" i="4"/>
  <c r="T404" i="4"/>
  <c r="T266" i="4"/>
  <c r="T265" i="4"/>
  <c r="T297" i="4"/>
  <c r="T315" i="4"/>
  <c r="T416" i="4"/>
  <c r="T503" i="4"/>
  <c r="T504" i="4"/>
  <c r="T500" i="4"/>
  <c r="T497" i="4"/>
  <c r="T499" i="4"/>
  <c r="T495" i="4"/>
  <c r="T498" i="4"/>
  <c r="T496" i="4"/>
  <c r="P149" i="4"/>
  <c r="P151" i="4"/>
  <c r="P150" i="4"/>
  <c r="T455" i="4"/>
  <c r="T473" i="4"/>
  <c r="T456" i="4"/>
  <c r="T452" i="4"/>
  <c r="T472" i="4"/>
  <c r="T451" i="4"/>
  <c r="T453" i="4"/>
  <c r="T454" i="4"/>
  <c r="I632" i="7"/>
  <c r="H632" i="7"/>
  <c r="S64" i="4" s="1"/>
  <c r="S515" i="4" l="1"/>
  <c r="S513" i="4"/>
  <c r="S518" i="4"/>
  <c r="S508" i="4"/>
  <c r="S510" i="4"/>
  <c r="S505" i="4"/>
  <c r="S506" i="4"/>
  <c r="S509" i="4"/>
  <c r="S507" i="4"/>
  <c r="S511" i="4"/>
  <c r="S516" i="4"/>
  <c r="S517" i="4"/>
  <c r="S514" i="4"/>
  <c r="S512" i="4"/>
  <c r="S355" i="4"/>
  <c r="T64" i="4"/>
  <c r="S481" i="4"/>
  <c r="S474" i="4"/>
  <c r="S475" i="4"/>
  <c r="S476" i="4"/>
  <c r="S477" i="4"/>
  <c r="S129" i="4"/>
  <c r="S485" i="4"/>
  <c r="S494" i="4"/>
  <c r="S489" i="4"/>
  <c r="S483" i="4"/>
  <c r="S490" i="4"/>
  <c r="S478" i="4"/>
  <c r="S486" i="4"/>
  <c r="S480" i="4"/>
  <c r="S487" i="4"/>
  <c r="S482" i="4"/>
  <c r="S484" i="4"/>
  <c r="S488" i="4"/>
  <c r="S493" i="4"/>
  <c r="S491" i="4"/>
  <c r="S479" i="4"/>
  <c r="S492" i="4"/>
  <c r="S25" i="4"/>
  <c r="S390" i="4"/>
  <c r="S397" i="4"/>
  <c r="S391" i="4"/>
  <c r="S305" i="4"/>
  <c r="S56" i="4"/>
  <c r="S203" i="4"/>
  <c r="S434" i="4"/>
  <c r="S429" i="4"/>
  <c r="S77" i="4"/>
  <c r="S69" i="4"/>
  <c r="S48" i="4"/>
  <c r="S44" i="4"/>
  <c r="S159" i="4"/>
  <c r="S242" i="4"/>
  <c r="S72" i="4"/>
  <c r="S62" i="4"/>
  <c r="S246" i="4"/>
  <c r="S14" i="4"/>
  <c r="S126" i="4"/>
  <c r="S87" i="4"/>
  <c r="S10" i="4"/>
  <c r="S435" i="4"/>
  <c r="S81" i="4"/>
  <c r="S237" i="4"/>
  <c r="S245" i="4"/>
  <c r="S373" i="4"/>
  <c r="S267" i="4"/>
  <c r="S16" i="4"/>
  <c r="S352" i="4"/>
  <c r="S439" i="4"/>
  <c r="S374" i="4"/>
  <c r="S358" i="4"/>
  <c r="S375" i="4"/>
  <c r="S359" i="4"/>
  <c r="S370" i="4"/>
  <c r="S361" i="4"/>
  <c r="S371" i="4"/>
  <c r="S362" i="4"/>
  <c r="S184" i="4"/>
  <c r="S185" i="4"/>
  <c r="S433" i="4"/>
  <c r="S22" i="4"/>
  <c r="S76" i="4"/>
  <c r="S11" i="4"/>
  <c r="S108" i="4"/>
  <c r="S68" i="4"/>
  <c r="S32" i="4"/>
  <c r="S174" i="4"/>
  <c r="S275" i="4"/>
  <c r="S440" i="4"/>
  <c r="T440" i="4" s="1"/>
  <c r="S363" i="4"/>
  <c r="S170" i="4"/>
  <c r="S190" i="4"/>
  <c r="S209" i="4"/>
  <c r="S191" i="4"/>
  <c r="S208" i="4"/>
  <c r="S250" i="4"/>
  <c r="S210" i="4"/>
  <c r="S116" i="4"/>
  <c r="S360" i="4"/>
  <c r="S372" i="4"/>
  <c r="S153" i="4"/>
  <c r="S82" i="4"/>
  <c r="S239" i="4"/>
  <c r="S431" i="4"/>
  <c r="S154" i="4"/>
  <c r="S169" i="4"/>
  <c r="S168" i="4"/>
  <c r="S388" i="4"/>
  <c r="S396" i="4"/>
  <c r="S384" i="4"/>
  <c r="S152" i="4"/>
  <c r="S211" i="4"/>
  <c r="S189" i="4"/>
  <c r="S327" i="4"/>
  <c r="S325" i="4"/>
  <c r="S180" i="4"/>
  <c r="S6" i="4"/>
  <c r="S178" i="4"/>
  <c r="S128" i="4"/>
  <c r="S57" i="4"/>
  <c r="S45" i="4"/>
  <c r="S86" i="4"/>
  <c r="S112" i="4"/>
  <c r="S93" i="4"/>
  <c r="S334" i="4"/>
  <c r="S407" i="4"/>
  <c r="S367" i="4"/>
  <c r="S58" i="4"/>
  <c r="S95" i="4"/>
  <c r="S79" i="4"/>
  <c r="S171" i="4"/>
  <c r="S15" i="4"/>
  <c r="S369" i="4"/>
  <c r="S197" i="4"/>
  <c r="S240" i="4"/>
  <c r="S111" i="4"/>
  <c r="S436" i="4"/>
  <c r="S7" i="4"/>
  <c r="S182" i="4"/>
  <c r="S70" i="4"/>
  <c r="S322" i="4"/>
  <c r="S269" i="4"/>
  <c r="S323" i="4"/>
  <c r="S270" i="4"/>
  <c r="S395" i="4"/>
  <c r="S8" i="4"/>
  <c r="S385" i="4"/>
  <c r="S268" i="4"/>
  <c r="S271" i="4"/>
  <c r="S136" i="4"/>
  <c r="S26" i="4"/>
  <c r="S66" i="4"/>
  <c r="S5" i="4"/>
  <c r="S94" i="4"/>
  <c r="S20" i="4"/>
  <c r="S29" i="4"/>
  <c r="S49" i="4"/>
  <c r="S421" i="4"/>
  <c r="S428" i="4"/>
  <c r="S326" i="4"/>
  <c r="S272" i="4"/>
  <c r="S183" i="4"/>
  <c r="S50" i="4"/>
  <c r="S422" i="4"/>
  <c r="S71" i="4"/>
  <c r="S88" i="4"/>
  <c r="S324" i="4"/>
  <c r="S23" i="4"/>
  <c r="S365" i="4"/>
  <c r="S430" i="4"/>
  <c r="S114" i="4"/>
  <c r="S172" i="4"/>
  <c r="S149" i="4"/>
  <c r="S151" i="4"/>
  <c r="S446" i="4"/>
  <c r="S127" i="4"/>
  <c r="S181" i="4"/>
  <c r="S51" i="4"/>
  <c r="S177" i="4"/>
  <c r="S39" i="4"/>
  <c r="S179" i="4"/>
  <c r="S243" i="4"/>
  <c r="S38" i="4"/>
  <c r="S74" i="4"/>
  <c r="S75" i="4"/>
  <c r="S248" i="4"/>
  <c r="S420" i="4"/>
  <c r="S150" i="4"/>
  <c r="S33" i="4"/>
  <c r="S368" i="4"/>
  <c r="S438" i="4"/>
  <c r="S83" i="4"/>
  <c r="S249" i="4"/>
  <c r="S110" i="4"/>
  <c r="S18" i="4"/>
  <c r="S201" i="4"/>
  <c r="S89" i="4"/>
  <c r="S200" i="4"/>
  <c r="S40" i="4"/>
  <c r="S34" i="4"/>
  <c r="S47" i="4"/>
  <c r="S199" i="4"/>
  <c r="S244" i="4"/>
  <c r="S109" i="4"/>
  <c r="S46" i="4"/>
  <c r="S364" i="4"/>
  <c r="S406" i="4"/>
  <c r="S273" i="4"/>
  <c r="S274" i="4"/>
  <c r="S21" i="4"/>
  <c r="S36" i="4"/>
  <c r="S173" i="4"/>
  <c r="S442" i="4"/>
  <c r="T442" i="4" s="1"/>
  <c r="S409" i="4"/>
  <c r="S67" i="4"/>
  <c r="S31" i="4"/>
  <c r="S106" i="4"/>
  <c r="S247" i="4"/>
  <c r="S198" i="4"/>
  <c r="S427" i="4"/>
  <c r="S408" i="4"/>
  <c r="S366" i="4"/>
  <c r="S91" i="4"/>
  <c r="S196" i="4"/>
  <c r="S65" i="4"/>
  <c r="S107" i="4"/>
  <c r="S9" i="4"/>
  <c r="S41" i="4"/>
  <c r="S80" i="4"/>
  <c r="S432" i="4"/>
  <c r="S410" i="4"/>
  <c r="S30" i="4"/>
  <c r="S60" i="4"/>
  <c r="S330" i="4"/>
  <c r="S331" i="4"/>
  <c r="S332" i="4"/>
  <c r="S238" i="4"/>
  <c r="S42" i="4"/>
  <c r="S205" i="4"/>
  <c r="S444" i="4"/>
  <c r="T444" i="4" s="1"/>
  <c r="S411" i="4"/>
  <c r="S353" i="4"/>
  <c r="S354" i="4"/>
  <c r="S307" i="4"/>
  <c r="S52" i="4"/>
  <c r="S309" i="4"/>
  <c r="S241" i="4"/>
  <c r="S308" i="4"/>
  <c r="S207" i="4"/>
  <c r="S206" i="4"/>
  <c r="S61" i="4"/>
  <c r="S96" i="4"/>
  <c r="S437" i="4"/>
  <c r="S90" i="4"/>
  <c r="S113" i="4"/>
  <c r="S276" i="4"/>
  <c r="S386" i="4"/>
  <c r="S55" i="4"/>
  <c r="S306" i="4"/>
  <c r="S27" i="4"/>
  <c r="S392" i="4"/>
  <c r="S389" i="4"/>
  <c r="S333" i="4"/>
  <c r="S393" i="4"/>
  <c r="S387" i="4"/>
  <c r="S335" i="4"/>
  <c r="S24" i="4"/>
  <c r="S394" i="4"/>
  <c r="S304" i="4"/>
  <c r="S277" i="4"/>
  <c r="S63" i="4"/>
  <c r="S278" i="4"/>
  <c r="S204" i="4"/>
  <c r="S188" i="4"/>
  <c r="S186" i="4"/>
  <c r="S357" i="4"/>
  <c r="S356" i="4"/>
  <c r="S187" i="4"/>
  <c r="S202" i="4"/>
  <c r="S175" i="4"/>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T512" i="4"/>
  <c r="T514" i="4"/>
  <c r="T517" i="4"/>
  <c r="T516" i="4"/>
  <c r="T511" i="4"/>
  <c r="T507" i="4"/>
  <c r="T509" i="4"/>
  <c r="T506" i="4"/>
  <c r="T505" i="4"/>
  <c r="T510" i="4"/>
  <c r="T508" i="4"/>
  <c r="T518" i="4"/>
  <c r="T513" i="4"/>
  <c r="T515" i="4"/>
  <c r="T331" i="4"/>
  <c r="T198" i="4"/>
  <c r="T244" i="4"/>
  <c r="T114" i="4"/>
  <c r="T20" i="4"/>
  <c r="T182" i="4"/>
  <c r="T112" i="4"/>
  <c r="T388" i="4"/>
  <c r="T190" i="4"/>
  <c r="T371" i="4"/>
  <c r="T10" i="4"/>
  <c r="T56" i="4"/>
  <c r="T24" i="4"/>
  <c r="T61" i="4"/>
  <c r="T206" i="4"/>
  <c r="T330" i="4"/>
  <c r="T247" i="4"/>
  <c r="T199" i="4"/>
  <c r="T248" i="4"/>
  <c r="T94" i="4"/>
  <c r="T7" i="4"/>
  <c r="T86" i="4"/>
  <c r="T168" i="4"/>
  <c r="T170" i="4"/>
  <c r="T361" i="4"/>
  <c r="T87" i="4"/>
  <c r="T305" i="4"/>
  <c r="T387" i="4"/>
  <c r="T207" i="4"/>
  <c r="T60" i="4"/>
  <c r="T106" i="4"/>
  <c r="T47" i="4"/>
  <c r="T75" i="4"/>
  <c r="T365" i="4"/>
  <c r="T5" i="4"/>
  <c r="T45" i="4"/>
  <c r="T169" i="4"/>
  <c r="T363" i="4"/>
  <c r="T370" i="4"/>
  <c r="T126" i="4"/>
  <c r="T391" i="4"/>
  <c r="T335" i="4"/>
  <c r="T175" i="4"/>
  <c r="T393" i="4"/>
  <c r="T308" i="4"/>
  <c r="T30" i="4"/>
  <c r="T31" i="4"/>
  <c r="T34" i="4"/>
  <c r="T74" i="4"/>
  <c r="T23" i="4"/>
  <c r="T66" i="4"/>
  <c r="T111" i="4"/>
  <c r="T57" i="4"/>
  <c r="T154" i="4"/>
  <c r="T359" i="4"/>
  <c r="T14" i="4"/>
  <c r="T397" i="4"/>
  <c r="T333" i="4"/>
  <c r="T241" i="4"/>
  <c r="T410" i="4"/>
  <c r="T67" i="4"/>
  <c r="T40" i="4"/>
  <c r="T38" i="4"/>
  <c r="T324" i="4"/>
  <c r="T26" i="4"/>
  <c r="T240" i="4"/>
  <c r="T128" i="4"/>
  <c r="T275" i="4"/>
  <c r="T375" i="4"/>
  <c r="T246" i="4"/>
  <c r="T390" i="4"/>
  <c r="T389" i="4"/>
  <c r="T309" i="4"/>
  <c r="T409" i="4"/>
  <c r="T200" i="4"/>
  <c r="T243" i="4"/>
  <c r="T88" i="4"/>
  <c r="T136" i="4"/>
  <c r="T197" i="4"/>
  <c r="T178" i="4"/>
  <c r="T239" i="4"/>
  <c r="T174" i="4"/>
  <c r="T358" i="4"/>
  <c r="T62" i="4"/>
  <c r="T25" i="4"/>
  <c r="T356" i="4"/>
  <c r="T392" i="4"/>
  <c r="T52" i="4"/>
  <c r="T80" i="4"/>
  <c r="T89" i="4"/>
  <c r="T179" i="4"/>
  <c r="T71" i="4"/>
  <c r="T271" i="4"/>
  <c r="T369" i="4"/>
  <c r="T6" i="4"/>
  <c r="T82" i="4"/>
  <c r="T32" i="4"/>
  <c r="T374" i="4"/>
  <c r="T72" i="4"/>
  <c r="T129" i="4"/>
  <c r="T27" i="4"/>
  <c r="T307" i="4"/>
  <c r="T41" i="4"/>
  <c r="T173" i="4"/>
  <c r="T201" i="4"/>
  <c r="T39" i="4"/>
  <c r="T268" i="4"/>
  <c r="T15" i="4"/>
  <c r="T180" i="4"/>
  <c r="T153" i="4"/>
  <c r="T68" i="4"/>
  <c r="T242" i="4"/>
  <c r="T306" i="4"/>
  <c r="T354" i="4"/>
  <c r="T9" i="4"/>
  <c r="T36" i="4"/>
  <c r="T18" i="4"/>
  <c r="T177" i="4"/>
  <c r="T50" i="4"/>
  <c r="T385" i="4"/>
  <c r="T171" i="4"/>
  <c r="T325" i="4"/>
  <c r="T372" i="4"/>
  <c r="T108" i="4"/>
  <c r="T352" i="4"/>
  <c r="T159" i="4"/>
  <c r="T55" i="4"/>
  <c r="T353" i="4"/>
  <c r="T107" i="4"/>
  <c r="T21" i="4"/>
  <c r="T110" i="4"/>
  <c r="T51" i="4"/>
  <c r="T183" i="4"/>
  <c r="T8" i="4"/>
  <c r="T79" i="4"/>
  <c r="T327" i="4"/>
  <c r="T360" i="4"/>
  <c r="T11" i="4"/>
  <c r="T16" i="4"/>
  <c r="T44" i="4"/>
  <c r="T204" i="4"/>
  <c r="T386" i="4"/>
  <c r="T411" i="4"/>
  <c r="T65" i="4"/>
  <c r="T274" i="4"/>
  <c r="T249" i="4"/>
  <c r="T181" i="4"/>
  <c r="T272" i="4"/>
  <c r="T395" i="4"/>
  <c r="T95" i="4"/>
  <c r="T189" i="4"/>
  <c r="T116" i="4"/>
  <c r="T76" i="4"/>
  <c r="T267" i="4"/>
  <c r="T48" i="4"/>
  <c r="T188" i="4"/>
  <c r="T278" i="4"/>
  <c r="T276" i="4"/>
  <c r="T196" i="4"/>
  <c r="T273" i="4"/>
  <c r="T83" i="4"/>
  <c r="T127" i="4"/>
  <c r="T326" i="4"/>
  <c r="T270" i="4"/>
  <c r="T58" i="4"/>
  <c r="T211" i="4"/>
  <c r="T210" i="4"/>
  <c r="T22" i="4"/>
  <c r="T373" i="4"/>
  <c r="T69" i="4"/>
  <c r="T63" i="4"/>
  <c r="T113" i="4"/>
  <c r="T205" i="4"/>
  <c r="T91" i="4"/>
  <c r="T406" i="4"/>
  <c r="T323" i="4"/>
  <c r="T367" i="4"/>
  <c r="T250" i="4"/>
  <c r="T245" i="4"/>
  <c r="T77" i="4"/>
  <c r="T277" i="4"/>
  <c r="T90" i="4"/>
  <c r="T42" i="4"/>
  <c r="T364" i="4"/>
  <c r="T368" i="4"/>
  <c r="T151" i="4"/>
  <c r="T269" i="4"/>
  <c r="T407" i="4"/>
  <c r="T152" i="4"/>
  <c r="T208" i="4"/>
  <c r="T185" i="4"/>
  <c r="T237" i="4"/>
  <c r="T366" i="4"/>
  <c r="T304" i="4"/>
  <c r="T238" i="4"/>
  <c r="T408" i="4"/>
  <c r="T46" i="4"/>
  <c r="T33" i="4"/>
  <c r="T149" i="4"/>
  <c r="T49" i="4"/>
  <c r="T322" i="4"/>
  <c r="T334" i="4"/>
  <c r="T384" i="4"/>
  <c r="T191" i="4"/>
  <c r="T184" i="4"/>
  <c r="T81" i="4"/>
  <c r="T186" i="4"/>
  <c r="T394" i="4"/>
  <c r="T96" i="4"/>
  <c r="T332" i="4"/>
  <c r="T109" i="4"/>
  <c r="T150" i="4"/>
  <c r="T172" i="4"/>
  <c r="T29" i="4"/>
  <c r="T70" i="4"/>
  <c r="T93" i="4"/>
  <c r="T396" i="4"/>
  <c r="T209" i="4"/>
  <c r="T362" i="4"/>
  <c r="T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<sst xmlns="http://schemas.openxmlformats.org/spreadsheetml/2006/main" count="8137" uniqueCount="2839">
  <si>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</si>
  <si>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</si>
  <si>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</si>
  <si>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</si>
  <si>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</si>
  <si>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</si>
  <si>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</si>
  <si>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</si>
  <si>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</si>
  <si>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</si>
  <si>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</si>
  <si>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</si>
  <si>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</si>
  <si>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</si>
  <si>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</si>
  <si>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</si>
  <si>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</si>
  <si>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</si>
  <si>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</si>
  <si>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</si>
  <si>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</si>
  <si>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</si>
  <si>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</si>
  <si>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</si>
  <si>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</si>
  <si>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</si>
  <si>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</si>
  <si>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</si>
  <si>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</si>
  <si>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</si>
  <si>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</si>
  <si>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</si>
  <si>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</si>
  <si>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</si>
  <si>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</si>
  <si>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</si>
  <si>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</si>
  <si>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</si>
  <si>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</si>
  <si>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</si>
  <si>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</si>
  <si>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</si>
  <si>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</si>
  <si>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</si>
  <si>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</si>
  <si>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</si>
  <si>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</si>
  <si>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</si>
  <si>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</si>
  <si>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</si>
  <si>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</si>
  <si>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</si>
  <si>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</si>
  <si>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</si>
  <si>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</si>
  <si>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</si>
  <si>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</si>
  <si>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</si>
  <si>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</si>
  <si>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</si>
  <si>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</si>
  <si>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</si>
  <si>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</si>
  <si>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</si>
  <si>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</si>
  <si>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</si>
  <si>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</si>
  <si>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</si>
  <si>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</si>
  <si>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</si>
  <si>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</si>
  <si>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</si>
  <si>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</si>
  <si>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</si>
  <si>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</si>
  <si>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</si>
  <si>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</si>
  <si>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</si>
  <si>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</si>
  <si>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</si>
  <si>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</si>
  <si>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</si>
  <si>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</si>
  <si>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</si>
  <si>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</si>
  <si>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</si>
  <si>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</si>
  <si>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</si>
  <si>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</si>
  <si>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</si>
  <si>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</si>
  <si>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</si>
  <si>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</si>
  <si>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</si>
  <si>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</si>
  <si>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</si>
  <si>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</si>
  <si>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</si>
  <si>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</si>
  <si>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</si>
  <si>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</si>
  <si>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</si>
  <si>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</si>
  <si>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</si>
  <si>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</si>
  <si>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</si>
  <si>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</si>
  <si>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</si>
  <si>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</si>
  <si>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</si>
  <si>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</si>
  <si>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</si>
  <si>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</si>
  <si>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</si>
  <si>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</si>
  <si>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</si>
  <si>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</si>
  <si>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</si>
  <si>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</si>
  <si>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</si>
  <si>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</si>
  <si>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</si>
  <si>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</si>
  <si>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</si>
  <si>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</si>
  <si>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</si>
  <si>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</si>
  <si>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</si>
  <si>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</si>
  <si>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</si>
  <si>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</si>
  <si>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</si>
  <si>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</si>
  <si>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</si>
  <si>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</si>
  <si>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</si>
  <si>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</si>
  <si>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</si>
  <si>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</si>
  <si>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</si>
  <si>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</si>
  <si>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</si>
  <si>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</si>
  <si>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</si>
  <si>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</si>
  <si>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</si>
  <si>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</si>
  <si>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</si>
  <si>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</si>
  <si>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</si>
  <si>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</si>
  <si>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</si>
  <si>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</si>
  <si>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</si>
  <si>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</si>
  <si>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</si>
  <si>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</si>
  <si>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</si>
  <si>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</si>
  <si>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</si>
  <si>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</si>
  <si>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</si>
  <si>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</si>
  <si>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</si>
  <si>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</si>
  <si>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</si>
  <si>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</si>
  <si>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</si>
  <si>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</si>
  <si>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</si>
  <si>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</si>
  <si>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</si>
  <si>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</si>
  <si>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</si>
  <si>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</si>
  <si>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</si>
  <si>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</si>
  <si>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</si>
  <si>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</si>
  <si>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</si>
  <si>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</si>
  <si>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</si>
  <si>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</si>
  <si>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</si>
  <si>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</si>
  <si>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</si>
  <si>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</si>
  <si>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</si>
  <si>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</si>
  <si>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</si>
  <si>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</si>
  <si>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</si>
  <si>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</si>
  <si>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</si>
  <si>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</si>
  <si>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</si>
  <si>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</si>
  <si>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</si>
  <si>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</si>
  <si>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</si>
  <si>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</si>
  <si>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</si>
  <si>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</si>
  <si>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</si>
  <si>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</si>
  <si>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</si>
  <si>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</si>
  <si>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</si>
  <si>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</si>
  <si>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</si>
  <si>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</si>
  <si>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</si>
  <si>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</si>
  <si>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</si>
  <si>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</si>
  <si>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</si>
  <si>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</si>
  <si>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</si>
  <si>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</si>
  <si>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</si>
  <si>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</si>
  <si>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</si>
  <si>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</si>
  <si>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</si>
  <si>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</si>
  <si>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</si>
  <si>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</si>
  <si>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</si>
  <si>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</si>
  <si>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</si>
  <si>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</si>
  <si>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</si>
  <si>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</si>
  <si>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</si>
  <si>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</si>
  <si>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</si>
  <si>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</si>
  <si>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</si>
  <si>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</si>
  <si>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</si>
  <si>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</si>
  <si>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</si>
  <si>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</si>
  <si>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</si>
  <si>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</si>
  <si>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</si>
  <si>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</si>
  <si>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</si>
  <si>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</si>
  <si>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</si>
  <si>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</si>
  <si>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</si>
  <si>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</si>
  <si>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</si>
  <si>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</si>
  <si>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</si>
  <si>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</si>
  <si>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</si>
  <si>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</si>
  <si>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</si>
  <si>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</si>
  <si>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</si>
  <si>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</si>
  <si>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</si>
  <si>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</si>
  <si>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</si>
  <si>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</si>
  <si>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</si>
  <si>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</si>
  <si>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</si>
  <si>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</si>
  <si>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</si>
  <si>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</si>
  <si>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</si>
  <si>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</si>
  <si>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</si>
  <si>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</si>
  <si>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</si>
  <si>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</si>
  <si>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</si>
  <si>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</si>
  <si>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</si>
  <si>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</si>
  <si>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</si>
  <si>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</si>
  <si>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</si>
  <si>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</si>
  <si>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</si>
  <si>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</si>
  <si>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</si>
  <si>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</si>
  <si>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</si>
  <si>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</si>
  <si>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</si>
  <si>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</si>
  <si>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</si>
  <si>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</si>
  <si>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</si>
  <si>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</si>
  <si>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</si>
  <si>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</si>
  <si>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</si>
  <si>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</si>
  <si>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</si>
  <si>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</si>
  <si>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</si>
  <si>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</si>
  <si>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</si>
  <si>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</si>
  <si>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</si>
  <si>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</si>
  <si>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</si>
  <si>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</si>
  <si>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</si>
  <si>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</si>
  <si>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</si>
  <si>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</si>
  <si>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</si>
  <si>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</si>
  <si>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</si>
  <si>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</si>
  <si>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</si>
  <si>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</si>
  <si>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</si>
  <si>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</si>
  <si>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</si>
  <si>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</si>
  <si>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</si>
  <si>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</si>
  <si>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</si>
  <si>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</si>
  <si>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</si>
  <si>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</si>
  <si>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</si>
  <si>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</si>
  <si>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</si>
  <si>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</si>
  <si>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</si>
  <si>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</si>
  <si>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</si>
  <si>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</si>
  <si>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</si>
  <si>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</si>
  <si>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</si>
  <si>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</si>
  <si>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</si>
  <si>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</si>
  <si>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</si>
  <si>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</si>
  <si>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</si>
  <si>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</si>
  <si>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</si>
  <si>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</si>
  <si>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</si>
  <si>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</si>
  <si>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</si>
  <si>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</si>
  <si>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</si>
  <si>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</si>
  <si>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</si>
  <si>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</si>
  <si>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</si>
  <si>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</si>
  <si>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</si>
  <si>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</si>
  <si>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</si>
  <si>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</si>
  <si>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</si>
  <si>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</si>
  <si>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</si>
  <si>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</si>
  <si>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</si>
  <si>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</si>
  <si>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</si>
  <si>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</si>
  <si>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</si>
  <si>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</si>
  <si>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</si>
  <si>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</si>
  <si>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</si>
  <si>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</si>
  <si>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</si>
  <si>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</si>
  <si>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</si>
  <si>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</si>
  <si>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</si>
  <si>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</si>
  <si>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</si>
  <si>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</si>
  <si>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</si>
  <si>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</si>
  <si>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</si>
  <si>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</si>
  <si>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</si>
  <si>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</si>
  <si>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</si>
  <si>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</si>
  <si>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</si>
  <si>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</si>
  <si>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</si>
  <si>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</si>
  <si>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</si>
  <si>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</si>
  <si>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</si>
  <si>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</si>
  <si>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</si>
  <si>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</si>
  <si>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</si>
  <si>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</si>
  <si>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</si>
  <si>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</si>
  <si>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</si>
  <si>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</si>
  <si>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</si>
  <si>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</si>
  <si>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</si>
  <si>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</si>
  <si>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</si>
  <si>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</si>
  <si>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</si>
  <si>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</si>
  <si>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</si>
  <si>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</si>
  <si>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</si>
  <si>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</si>
  <si>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</si>
  <si>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</si>
  <si>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</si>
  <si>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</si>
  <si>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</si>
  <si>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</si>
  <si>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</si>
  <si>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</si>
  <si>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</si>
  <si>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</si>
  <si>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</si>
  <si>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</si>
  <si>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</si>
  <si>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</si>
  <si>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</si>
  <si>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</si>
  <si>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</si>
  <si>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</si>
  <si>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</si>
  <si>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</si>
  <si>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</si>
  <si>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</si>
  <si>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</si>
  <si>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</si>
  <si>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</si>
  <si>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</si>
  <si>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</si>
  <si>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</si>
  <si>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</si>
  <si>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</si>
  <si>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</si>
  <si>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</si>
  <si>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</si>
  <si>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</si>
  <si>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</si>
  <si>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</si>
  <si>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</si>
  <si>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</si>
  <si>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</si>
  <si>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</si>
  <si>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</si>
  <si>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</si>
  <si>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</si>
  <si>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</si>
  <si>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</si>
  <si>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</si>
  <si>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</si>
  <si>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</si>
  <si>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</si>
  <si>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</si>
  <si>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</si>
  <si>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</si>
  <si>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</si>
  <si>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</si>
  <si>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</si>
  <si>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</si>
  <si>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</si>
  <si>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</si>
  <si>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</si>
  <si>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</si>
  <si>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</si>
  <si>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</si>
  <si>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</si>
  <si>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</si>
  <si>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</si>
  <si>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</si>
  <si>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</si>
  <si>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</si>
  <si>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</si>
  <si>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</si>
  <si>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</si>
  <si>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</si>
  <si>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</si>
  <si>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</si>
  <si>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</si>
  <si>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</si>
  <si>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</si>
  <si>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</si>
  <si>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</si>
  <si>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</si>
  <si>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</si>
  <si>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</si>
  <si>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</si>
  <si>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</si>
  <si>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</si>
  <si>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</si>
  <si>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</si>
  <si>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</si>
  <si>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</si>
  <si>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</si>
  <si>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</si>
  <si>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</si>
  <si>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</si>
  <si>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</si>
  <si>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</si>
  <si>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</si>
  <si>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</si>
  <si>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</si>
  <si>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</si>
  <si>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</si>
  <si>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</si>
  <si>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</si>
  <si>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</si>
  <si>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</si>
  <si>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</si>
  <si>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</si>
  <si>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</si>
  <si>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</si>
  <si>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</si>
  <si>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</si>
  <si>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</si>
  <si>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</si>
  <si>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</si>
  <si>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</si>
  <si>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</si>
  <si>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</si>
  <si>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</si>
  <si>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</si>
  <si>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</si>
  <si>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</si>
  <si>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</si>
  <si>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</si>
  <si>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</si>
  <si>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</si>
  <si>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</si>
  <si>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</si>
  <si>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</si>
  <si>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</si>
  <si>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</si>
  <si>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</si>
  <si>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</si>
  <si>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</si>
  <si>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</si>
  <si>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</si>
  <si>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</si>
  <si>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</si>
  <si>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</si>
  <si>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</si>
  <si>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</si>
  <si>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</si>
  <si>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</si>
  <si>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</si>
  <si>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</si>
  <si>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</si>
  <si>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</si>
  <si>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</si>
  <si>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</si>
  <si>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</si>
  <si>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</si>
  <si>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</si>
  <si>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</si>
  <si>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</si>
  <si>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</si>
  <si>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</si>
  <si>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</si>
  <si>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</si>
  <si>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</si>
  <si>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</si>
  <si>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</si>
  <si>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</si>
  <si>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</si>
  <si>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</si>
  <si>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</si>
  <si>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</si>
  <si>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</si>
  <si>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</si>
  <si>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</si>
  <si>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</si>
  <si>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</si>
  <si>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</si>
  <si>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</si>
  <si>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</si>
  <si>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</si>
  <si>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</si>
  <si>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</si>
  <si>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</si>
  <si>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</si>
  <si>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</si>
  <si>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</si>
  <si>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</si>
  <si>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</si>
  <si>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</si>
  <si>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</si>
  <si>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</si>
  <si>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</si>
  <si>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</si>
  <si>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</si>
  <si>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</si>
  <si>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</si>
  <si>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</si>
  <si>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</si>
  <si>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</si>
  <si>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</si>
  <si>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</si>
  <si>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</si>
  <si>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</si>
  <si>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</si>
  <si>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</si>
  <si>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</si>
  <si>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</si>
  <si>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</si>
  <si>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</si>
  <si>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</si>
  <si>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</si>
  <si>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</si>
  <si>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</si>
  <si>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</si>
  <si>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</si>
  <si>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</si>
  <si>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</si>
  <si>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</si>
  <si>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</si>
  <si>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</si>
  <si>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</si>
  <si>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</si>
  <si>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</si>
  <si>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</si>
  <si>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</si>
  <si>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</si>
  <si>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</si>
  <si>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</si>
  <si>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</si>
  <si>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</si>
  <si>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</si>
  <si>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</si>
  <si>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</si>
  <si>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</si>
  <si>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</si>
  <si>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</si>
  <si>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</si>
  <si>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</si>
  <si>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</si>
  <si>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</si>
  <si>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</si>
  <si>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</si>
  <si>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</si>
  <si>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</si>
  <si>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</si>
  <si>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</si>
  <si>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</si>
  <si>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</si>
  <si>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</si>
  <si>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</si>
  <si>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</si>
  <si>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</si>
  <si>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</si>
  <si>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</si>
  <si>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</si>
  <si>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</si>
  <si>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</si>
  <si>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</si>
  <si>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</si>
  <si>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</si>
  <si>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</si>
  <si>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</si>
  <si>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</si>
  <si>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</si>
  <si>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</si>
  <si>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</si>
  <si>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</si>
  <si>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</si>
  <si>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</si>
  <si>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</si>
  <si>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</si>
  <si>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</si>
  <si>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</si>
  <si>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</si>
  <si>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</si>
  <si>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</si>
  <si>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</si>
  <si>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</si>
  <si>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</si>
  <si>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</si>
  <si>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</si>
  <si>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</si>
  <si>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</si>
  <si>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</si>
  <si>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</si>
  <si>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</si>
  <si>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</si>
  <si>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</si>
  <si>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</si>
  <si>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</si>
  <si>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</si>
  <si>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</si>
  <si>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</si>
  <si>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</si>
  <si>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</si>
  <si>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</si>
  <si>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</si>
  <si>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</si>
  <si>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</si>
  <si>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</si>
  <si>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</si>
  <si>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</si>
  <si>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</si>
  <si>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</si>
  <si>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</si>
  <si>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</si>
  <si>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</si>
  <si>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</si>
  <si>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</si>
  <si>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</si>
  <si>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</si>
  <si>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</si>
  <si>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</si>
  <si>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</si>
  <si>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</si>
  <si>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</si>
  <si>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</si>
  <si>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</si>
  <si>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</si>
  <si>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</si>
  <si>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</si>
  <si>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</si>
  <si>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</si>
  <si>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</si>
  <si>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</si>
  <si>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</si>
  <si>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</si>
  <si>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</si>
  <si>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</si>
  <si>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</si>
  <si>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</si>
  <si>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</si>
  <si>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</si>
  <si>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</si>
  <si>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</si>
  <si>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</si>
  <si>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</si>
  <si>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</si>
  <si>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</si>
  <si>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</si>
  <si>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</si>
  <si>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</si>
  <si>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</si>
  <si>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</si>
  <si>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</si>
  <si>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</si>
  <si>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</si>
  <si>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</si>
  <si>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</si>
  <si>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</si>
  <si>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</si>
  <si>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</si>
  <si>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</si>
  <si>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</si>
  <si>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</si>
  <si>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</si>
  <si>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</si>
  <si>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</si>
  <si>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</si>
  <si>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</si>
  <si>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</si>
  <si>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</si>
  <si>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</si>
  <si>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</si>
  <si>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</si>
  <si>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</si>
  <si>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</si>
  <si>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</si>
  <si>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</si>
  <si>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</si>
  <si>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</si>
  <si>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</si>
  <si>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</si>
  <si>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</si>
  <si>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</si>
  <si>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</si>
  <si>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</si>
  <si>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</si>
  <si>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</si>
  <si>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</si>
  <si>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</si>
  <si>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</si>
  <si>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</si>
  <si>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</si>
  <si>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</si>
  <si>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</si>
  <si>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</si>
  <si>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</si>
  <si>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</si>
  <si>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</si>
  <si>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</si>
  <si>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</si>
  <si>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</si>
  <si>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</si>
  <si>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</si>
  <si>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</si>
  <si>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</si>
  <si>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</si>
  <si>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</si>
  <si>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</si>
  <si>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</si>
  <si>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</si>
  <si>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</si>
  <si>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</si>
  <si>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</si>
  <si>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</si>
  <si>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</si>
  <si>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</si>
  <si>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</si>
  <si>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</si>
  <si>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</si>
  <si>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</si>
  <si>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</si>
  <si>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</si>
  <si>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</si>
  <si>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</si>
  <si>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</si>
  <si>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</si>
  <si>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</si>
  <si>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</si>
  <si>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</si>
  <si>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</si>
  <si>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</si>
  <si>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</si>
  <si>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</si>
  <si>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</si>
  <si>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</si>
  <si>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</si>
  <si>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</si>
  <si>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</si>
  <si>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</si>
  <si>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</si>
  <si>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</si>
  <si>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</si>
  <si>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</si>
  <si>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</si>
  <si>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</si>
  <si>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</si>
  <si>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</si>
  <si>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</si>
  <si>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</si>
  <si>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</si>
  <si>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</si>
  <si>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</si>
  <si>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</si>
  <si>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</si>
  <si>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</si>
  <si>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</si>
  <si>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</si>
  <si>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</si>
  <si>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</si>
  <si>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</si>
  <si>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</si>
  <si>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</si>
  <si>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</si>
  <si>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</si>
  <si>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</si>
  <si>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</si>
  <si>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</si>
  <si>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</si>
  <si>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</si>
  <si>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</si>
  <si>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</si>
  <si>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</si>
  <si>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</si>
  <si>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</si>
  <si>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</si>
  <si>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</si>
  <si>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</si>
  <si>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</si>
  <si>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</si>
  <si>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</si>
  <si>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</si>
  <si>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</si>
  <si>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</si>
  <si>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</si>
  <si>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</si>
  <si>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</si>
  <si>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</si>
  <si>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</si>
  <si>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</si>
  <si>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</si>
  <si>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</si>
  <si>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</si>
  <si>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</si>
  <si>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</si>
  <si>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</si>
  <si>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</si>
  <si>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</si>
  <si>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</si>
  <si>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</si>
  <si>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</si>
  <si>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</si>
  <si>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</si>
  <si>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</si>
  <si>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</si>
  <si>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</si>
  <si>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</si>
  <si>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</si>
  <si>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</si>
  <si>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</si>
  <si>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</si>
  <si>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</si>
  <si>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</si>
  <si>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</si>
  <si>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</si>
  <si>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</si>
  <si>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</si>
  <si>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</si>
  <si>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</si>
  <si>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</si>
  <si>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</si>
  <si>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</si>
  <si>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</si>
  <si>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</si>
  <si>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</si>
  <si>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</si>
  <si>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</si>
  <si>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</si>
  <si>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</si>
  <si>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</si>
  <si>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</si>
  <si>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</si>
  <si>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</si>
  <si>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</si>
  <si>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</si>
  <si>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</si>
  <si>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</si>
  <si>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</si>
  <si>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</si>
  <si>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</si>
  <si>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</si>
  <si>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</si>
  <si>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</si>
  <si>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</si>
  <si>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</si>
  <si>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</si>
  <si>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</si>
  <si>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</si>
  <si>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</si>
  <si>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</si>
  <si>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</si>
  <si>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</si>
  <si>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</si>
  <si>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</si>
  <si>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</si>
  <si>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</si>
  <si>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</si>
  <si>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</si>
  <si>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</si>
  <si>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</si>
  <si>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</si>
  <si>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</si>
  <si>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</si>
  <si>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</si>
  <si>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</si>
  <si>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</si>
  <si>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</si>
  <si>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</si>
  <si>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</si>
  <si>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</si>
  <si>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</si>
  <si>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</si>
  <si>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</si>
  <si>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</si>
  <si>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</si>
  <si>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</si>
  <si>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</si>
  <si>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</si>
  <si>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</si>
  <si>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</si>
  <si>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</si>
  <si>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</si>
  <si>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</si>
  <si>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</si>
  <si>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</si>
  <si>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</si>
  <si>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</si>
  <si>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</si>
  <si>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</si>
  <si>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</si>
  <si>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</si>
  <si>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</si>
  <si>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</si>
  <si>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</si>
  <si>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</si>
  <si>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</si>
  <si>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</si>
  <si>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</si>
  <si>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</si>
  <si>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</si>
  <si>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</si>
  <si>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</si>
  <si>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</si>
  <si>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</si>
  <si>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</si>
  <si>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</si>
  <si>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</si>
  <si>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</si>
  <si>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</si>
  <si>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</si>
  <si>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</si>
  <si>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</si>
  <si>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</si>
  <si>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</si>
  <si>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</si>
  <si>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</si>
  <si>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</si>
  <si>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</si>
  <si>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</si>
  <si>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</si>
  <si>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</si>
  <si>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</si>
  <si>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</si>
  <si>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</si>
  <si>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</si>
  <si>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</si>
  <si>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</si>
  <si>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</si>
  <si>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</si>
  <si>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</si>
  <si>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</si>
  <si>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</si>
  <si>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</si>
  <si>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</si>
  <si>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</si>
  <si>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</si>
  <si>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</si>
  <si>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</si>
  <si>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</si>
  <si>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</si>
  <si>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</si>
  <si>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</si>
  <si>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</si>
  <si>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</si>
  <si>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</si>
  <si>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</si>
  <si>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</si>
  <si>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</si>
  <si>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</si>
  <si>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</si>
  <si>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</si>
  <si>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</si>
  <si>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</si>
  <si>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</si>
  <si>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</si>
  <si>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</si>
  <si>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</si>
  <si>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</si>
  <si>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</si>
  <si>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</si>
  <si>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</si>
  <si>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</si>
  <si>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</si>
  <si>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</si>
  <si>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</si>
  <si>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</si>
  <si>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</si>
  <si>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</si>
  <si>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</si>
  <si>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</si>
  <si>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</si>
  <si>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</si>
  <si>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</si>
  <si>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</si>
  <si>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</si>
  <si>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</si>
  <si>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</si>
  <si>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</si>
  <si>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</si>
  <si>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</si>
  <si>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</si>
  <si>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</si>
  <si>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</si>
  <si>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</si>
  <si>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</si>
  <si>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</si>
  <si>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</si>
  <si>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</si>
  <si>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</si>
  <si>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</si>
  <si>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</si>
  <si>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</si>
  <si>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</si>
  <si>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</si>
  <si>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</si>
  <si>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</si>
  <si>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</si>
  <si>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</si>
  <si>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</si>
  <si>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</si>
  <si>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</si>
  <si>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</si>
  <si>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</si>
  <si>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</si>
  <si>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</si>
  <si>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</si>
  <si>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</si>
  <si>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</si>
  <si>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</si>
  <si>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</si>
  <si>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</si>
  <si>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</si>
  <si>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</si>
  <si>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</si>
  <si>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</si>
  <si>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</si>
  <si>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</si>
  <si>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</si>
  <si>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</si>
  <si>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</si>
  <si>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</si>
  <si>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</si>
  <si>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</si>
  <si>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</si>
  <si>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</si>
  <si>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</si>
  <si>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</si>
  <si>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</si>
  <si>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</si>
  <si>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</si>
  <si>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</si>
  <si>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</si>
  <si>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</si>
  <si>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</si>
  <si>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</si>
  <si>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</si>
  <si>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</si>
  <si>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</si>
  <si>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</si>
  <si>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</si>
  <si>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</si>
  <si>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</si>
  <si>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</si>
  <si>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</si>
  <si>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</si>
  <si>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</si>
  <si>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</si>
  <si>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</si>
  <si>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</si>
  <si>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</si>
  <si>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</si>
  <si>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</si>
  <si>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</si>
  <si>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</si>
  <si>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</si>
  <si>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</si>
  <si>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</si>
  <si>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</si>
  <si>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</si>
  <si>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</si>
  <si>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</si>
  <si>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</si>
  <si>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</si>
  <si>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</si>
  <si>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</si>
  <si>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</si>
  <si>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</si>
  <si>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</si>
  <si>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</si>
  <si>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</si>
  <si>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</si>
  <si>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</si>
  <si>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</si>
  <si>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</si>
  <si>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</si>
  <si>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</si>
  <si>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</si>
  <si>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</si>
  <si>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</si>
  <si>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</si>
  <si>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</si>
  <si>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</si>
  <si>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</si>
  <si>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</si>
  <si>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</si>
  <si>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</si>
  <si>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</si>
  <si>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</si>
  <si>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</si>
  <si>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</si>
  <si>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</si>
  <si>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</si>
  <si>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</si>
  <si>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</si>
  <si>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</si>
  <si>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</si>
  <si>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</si>
  <si>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</si>
  <si>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</si>
  <si>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</si>
  <si>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</si>
  <si>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</si>
  <si>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</si>
  <si>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</si>
  <si>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</si>
  <si>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</si>
  <si>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</si>
  <si>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</si>
  <si>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</si>
  <si>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</si>
  <si>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</si>
  <si>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</si>
  <si>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</si>
  <si>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</si>
  <si>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</si>
  <si>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</si>
  <si>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</si>
  <si>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</si>
  <si>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</si>
  <si>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</si>
  <si>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</si>
  <si>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</si>
  <si>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</si>
  <si>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</si>
  <si>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</si>
  <si>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</si>
  <si>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</si>
  <si>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</si>
  <si>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</si>
  <si>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</si>
  <si>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</si>
  <si>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</si>
  <si>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</si>
  <si>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</si>
  <si>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</si>
  <si>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</si>
  <si>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</si>
  <si>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</si>
  <si>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</si>
  <si>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</si>
  <si>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</si>
  <si>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</si>
  <si>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</si>
  <si>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</si>
  <si>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</si>
  <si>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</si>
  <si>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</si>
  <si>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</si>
  <si>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</si>
  <si>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</si>
  <si>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</si>
  <si>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</si>
  <si>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</si>
  <si>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</si>
  <si>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</si>
  <si>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</si>
  <si>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</si>
  <si>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</si>
  <si>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</si>
  <si>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</si>
  <si>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</si>
  <si>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</si>
  <si>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</si>
  <si>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</si>
  <si>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</si>
  <si>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</si>
  <si>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</si>
  <si>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</si>
  <si>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</si>
  <si>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</si>
  <si>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</si>
  <si>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</si>
  <si>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</si>
  <si>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</si>
  <si>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</si>
  <si>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</si>
  <si>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</si>
  <si>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</si>
  <si>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</si>
  <si>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</si>
  <si>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</si>
  <si>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</si>
  <si>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</si>
  <si>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</si>
  <si>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</si>
  <si>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</si>
  <si>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</si>
  <si>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</si>
  <si>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</si>
  <si>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</si>
  <si>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</si>
  <si>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</si>
  <si>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</si>
  <si>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</si>
  <si>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</si>
  <si>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</si>
  <si>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</si>
  <si>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</si>
  <si>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</si>
  <si>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</si>
  <si>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</si>
  <si>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</si>
  <si>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</si>
  <si>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</si>
  <si>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</si>
  <si>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</si>
  <si>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</si>
  <si>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</si>
  <si>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</si>
  <si>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</si>
  <si>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</si>
  <si>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</si>
  <si>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</si>
  <si>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</si>
  <si>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</si>
  <si>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</si>
  <si>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</si>
  <si>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</si>
  <si>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</si>
  <si>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</si>
  <si>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</si>
  <si>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</si>
  <si>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</si>
  <si>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</si>
  <si>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</si>
  <si>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</si>
  <si>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</si>
  <si>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</si>
  <si>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</si>
  <si>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</si>
  <si>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</si>
  <si>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</si>
  <si>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</si>
  <si>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</si>
  <si>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</si>
  <si>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</si>
  <si>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</si>
  <si>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</si>
  <si>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</si>
  <si>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</si>
  <si>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</si>
  <si>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</si>
  <si>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</si>
  <si>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</si>
  <si>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</si>
  <si>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</si>
  <si>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</si>
  <si>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</si>
  <si>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</si>
  <si>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</si>
  <si>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</si>
  <si>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</si>
  <si>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</si>
  <si>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</si>
  <si>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</si>
  <si>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</si>
  <si>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</si>
  <si>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</si>
  <si>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</si>
  <si>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</si>
  <si>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</si>
  <si>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</si>
  <si>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</si>
  <si>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</si>
  <si>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</si>
  <si>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</si>
  <si>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</si>
  <si>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</si>
  <si>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</si>
  <si>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</si>
  <si>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</si>
  <si>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</si>
  <si>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</si>
  <si>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</si>
  <si>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</si>
  <si>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</si>
  <si>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</si>
  <si>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</si>
  <si>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</si>
  <si>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</si>
  <si>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</si>
  <si>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</si>
  <si>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</si>
  <si>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</si>
  <si>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</si>
  <si>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</si>
  <si>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</si>
  <si>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</si>
  <si>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</si>
  <si>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</si>
  <si>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</si>
  <si>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</si>
  <si>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</si>
  <si>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</si>
  <si>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</si>
  <si>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</si>
  <si>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</si>
  <si>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</si>
  <si>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</si>
  <si>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</si>
  <si>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</si>
  <si>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</si>
  <si>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</si>
  <si>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</si>
  <si>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</si>
  <si>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</si>
  <si>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</si>
  <si>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</si>
  <si>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</si>
  <si>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</si>
  <si>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</si>
  <si>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</si>
  <si>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</si>
  <si>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</si>
  <si>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</si>
  <si>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</si>
  <si>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</si>
  <si>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</si>
  <si>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</si>
  <si>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</si>
  <si>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</si>
  <si>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</si>
  <si>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</si>
  <si>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</si>
  <si>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</si>
  <si>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</si>
  <si>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</si>
  <si>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</si>
  <si>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</si>
  <si>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</si>
  <si>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</si>
  <si>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</si>
  <si>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</si>
  <si>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</si>
  <si>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</si>
  <si>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</si>
  <si>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</si>
  <si>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</si>
  <si>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</si>
  <si>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</si>
  <si>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</si>
  <si>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</si>
  <si>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</si>
  <si>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</si>
  <si>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</si>
  <si>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</si>
  <si>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</si>
  <si>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</si>
  <si>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</si>
  <si>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</si>
  <si>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</si>
  <si>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</si>
  <si>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</si>
  <si>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</si>
  <si>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</si>
  <si>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</si>
  <si>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</si>
  <si>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</si>
  <si>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</si>
  <si>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</si>
  <si>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</si>
  <si>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</si>
  <si>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</si>
  <si>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</si>
  <si>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</si>
  <si>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</si>
  <si>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</si>
  <si>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</si>
  <si>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</si>
  <si>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</si>
  <si>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</si>
  <si>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</si>
  <si>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</si>
  <si>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</si>
  <si>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</si>
  <si>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</si>
  <si>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</si>
  <si>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</si>
  <si>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</si>
  <si>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</si>
  <si>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</si>
  <si>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</si>
  <si>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</si>
  <si>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</si>
  <si>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</si>
  <si>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</si>
  <si>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</si>
  <si>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</si>
  <si>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</si>
  <si>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</si>
  <si>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</si>
  <si>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</si>
  <si>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</si>
  <si>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</si>
  <si>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</si>
  <si>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</si>
  <si>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</si>
  <si>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</si>
  <si>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</si>
  <si>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</si>
  <si>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</si>
  <si>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</si>
  <si>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</si>
  <si>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</si>
  <si>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</si>
  <si>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</si>
  <si>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</si>
  <si>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</si>
  <si>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</si>
  <si>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</si>
  <si>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</si>
  <si>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</si>
  <si>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</si>
  <si>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</si>
  <si>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</si>
  <si>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</si>
  <si>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</si>
  <si>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</si>
  <si>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</si>
  <si>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</si>
  <si>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</si>
  <si>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</si>
  <si>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</si>
  <si>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</si>
  <si>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</si>
  <si>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</si>
  <si>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</si>
  <si>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</si>
  <si>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</si>
  <si>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</si>
  <si>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</si>
  <si>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</si>
  <si>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</si>
  <si>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</si>
  <si>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</si>
  <si>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</si>
  <si>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</si>
  <si>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</si>
  <si>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</si>
  <si>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</si>
  <si>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</si>
  <si>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</si>
  <si>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</si>
  <si>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</si>
  <si>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</si>
  <si>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</si>
  <si>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</si>
  <si>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</si>
  <si>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</si>
  <si>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</si>
  <si>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</si>
  <si>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</si>
  <si>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</si>
  <si>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</si>
  <si>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</si>
  <si>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</si>
  <si>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</si>
  <si>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</si>
  <si>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</si>
  <si>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</si>
  <si>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</si>
  <si>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</si>
  <si>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</si>
  <si>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</si>
  <si>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</si>
  <si>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</si>
  <si>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</si>
  <si>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</si>
  <si>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</si>
  <si>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</si>
  <si>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</si>
  <si>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</si>
  <si>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</si>
  <si>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</si>
  <si>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</si>
  <si>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</si>
  <si>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</si>
  <si>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</si>
  <si>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</si>
  <si>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</si>
  <si>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</si>
  <si>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</si>
  <si>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</si>
  <si>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</si>
  <si>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</si>
  <si>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</si>
  <si>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</si>
  <si>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</si>
  <si>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</si>
  <si>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</si>
  <si>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</si>
  <si>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</si>
  <si>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</si>
  <si>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</si>
  <si>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</si>
  <si>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</si>
  <si>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</si>
  <si>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</si>
  <si>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</si>
  <si>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</si>
  <si>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</si>
  <si>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</si>
  <si>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</si>
  <si>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</si>
  <si>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</si>
  <si>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</si>
  <si>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</si>
  <si>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</si>
  <si>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</si>
  <si>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</si>
  <si>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</si>
  <si>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</si>
  <si>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</si>
  <si>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</si>
  <si>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</si>
  <si>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</si>
  <si>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</si>
  <si>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</si>
  <si>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</si>
  <si>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</si>
  <si>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</si>
  <si>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</si>
  <si>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</si>
  <si>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</si>
  <si>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</si>
  <si>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</si>
  <si>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</si>
  <si>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</si>
  <si>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</si>
  <si>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</si>
  <si>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</si>
  <si>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</si>
  <si>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</si>
  <si>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</si>
  <si>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</si>
  <si>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</si>
  <si>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</si>
  <si>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</si>
  <si>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</si>
  <si>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</si>
  <si>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</si>
  <si>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</si>
  <si>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</si>
  <si>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</si>
  <si>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</si>
  <si>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</si>
  <si>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</si>
  <si>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</si>
  <si>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</si>
  <si>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</si>
  <si>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</si>
  <si>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</si>
  <si>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</si>
  <si>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</si>
  <si>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</si>
  <si>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</si>
  <si>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</si>
  <si>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</si>
  <si>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</si>
  <si>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</si>
  <si>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</si>
  <si>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</si>
  <si>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</si>
  <si>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</si>
  <si>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</si>
  <si>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</si>
  <si>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</si>
  <si>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</si>
  <si>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</si>
  <si>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</si>
  <si>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</si>
  <si>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</si>
  <si>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</si>
  <si>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</si>
  <si>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</si>
  <si>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</si>
  <si>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</si>
  <si>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</si>
  <si>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</si>
  <si>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</si>
  <si>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</si>
  <si>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</si>
  <si>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</si>
  <si>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</si>
  <si>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</si>
  <si>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</si>
  <si>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</si>
  <si>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</si>
  <si>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</si>
  <si>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</si>
  <si>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</si>
  <si>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</si>
  <si>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</si>
  <si>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</si>
  <si>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</si>
  <si>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</si>
  <si>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</si>
  <si>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</si>
  <si>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</si>
  <si>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</si>
  <si>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</si>
  <si>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</si>
  <si>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</si>
  <si>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</si>
  <si>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</si>
  <si>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</si>
  <si>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</si>
  <si>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</si>
  <si>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</si>
  <si>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</si>
  <si>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</si>
  <si>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</si>
  <si>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</si>
  <si>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</si>
  <si>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</si>
  <si>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</si>
  <si>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</si>
  <si>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</si>
  <si>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</si>
  <si>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</si>
  <si>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</si>
  <si>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</si>
  <si>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</si>
  <si>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</si>
  <si>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</si>
  <si>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</si>
  <si>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</si>
  <si>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</si>
  <si>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</si>
  <si>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</si>
  <si>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</si>
  <si>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</si>
  <si>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</si>
  <si>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</si>
  <si>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</si>
  <si>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</si>
  <si>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</si>
  <si>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</si>
  <si>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</si>
  <si>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</si>
  <si>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</si>
  <si>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</si>
  <si>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</si>
  <si>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</si>
  <si>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</si>
  <si>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</si>
  <si>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</si>
  <si>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</si>
  <si>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</si>
  <si>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</si>
  <si>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</si>
  <si>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</si>
  <si>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</si>
  <si>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</si>
  <si>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</si>
  <si>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</si>
  <si>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</si>
  <si>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</si>
  <si>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</si>
  <si>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</si>
  <si>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</si>
  <si>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</si>
  <si>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</si>
  <si>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</si>
  <si>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</si>
  <si>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</si>
  <si>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</si>
  <si>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</si>
  <si>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</si>
  <si>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</si>
  <si>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</si>
  <si>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</si>
  <si>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</si>
  <si>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</si>
  <si>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</si>
  <si>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</si>
  <si>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</si>
  <si>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</si>
  <si>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</si>
  <si>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</si>
  <si>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</si>
  <si>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</si>
  <si>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</si>
  <si>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</si>
  <si>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</si>
  <si>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</si>
  <si>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</si>
  <si>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</si>
  <si>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</si>
  <si>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</si>
  <si>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</si>
  <si>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</si>
  <si>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</si>
  <si>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</si>
  <si>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</si>
  <si>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</si>
  <si>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</si>
  <si>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</si>
  <si>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</si>
  <si>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</si>
  <si>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</si>
  <si>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</si>
  <si>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</si>
  <si>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</si>
  <si>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</si>
  <si>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</si>
  <si>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</si>
  <si>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</si>
  <si>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</si>
  <si>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</si>
  <si>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</si>
  <si>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</si>
  <si>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</si>
  <si>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</si>
  <si>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</si>
  <si>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</si>
  <si>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</si>
  <si>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</si>
  <si>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</si>
  <si>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</si>
  <si>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</si>
  <si>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</si>
  <si>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</si>
  <si>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</si>
  <si>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</si>
  <si>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</si>
  <si>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</si>
  <si>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</si>
  <si>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</si>
  <si>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</si>
  <si>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</si>
  <si>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</si>
  <si>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</si>
  <si>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</si>
  <si>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</si>
  <si>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</si>
  <si>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</si>
  <si>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</si>
  <si>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</si>
  <si>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</si>
  <si>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</si>
  <si>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</si>
  <si>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</si>
  <si>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</si>
  <si>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</si>
  <si>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</si>
  <si>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</si>
  <si>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</si>
  <si>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</si>
  <si>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</si>
  <si>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</si>
  <si>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</si>
  <si>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</si>
  <si>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</si>
  <si>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</si>
  <si>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</si>
  <si>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</si>
  <si>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</si>
  <si>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</si>
  <si>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</si>
  <si>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</si>
  <si>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</si>
  <si>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</si>
  <si>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</si>
  <si>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</si>
  <si>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</si>
  <si>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</si>
  <si>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</si>
  <si>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</si>
  <si>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</si>
  <si>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</si>
  <si>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</si>
  <si>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</si>
  <si>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</si>
  <si>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</si>
  <si>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</si>
  <si>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</si>
  <si>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</si>
  <si>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</si>
  <si>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</si>
  <si>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</si>
  <si>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</si>
  <si>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</si>
  <si>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</si>
  <si>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</si>
  <si>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</si>
  <si>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</si>
  <si>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</si>
  <si>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</si>
  <si>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</si>
  <si>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</si>
  <si>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</si>
  <si>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</si>
  <si>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</si>
  <si>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</si>
  <si>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</si>
  <si>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</si>
  <si>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</si>
  <si>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</si>
  <si>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</si>
  <si>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</si>
  <si>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</si>
  <si>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</si>
  <si>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</si>
  <si>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</si>
  <si>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</si>
  <si>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</si>
  <si>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</si>
  <si>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</si>
  <si>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</si>
  <si>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</si>
  <si>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</si>
  <si>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</si>
  <si>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</si>
  <si>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</si>
  <si>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</si>
  <si>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</si>
  <si>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</si>
  <si>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</si>
  <si>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</si>
  <si>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</si>
  <si>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</si>
  <si>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</si>
  <si>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</si>
  <si>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</si>
  <si>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</si>
  <si>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</si>
  <si>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</si>
  <si>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</si>
  <si>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</si>
  <si>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</si>
  <si>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</si>
  <si>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</si>
  <si>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</si>
  <si>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</si>
  <si>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</si>
  <si>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</si>
  <si>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</si>
  <si>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</si>
  <si>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</si>
  <si>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</si>
  <si>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</si>
  <si>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</si>
  <si>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</si>
  <si>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</si>
  <si>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</si>
  <si>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</si>
  <si>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</si>
  <si>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</si>
  <si>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</si>
  <si>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</si>
  <si>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</si>
  <si>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</si>
  <si>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</si>
  <si>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</si>
  <si>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</si>
  <si>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</si>
  <si>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</si>
  <si>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</si>
  <si>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</si>
  <si>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</si>
  <si>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</si>
  <si>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</si>
  <si>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</si>
  <si>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</si>
  <si>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</si>
  <si>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</si>
  <si>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</si>
  <si>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</si>
  <si>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</si>
  <si>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</si>
  <si>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</si>
  <si>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</si>
  <si>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</si>
  <si>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</si>
  <si>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</si>
  <si>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</si>
  <si>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</si>
  <si>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</si>
  <si>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</si>
  <si>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</si>
  <si>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</si>
  <si>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</si>
  <si>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</si>
  <si>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</si>
  <si>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</si>
  <si>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</si>
  <si>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</si>
  <si>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</si>
  <si>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</si>
  <si>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</si>
  <si>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</si>
  <si>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</si>
  <si>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</si>
  <si>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</si>
  <si>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</si>
  <si>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</si>
  <si>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</si>
  <si>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</si>
  <si>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</si>
  <si>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</si>
  <si>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</si>
  <si>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</si>
  <si>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</si>
  <si>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</si>
  <si>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</si>
  <si>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</si>
  <si>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</si>
  <si>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</si>
  <si>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</si>
  <si>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</si>
  <si>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</si>
  <si>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</si>
  <si>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</si>
  <si>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</si>
  <si>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</si>
  <si>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</si>
  <si>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</si>
  <si>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</si>
  <si>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</si>
  <si>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</si>
  <si>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</si>
  <si>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</si>
  <si>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</si>
  <si>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</si>
  <si>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</si>
  <si>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</si>
  <si>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</si>
  <si>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</si>
  <si>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</si>
  <si>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</si>
  <si>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</si>
  <si>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</si>
  <si>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</si>
  <si>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</si>
  <si>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</si>
  <si>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</si>
  <si>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</si>
  <si>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</si>
  <si>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</si>
  <si>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</si>
  <si>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</si>
  <si>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</si>
  <si>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</si>
  <si>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</si>
  <si>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</si>
  <si>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</si>
  <si>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</si>
  <si>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</si>
  <si>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</si>
  <si>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</si>
  <si>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</si>
  <si>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</si>
  <si>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</si>
  <si>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</si>
  <si>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</si>
  <si>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</si>
  <si>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</si>
  <si>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</si>
  <si>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</si>
  <si>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</si>
  <si>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</si>
  <si>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</si>
  <si>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</si>
  <si>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</si>
  <si>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</si>
  <si>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</si>
  <si>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</si>
  <si>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</si>
  <si>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</si>
  <si>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</si>
  <si>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</si>
  <si>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</si>
  <si>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</si>
  <si>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</si>
  <si>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</si>
  <si>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</si>
  <si>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</si>
  <si>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</si>
  <si>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</si>
  <si>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</si>
  <si>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</si>
  <si>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</si>
  <si>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</si>
  <si>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</si>
  <si>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</si>
  <si>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</si>
  <si>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</si>
  <si>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</si>
  <si>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</si>
  <si>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</si>
  <si>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</si>
  <si>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</si>
  <si>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</si>
  <si>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</si>
  <si>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</si>
  <si>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</si>
  <si>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</si>
  <si>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</si>
  <si>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</si>
  <si>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</si>
  <si>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</si>
  <si>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</si>
  <si>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</si>
  <si>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</si>
  <si>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</si>
  <si>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</si>
  <si>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</si>
  <si>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</si>
  <si>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</si>
  <si>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</si>
  <si>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</si>
  <si>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</si>
  <si>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</si>
  <si>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</si>
  <si>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</si>
  <si>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</si>
  <si>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</si>
  <si>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</si>
  <si>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</si>
  <si>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</si>
  <si>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</si>
  <si>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</si>
  <si>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</si>
  <si>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</si>
  <si>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</si>
  <si>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</si>
  <si>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</si>
  <si>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</si>
  <si>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</si>
  <si>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</si>
  <si>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</si>
  <si>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</si>
  <si>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</si>
  <si>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</si>
  <si>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</si>
  <si>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</si>
  <si>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</si>
  <si>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</si>
  <si>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</si>
  <si>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</si>
  <si>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</si>
  <si>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</si>
  <si>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</si>
  <si>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</si>
  <si>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</si>
  <si>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</si>
  <si>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</si>
  <si>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</si>
  <si>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</si>
  <si>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</si>
  <si>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</si>
  <si>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</si>
  <si>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</si>
  <si>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</si>
  <si>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</si>
  <si>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</si>
  <si>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</si>
  <si>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</si>
  <si>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</si>
  <si>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</si>
  <si>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</si>
  <si>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</si>
  <si>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</si>
  <si>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</si>
  <si>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</si>
  <si>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</si>
  <si>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</si>
  <si>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</si>
  <si>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</si>
  <si>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</si>
  <si>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</si>
  <si>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</si>
  <si>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</si>
  <si>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</si>
  <si>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</si>
  <si>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</si>
  <si>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</si>
  <si>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</si>
  <si>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</si>
  <si>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</si>
  <si>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</si>
  <si>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</si>
  <si>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</si>
  <si>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</si>
  <si>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</si>
  <si>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</si>
  <si>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</si>
  <si>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</si>
  <si>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</si>
  <si>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</si>
  <si>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</si>
  <si>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</si>
  <si>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</si>
  <si>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</si>
  <si>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</si>
  <si>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</si>
  <si>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</si>
  <si>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</si>
  <si>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</si>
  <si>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</si>
  <si>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</si>
  <si>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</si>
  <si>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</si>
  <si>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</si>
  <si>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</si>
  <si>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</si>
  <si>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</si>
  <si>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</si>
  <si>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</si>
  <si>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</si>
  <si>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</si>
  <si>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</si>
  <si>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</si>
  <si>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</si>
  <si>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</si>
  <si>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</si>
  <si>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</si>
  <si>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</si>
  <si>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</si>
  <si>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</si>
  <si>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</si>
  <si>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</si>
  <si>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</si>
  <si>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</si>
  <si>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</si>
  <si>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</si>
  <si>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</si>
  <si>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</si>
  <si>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</si>
  <si>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</si>
  <si>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</si>
  <si>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</si>
  <si>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</si>
  <si>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</si>
  <si>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</si>
  <si>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</si>
  <si>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</si>
  <si>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</si>
  <si>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</si>
  <si>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</si>
  <si>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</si>
  <si>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</si>
  <si>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</si>
  <si>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</si>
  <si>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</si>
  <si>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</si>
  <si>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</si>
  <si>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</si>
  <si>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</si>
  <si>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</si>
  <si>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</si>
  <si>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</si>
  <si>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</si>
  <si>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</si>
  <si>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</si>
  <si>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</si>
  <si>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</si>
  <si>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</si>
  <si>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</si>
  <si>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</si>
  <si>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</si>
  <si>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</si>
  <si>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</si>
  <si>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</si>
  <si>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</si>
  <si>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</si>
  <si>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</si>
  <si>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</si>
  <si>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</si>
  <si>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</si>
  <si>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</si>
  <si>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</si>
  <si>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</si>
  <si>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</si>
  <si>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</si>
  <si>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</si>
  <si>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</si>
  <si>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</si>
  <si>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</si>
  <si>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</si>
  <si>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</si>
  <si>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</si>
  <si>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</si>
  <si>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</si>
  <si>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</si>
  <si>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</si>
  <si>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</si>
  <si>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</si>
  <si>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</si>
  <si>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</si>
  <si>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</si>
  <si>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</si>
  <si>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</si>
  <si>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</si>
  <si>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</si>
  <si>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</si>
  <si>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</si>
  <si>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</si>
  <si>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</si>
  <si>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</si>
  <si>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</si>
  <si>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</si>
  <si>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</si>
  <si>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</si>
  <si>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</si>
  <si>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</si>
  <si>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</si>
  <si>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</si>
  <si>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</si>
  <si>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</si>
  <si>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</si>
  <si>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</si>
  <si>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</si>
  <si>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</si>
  <si>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</si>
  <si>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</si>
  <si>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</si>
  <si>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</si>
  <si>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</si>
  <si>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</si>
  <si>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</si>
  <si>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</si>
  <si>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</si>
  <si>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</si>
  <si>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</si>
  <si>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</si>
  <si>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</si>
  <si>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</si>
  <si>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</si>
  <si>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</si>
  <si>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</si>
  <si>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</si>
  <si>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</si>
  <si>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</si>
  <si>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</si>
  <si>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</si>
  <si>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</si>
  <si>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</si>
  <si>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</si>
  <si>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</si>
  <si>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</si>
  <si>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</si>
  <si>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</si>
  <si>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</si>
  <si>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</si>
  <si>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</si>
  <si>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</si>
  <si>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</si>
  <si>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</si>
  <si>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</si>
  <si>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</si>
  <si>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</si>
  <si>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</si>
  <si>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</si>
  <si>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</si>
  <si>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</si>
  <si>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</si>
  <si>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</si>
  <si>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</si>
  <si>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</si>
  <si>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</si>
  <si>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</si>
  <si>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</si>
  <si>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</si>
  <si>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</si>
  <si>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</si>
  <si>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</si>
  <si>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</si>
  <si>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</si>
  <si>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</si>
  <si>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</si>
  <si>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</si>
  <si>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</si>
  <si>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</si>
  <si>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</si>
  <si>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</si>
  <si>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</si>
  <si>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</si>
  <si>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</si>
  <si>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</si>
  <si>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</si>
  <si>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</si>
  <si>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</si>
  <si>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</si>
  <si>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</si>
  <si>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</si>
  <si>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</si>
  <si>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</si>
  <si>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</si>
  <si>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</si>
  <si>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</si>
  <si>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</si>
  <si>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</si>
  <si>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</si>
  <si>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</si>
  <si>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</si>
  <si>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</si>
  <si>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</si>
  <si>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</si>
  <si>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</si>
  <si>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</si>
  <si>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</si>
  <si>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</si>
  <si>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</si>
  <si>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</si>
  <si>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</si>
  <si>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</si>
  <si>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</si>
  <si>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</si>
  <si>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</si>
  <si>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</si>
  <si>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</si>
  <si>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</si>
  <si>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</si>
  <si>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</si>
  <si>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</si>
  <si>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</si>
  <si>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</si>
  <si>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</si>
  <si>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</si>
  <si>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</si>
  <si>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</si>
  <si>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</si>
  <si>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</si>
  <si>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</si>
  <si>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</si>
  <si>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</si>
  <si>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</si>
  <si>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</si>
  <si>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</si>
  <si>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</si>
  <si>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</si>
  <si>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</si>
  <si>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</si>
  <si>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</si>
  <si>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</si>
  <si>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</si>
  <si>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</si>
  <si>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</si>
  <si>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</si>
  <si>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</si>
  <si>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</si>
  <si>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</si>
  <si>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</si>
  <si>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</si>
  <si>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</si>
  <si>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</si>
  <si>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</si>
  <si>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</si>
  <si>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</si>
  <si>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</si>
  <si>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</si>
  <si>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</si>
  <si>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</si>
  <si>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</si>
  <si>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</si>
  <si>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</si>
  <si>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</si>
  <si>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</si>
  <si>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</si>
  <si>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</si>
  <si>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</si>
  <si>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</si>
  <si>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</si>
  <si>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</si>
  <si>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</si>
  <si>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</si>
  <si>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</si>
  <si>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</si>
  <si>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</si>
  <si>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</si>
  <si>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</si>
  <si>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</si>
  <si>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</si>
  <si>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</si>
  <si>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</si>
  <si>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</si>
  <si>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</si>
  <si>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</si>
  <si>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</si>
  <si>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</si>
  <si>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</si>
  <si>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</si>
  <si>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</si>
  <si>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</si>
  <si>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</si>
  <si>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</si>
  <si>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</si>
  <si>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</si>
  <si>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</si>
  <si>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</si>
  <si>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</si>
  <si>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</si>
  <si>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</si>
  <si>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</si>
  <si>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</si>
  <si>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</si>
  <si>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</si>
  <si>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</si>
  <si>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</si>
  <si>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</si>
  <si>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</si>
  <si>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</si>
  <si>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</si>
  <si>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</si>
  <si>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</si>
  <si>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</si>
  <si>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</si>
  <si>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</si>
  <si>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</si>
  <si>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</si>
  <si>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</si>
  <si>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</si>
  <si>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</si>
  <si>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</si>
  <si>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</si>
  <si>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</si>
  <si>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</si>
  <si>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</si>
  <si>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</si>
  <si>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</si>
  <si>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</si>
  <si>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</si>
  <si>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</si>
  <si>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</si>
  <si>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</si>
  <si>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</si>
  <si>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</si>
  <si>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</si>
  <si>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</si>
  <si>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</si>
  <si>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</si>
  <si>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</si>
  <si>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</si>
  <si>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</si>
  <si>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</si>
  <si>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</si>
  <si>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</si>
  <si>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</si>
  <si>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</si>
  <si>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</si>
  <si>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</si>
  <si>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</si>
  <si>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</si>
  <si>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</si>
  <si>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</si>
  <si>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</si>
  <si>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</si>
  <si>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</si>
  <si>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</si>
  <si>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</si>
  <si>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</si>
  <si>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</si>
  <si>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</si>
  <si>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</si>
  <si>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</si>
  <si>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</si>
  <si>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</si>
  <si>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</si>
  <si>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</si>
  <si>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</si>
  <si>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</si>
  <si>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</si>
  <si>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</si>
  <si>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</si>
  <si>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</si>
  <si>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</si>
  <si>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</si>
  <si>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</si>
  <si>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</si>
  <si>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</si>
  <si>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</si>
  <si>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</si>
  <si>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</si>
  <si>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</si>
  <si>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</si>
  <si>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</si>
  <si>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</si>
  <si>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</si>
  <si>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</si>
  <si>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</si>
  <si>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</si>
  <si>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</si>
  <si>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</si>
  <si>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</si>
  <si>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</si>
  <si>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</si>
  <si>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</si>
  <si>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</si>
  <si>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</si>
  <si>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</si>
  <si>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</si>
  <si>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</si>
  <si>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</si>
  <si>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</si>
  <si>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</si>
  <si>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</si>
  <si>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</si>
  <si>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</si>
  <si>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</si>
  <si>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</si>
  <si>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</si>
  <si>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</si>
  <si>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</si>
  <si>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</si>
  <si>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</si>
  <si>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</si>
  <si>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</si>
  <si>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</si>
  <si>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</si>
  <si>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</si>
  <si>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</si>
  <si>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</si>
  <si>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</si>
  <si>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</si>
  <si>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</si>
  <si>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</si>
  <si>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</si>
  <si>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</si>
  <si>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</si>
  <si>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</si>
  <si>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</si>
  <si>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</si>
  <si>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</si>
  <si>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</si>
  <si>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</si>
  <si>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</si>
  <si>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</si>
  <si>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</si>
  <si>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</si>
  <si>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</si>
  <si>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</si>
  <si>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</si>
  <si>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</si>
  <si>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</si>
  <si>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</si>
  <si>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</si>
  <si>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</si>
  <si>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</si>
  <si>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</si>
  <si>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</si>
  <si>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</si>
  <si>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</si>
  <si>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</si>
  <si>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</si>
  <si>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</si>
  <si>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</si>
  <si>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</si>
  <si>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</si>
  <si>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</si>
  <si>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</si>
  <si>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</si>
  <si>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</si>
  <si>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</si>
  <si>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</si>
  <si>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</si>
  <si>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</si>
  <si>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</si>
  <si>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</si>
  <si>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</si>
  <si>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</si>
  <si>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</si>
  <si>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</si>
  <si>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</si>
  <si>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</si>
  <si>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</si>
  <si>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</si>
  <si>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</si>
  <si>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</si>
  <si>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</si>
  <si>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</si>
  <si>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</si>
  <si>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</si>
  <si>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</si>
  <si>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</si>
  <si>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</si>
  <si>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</si>
  <si>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</si>
  <si>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</si>
  <si>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</si>
  <si>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</si>
  <si>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</si>
  <si>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</si>
  <si>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</si>
  <si>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</si>
  <si>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</si>
  <si>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</si>
  <si>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</si>
  <si>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</si>
  <si>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</si>
  <si>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</si>
  <si>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</si>
  <si>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</si>
  <si>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</si>
  <si>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</si>
  <si>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</si>
  <si>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</si>
  <si>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</si>
  <si>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</si>
  <si>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</si>
  <si>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</si>
  <si>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</si>
  <si>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</si>
  <si>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</si>
  <si>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</si>
  <si>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</si>
  <si>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</si>
  <si>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</si>
  <si>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</si>
  <si>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</si>
  <si>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</si>
  <si>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</si>
  <si>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</si>
  <si>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</si>
  <si>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</si>
  <si>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</si>
  <si>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</si>
  <si>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</si>
  <si>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</si>
  <si>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</si>
  <si>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</si>
  <si>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</si>
  <si>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</si>
  <si>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</si>
  <si>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</si>
  <si>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Deadlands</t>
  </si>
  <si>
    <t>Schulterbänder des Untergangs</t>
  </si>
  <si>
    <t>Last dumped "set names" on: 2021-09-23, PTS 101032 The Deadlands, via chat /script LibSets.DebugGetAllData()</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</si>
  <si>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</si>
  <si>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</si>
  <si>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</si>
  <si>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</si>
  <si>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</si>
  <si>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</si>
  <si>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</si>
  <si>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</si>
  <si>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</si>
  <si>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</si>
  <si>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</si>
  <si>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</si>
  <si>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</si>
  <si>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</si>
  <si>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</si>
  <si>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</si>
  <si>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</si>
  <si>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</si>
  <si>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</si>
  <si>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</si>
  <si>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</si>
  <si>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</si>
  <si>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</si>
  <si>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zoneName</t>
  </si>
  <si>
    <t>mapId</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</si>
  <si>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</si>
  <si>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</si>
  <si>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</si>
  <si>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</si>
  <si>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</si>
  <si>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</si>
  <si>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</si>
  <si>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</si>
  <si>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mapIndex</t>
  </si>
  <si>
    <t>MapName</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</si>
  <si>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</si>
  <si>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</si>
  <si>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</si>
  <si>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</si>
  <si>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</si>
  <si>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</si>
  <si>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</si>
  <si>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</si>
  <si>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</si>
  <si>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</si>
  <si>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</si>
  <si>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</si>
  <si>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</si>
  <si>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</si>
  <si>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</si>
  <si>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</si>
  <si>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</si>
  <si>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</si>
  <si>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</si>
  <si>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</si>
  <si>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</si>
  <si>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</si>
  <si>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</si>
  <si>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</si>
  <si>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</si>
  <si>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</si>
  <si>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</si>
  <si>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</si>
  <si>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Summe</t>
  </si>
  <si>
    <t>Mittelwert</t>
  </si>
  <si>
    <t>Laufende Summe</t>
  </si>
  <si>
    <t>Anzahl</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</si>
  <si>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</si>
  <si>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</si>
  <si>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</si>
  <si>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</si>
  <si>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</si>
  <si>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</si>
  <si>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</si>
  <si>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</si>
  <si>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</si>
  <si>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</si>
  <si>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</si>
  <si>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</si>
  <si>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</si>
  <si>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</si>
  <si>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</si>
  <si>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</si>
  <si>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</si>
  <si>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All bosses: Hands, Waist, Feet, Chest, Shoulder, Head, Legs\nFinal bosses: Weapon, Shield\nQuest reward containers: Jewelry, Weapon, Shield BOP)</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</si>
  <si>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</si>
  <si>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</si>
  <si>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</si>
  <si>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</si>
  <si>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</si>
  <si>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</si>
  <si>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</si>
  <si>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</si>
  <si>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</si>
  <si>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</si>
  <si>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</si>
  <si>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</si>
  <si>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</si>
  <si>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</si>
  <si>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</si>
  <si>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Alle Bosse: Hände, Taille, Füße, Brust, Schultern, Kopf, Beine\nLetzte Bosse: Waffen, Schild\nQuest Belohnung: Schmuck, Waffe, Schild BOP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</si>
</sst>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6">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2" fillId="8" borderId="0" xfId="5" applyNumberFormat="1"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17" fillId="0" borderId="0" xfId="0" applyFont="1" applyFill="1"/>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25" fillId="0" borderId="0" xfId="0" applyFont="1" applyFill="1" applyAlignment="1">
      <alignment vertical="center"/>
    </xf>
    <xf numFmtId="0" fontId="0" fillId="0" borderId="0" xfId="0" applyFill="1" applyAlignment="1">
      <alignment horizontal="left"/>
    </xf>
    <xf numFmtId="0" fontId="4" fillId="0" borderId="0" xfId="0" applyFont="1" applyFill="1" applyAlignment="1">
      <alignment horizontal="left" wrapText="1"/>
    </xf>
    <xf numFmtId="0" fontId="4" fillId="0" borderId="0" xfId="0" applyFont="1" applyFill="1" applyAlignment="1">
      <alignment horizontal="left"/>
    </xf>
    <xf numFmtId="0" fontId="24" fillId="0" borderId="0" xfId="0" applyFont="1" applyFill="1" applyAlignment="1">
      <alignment vertical="center"/>
    </xf>
    <xf numFmtId="49" fontId="0" fillId="0" borderId="0" xfId="0" applyNumberFormat="1" applyFill="1"/>
    <xf numFmtId="0" fontId="1" fillId="6" borderId="0" xfId="1" applyFill="1" applyAlignment="1">
      <alignment vertical="center"/>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6" borderId="0" xfId="0" applyFill="1" applyAlignment="1">
      <alignment horizontal="left" wrapText="1"/>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15" fillId="0" borderId="0" xfId="3" applyFont="1" applyFill="1" applyBorder="1"/>
    <xf numFmtId="0" fontId="29" fillId="0" borderId="1" xfId="3" applyFont="1" applyFill="1" applyBorder="1"/>
    <xf numFmtId="0" fontId="0" fillId="13" borderId="0" xfId="0" applyFill="1"/>
    <xf numFmtId="0" fontId="3" fillId="4" borderId="2" xfId="3" applyBorder="1"/>
    <xf numFmtId="0" fontId="21" fillId="4" borderId="1" xfId="6" applyBorder="1" applyAlignment="1">
      <alignment wrapText="1"/>
    </xf>
    <xf numFmtId="0" fontId="15" fillId="0" borderId="1" xfId="3" applyFont="1" applyFill="1" applyBorder="1"/>
    <xf numFmtId="0" fontId="21" fillId="4" borderId="2" xfId="6" applyBorder="1" applyAlignment="1">
      <alignment wrapText="1"/>
    </xf>
    <xf numFmtId="0" fontId="29" fillId="0" borderId="0" xfId="0" applyFont="1"/>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C561"/>
  <sheetViews>
    <sheetView tabSelected="1" zoomScale="70" zoomScaleNormal="70" workbookViewId="0">
      <pane xSplit="7" ySplit="2" topLeftCell="H3" activePane="bottomRight" state="frozen"/>
      <selection pane="topRight" activeCell="H1" sqref="H1"/>
      <selection pane="bottomLeft" activeCell="A3" sqref="A3"/>
      <selection pane="bottomRight" activeCell="H6" sqref="H6"/>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customWidth="1"/>
    <col min="17" max="17" width="26.140625" bestFit="1" customWidth="1"/>
    <col min="18" max="18" width="18.7109375" style="66" customWidth="1"/>
    <col min="19" max="19" width="16" style="19" customWidth="1"/>
    <col min="20" max="20" width="22.42578125" style="3" bestFit="1" customWidth="1"/>
    <col min="21" max="21" width="88.28515625" style="33" customWidth="1"/>
    <col min="22" max="22" width="28.28515625" style="3" customWidth="1"/>
    <col min="23" max="23" width="28.85546875" style="3" bestFit="1" customWidth="1"/>
    <col min="24" max="24" width="28.85546875" style="65" customWidth="1"/>
    <col min="25" max="25" width="19.85546875" style="3" customWidth="1"/>
    <col min="26" max="26" width="19.42578125" customWidth="1"/>
    <col min="27" max="27" width="88.28515625" style="33" bestFit="1" customWidth="1"/>
    <col min="28" max="29" width="17.7109375" style="3" customWidth="1"/>
    <col min="30" max="30" width="19.85546875" bestFit="1" customWidth="1"/>
    <col min="31" max="31" width="17.7109375" customWidth="1"/>
    <col min="32" max="32" width="17.7109375" style="33" customWidth="1"/>
    <col min="33" max="34" width="17.7109375" style="3" customWidth="1"/>
    <col min="35" max="35" width="19.85546875" bestFit="1" customWidth="1"/>
    <col min="36" max="36" width="17.7109375" customWidth="1"/>
    <col min="37" max="37" width="17.7109375" style="33" customWidth="1"/>
    <col min="38" max="39" width="17.7109375" style="3" customWidth="1"/>
    <col min="40" max="40" width="19.85546875" style="3" customWidth="1"/>
    <col min="41" max="41" width="17.140625" bestFit="1" customWidth="1"/>
    <col min="42" max="42" width="17.140625" style="33" customWidth="1"/>
    <col min="43" max="44" width="17.7109375" style="3" customWidth="1"/>
    <col min="45" max="45" width="19.85546875" style="3" customWidth="1"/>
    <col min="46" max="46" width="17.140625" bestFit="1" customWidth="1"/>
    <col min="47" max="47" width="17.140625" style="33" customWidth="1"/>
    <col min="48" max="49" width="17.7109375" style="3" customWidth="1"/>
    <col min="50" max="50" width="17.7109375" style="86" customWidth="1"/>
    <col min="51" max="51" width="79" style="21" bestFit="1" customWidth="1"/>
    <col min="52" max="52" width="75.5703125" style="21" bestFit="1" customWidth="1"/>
    <col min="53" max="53" width="73" style="21" bestFit="1" customWidth="1"/>
    <col min="54" max="54" width="166.140625" style="21" customWidth="1"/>
    <col min="55" max="55" width="88" style="21" customWidth="1"/>
  </cols>
  <sheetData>
    <row r="1" spans="1:55" s="37" customFormat="1" x14ac:dyDescent="0.25">
      <c r="A1" s="36"/>
      <c r="D1" s="62" t="s">
        <v>2737</v>
      </c>
      <c r="E1" s="62"/>
      <c r="F1" s="62"/>
      <c r="G1" s="62"/>
      <c r="H1" s="62"/>
      <c r="I1" s="62"/>
      <c r="J1" s="62"/>
      <c r="K1" s="62"/>
      <c r="L1" s="62"/>
      <c r="M1" s="62"/>
      <c r="N1" s="62"/>
      <c r="O1" s="64"/>
      <c r="P1" s="62"/>
      <c r="Q1" s="62"/>
      <c r="R1" s="64"/>
      <c r="S1" s="62"/>
      <c r="T1" s="62"/>
      <c r="U1" s="62"/>
      <c r="V1" s="62"/>
      <c r="W1" s="62"/>
      <c r="X1" s="65"/>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84"/>
      <c r="AY1" s="62"/>
      <c r="AZ1" s="62"/>
      <c r="BA1" s="62"/>
      <c r="BB1" s="62"/>
      <c r="BC1" s="63"/>
    </row>
    <row r="2" spans="1:55" s="1" customFormat="1" ht="120" customHeight="1" x14ac:dyDescent="0.25">
      <c r="A2" s="5" t="s">
        <v>83</v>
      </c>
      <c r="B2" s="1" t="s">
        <v>81</v>
      </c>
      <c r="C2" s="1" t="s">
        <v>82</v>
      </c>
      <c r="D2" s="3" t="s">
        <v>1445</v>
      </c>
      <c r="E2" s="1" t="s">
        <v>1342</v>
      </c>
      <c r="F2" s="1" t="s">
        <v>1345</v>
      </c>
      <c r="G2" s="3" t="s">
        <v>1423</v>
      </c>
      <c r="H2" s="11" t="s">
        <v>1384</v>
      </c>
      <c r="I2" s="11" t="s">
        <v>1808</v>
      </c>
      <c r="J2" s="11" t="s">
        <v>1383</v>
      </c>
      <c r="K2" s="11" t="s">
        <v>1447</v>
      </c>
      <c r="L2" s="11" t="s">
        <v>1381</v>
      </c>
      <c r="M2" s="11" t="s">
        <v>1382</v>
      </c>
      <c r="N2" s="11" t="s">
        <v>1380</v>
      </c>
      <c r="O2" s="65" t="s">
        <v>1807</v>
      </c>
      <c r="P2" s="13" t="s">
        <v>1335</v>
      </c>
      <c r="Q2" s="23" t="s">
        <v>1385</v>
      </c>
      <c r="R2" s="65" t="s">
        <v>1802</v>
      </c>
      <c r="S2" s="22" t="s">
        <v>1424</v>
      </c>
      <c r="T2" s="3" t="s">
        <v>75</v>
      </c>
      <c r="U2" s="32" t="s">
        <v>1533</v>
      </c>
      <c r="V2" s="13" t="s">
        <v>1521</v>
      </c>
      <c r="W2" s="13" t="s">
        <v>1522</v>
      </c>
      <c r="X2" s="65" t="s">
        <v>2738</v>
      </c>
      <c r="Y2" s="13" t="s">
        <v>1336</v>
      </c>
      <c r="Z2" s="23" t="s">
        <v>1386</v>
      </c>
      <c r="AA2" s="32" t="s">
        <v>1537</v>
      </c>
      <c r="AB2" s="13" t="s">
        <v>1523</v>
      </c>
      <c r="AC2" s="13" t="s">
        <v>1524</v>
      </c>
      <c r="AD2" s="13" t="s">
        <v>1337</v>
      </c>
      <c r="AE2" s="23" t="s">
        <v>1387</v>
      </c>
      <c r="AF2" s="32" t="s">
        <v>1577</v>
      </c>
      <c r="AG2" s="13" t="s">
        <v>1525</v>
      </c>
      <c r="AH2" s="13" t="s">
        <v>1526</v>
      </c>
      <c r="AI2" s="13" t="s">
        <v>1429</v>
      </c>
      <c r="AJ2" s="23" t="s">
        <v>1430</v>
      </c>
      <c r="AK2" s="32" t="s">
        <v>1578</v>
      </c>
      <c r="AL2" s="13" t="s">
        <v>1527</v>
      </c>
      <c r="AM2" s="13" t="s">
        <v>1528</v>
      </c>
      <c r="AN2" s="13" t="s">
        <v>1431</v>
      </c>
      <c r="AO2" s="23" t="s">
        <v>1432</v>
      </c>
      <c r="AP2" s="32" t="s">
        <v>1579</v>
      </c>
      <c r="AQ2" s="13" t="s">
        <v>1529</v>
      </c>
      <c r="AR2" s="13" t="s">
        <v>1530</v>
      </c>
      <c r="AS2" s="13" t="s">
        <v>1443</v>
      </c>
      <c r="AT2" s="23" t="s">
        <v>1444</v>
      </c>
      <c r="AU2" s="32" t="s">
        <v>1580</v>
      </c>
      <c r="AV2" s="13" t="s">
        <v>1531</v>
      </c>
      <c r="AW2" s="13" t="s">
        <v>1532</v>
      </c>
      <c r="AX2" s="85" t="s">
        <v>2680</v>
      </c>
      <c r="AY2" s="20" t="s">
        <v>1338</v>
      </c>
      <c r="AZ2" s="20" t="s">
        <v>1339</v>
      </c>
      <c r="BA2" s="20" t="s">
        <v>1340</v>
      </c>
      <c r="BB2" s="20"/>
      <c r="BC2" s="20" t="s">
        <v>1341</v>
      </c>
    </row>
    <row r="3" spans="1:55" x14ac:dyDescent="0.25">
      <c r="A3" s="12">
        <v>19</v>
      </c>
      <c r="B3" t="s">
        <v>731</v>
      </c>
      <c r="C3" t="s">
        <v>732</v>
      </c>
      <c r="D3" s="3">
        <f>A3</f>
        <v>19</v>
      </c>
      <c r="G3" s="8" t="s">
        <v>1482</v>
      </c>
      <c r="I3" t="s">
        <v>91</v>
      </c>
      <c r="J3" t="s">
        <v>91</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constants'!$B$4:$C$1003,2,FALSE),"")</f>
        <v>Included in base game</v>
      </c>
      <c r="V3" s="3" t="str">
        <f>IF(U3&lt;&gt;"",IF(U3&lt;&gt;"LIBSETS_DROP_MECHANIC_MONSTER_NAME",VLOOKUP(U3,'LibSets constants'!$I$4:$L$1003,3,FALSE),""),"")</f>
        <v/>
      </c>
      <c r="W3" s="3" t="str">
        <f>IF(U3&lt;&gt;"",IF(U3&lt;&gt;"LIBSETS_DROP_MECHANIC_MONSTER_NAME",VLOOKUP(U3,'LibSets constants'!$I$4:$L$1003,4,FALSE),""),"")</f>
        <v/>
      </c>
      <c r="X3" s="111"/>
      <c r="Y3" s="3" t="str">
        <f>IF(G3&lt;&gt;"LIBSETS_SETTYPE_BATTLEGROUND",IF(G3&lt;&gt;"LIBSETS_SETTYPE_SPECIAL",IF(X3&lt;&gt;"",X3,IF(Z3&lt;&gt;"",VLOOKUP(Z3,'ESO zone constants'!$D$3:$H$4953,5,FALSE),"")),""),"")</f>
        <v/>
      </c>
      <c r="Z3" t="str">
        <f>IF(AND(O3&lt;&gt;"",NOT(ISERROR(O3))),"",IF(AND(L3&lt;&gt;"",L3&gt;0,NOT(ISERROR(L3))),VLOOKUP(L3,'ESO dumped WayshrineInfo'!$K$3:$N$9999,4,FALSE),""))</f>
        <v/>
      </c>
      <c r="AB3" s="43" t="str">
        <f>IF(AA3&lt;&gt;"",IF(AA3&lt;&gt;"LIBSETS_DROP_MECHANIC_MONSTER_NAME",VLOOKUP(AA3,'LibSets constants'!$I$4:$L$1003,3,FALSE),""),"")</f>
        <v/>
      </c>
      <c r="AC3" s="43" t="str">
        <f>IF(AA3&lt;&gt;"",IF(AA3&lt;&gt;"LIBSETS_DROP_MECHANIC_MONSTER_NAME",VLOOKUP(AA3,'LibSets constants'!$I$4:$L$1003,4,FALSE),""),"")</f>
        <v/>
      </c>
      <c r="AD3" s="3" t="str">
        <f>IF(G3&lt;&gt;"LIBSETS_SETTYPE_BATTLEGROUND",IF(G3&lt;&gt;"LIBSETS_SETTYPE_SPECIAL",IF(AE3&lt;&gt;"",VLOOKUP(AE3,'ESO zone constants'!$D$3:$H$4953,5,FALSE),""),""),"")</f>
        <v/>
      </c>
      <c r="AE3" t="str">
        <f>IF(AND(O3&lt;&gt;"",NOT(ISERROR(O3))),"",IF(AND(M3&lt;&gt;"",M3&gt;0,NOT(ISERROR(M3))),VLOOKUP(M3,'ESO dumped WayshrineInfo'!$K$3:$N$9999,4,FALSE),""))</f>
        <v/>
      </c>
      <c r="AF3" s="44"/>
      <c r="AG3" s="43" t="str">
        <f>IF(AF3&lt;&gt;"",IF(AF3&lt;&gt;"LIBSETS_DROP_MECHANIC_MONSTER_NAME",VLOOKUP(AF3,'LibSets constants'!$I$4:$L$1003,3,FALSE),""),"")</f>
        <v/>
      </c>
      <c r="AH3" s="43" t="str">
        <f>IF(AF3&lt;&gt;"",IF(AF3&lt;&gt;"LIBSETS_DROP_MECHANIC_MONSTER_NAME",VLOOKUP(AF3,'LibSets constants'!$I$4:$L$1003,4,FALSE),""),"")</f>
        <v/>
      </c>
      <c r="AI3" s="3" t="str">
        <f>IF(G3&lt;&gt;"LIBSETS_SETTYPE_BATTLEGROUND",IF(G3&lt;&gt;"LIBSETS_SETTYPE_SPECIAL",IF(AJ3&lt;&gt;"",VLOOKUP(AJ3,'ESO zone constants'!$D$3:$H$4953,5,FALSE),""),""),"")</f>
        <v/>
      </c>
      <c r="AK3" s="44"/>
      <c r="AL3" s="43" t="str">
        <f>IF(AK3&lt;&gt;"",IF(AK3&lt;&gt;"LIBSETS_DROP_MECHANIC_MONSTER_NAME",VLOOKUP(AK3,'LibSets constants'!$I$4:$L$1003,3,FALSE),""),"")</f>
        <v/>
      </c>
      <c r="AM3" s="43" t="str">
        <f>IF(AK3&lt;&gt;"",IF(AK3&lt;&gt;"LIBSETS_DROP_MECHANIC_MONSTER_NAME",VLOOKUP(AK3,'LibSets constants'!$I$4:$L$1003,4,FALSE),""),"")</f>
        <v/>
      </c>
      <c r="AN3" s="3" t="str">
        <f>IF(G3&lt;&gt;"LIBSETS_SETTYPE_BATTLEGROUND",IF(G3&lt;&gt;"LIBSETS_SETTYPE_SPECIAL",IF(AO3&lt;&gt;"",VLOOKUP(AO3,'ESO zone constants'!$D$3:$H$4953,5,FALSE),""),""),"")</f>
        <v/>
      </c>
      <c r="AP3" s="44"/>
      <c r="AQ3" s="43" t="str">
        <f>IF(AP3&lt;&gt;"",IF(AP3&lt;&gt;"LIBSETS_DROP_MECHANIC_MONSTER_NAME",VLOOKUP(AP3,'LibSets constants'!$I$4:$L$1003,3,FALSE),""),"")</f>
        <v/>
      </c>
      <c r="AR3" s="43" t="str">
        <f>IF(AP3&lt;&gt;"",IF(AP3&lt;&gt;"LIBSETS_DROP_MECHANIC_MONSTER_NAME",VLOOKUP(AP3,'LibSets constants'!$I$4:$L$1003,4,FALSE),""),"")</f>
        <v/>
      </c>
      <c r="AS3" s="3" t="str">
        <f>IF(G3&lt;&gt;"LIBSETS_SETTYPE_BATTLEGROUND",IF(G3&lt;&gt;"LIBSETS_SETTYPE_SPECIAL",IF(AT3&lt;&gt;"",VLOOKUP(AT3,'ESO zone constants'!$D$3:$H$4953,5,FALSE),""),""),"")</f>
        <v/>
      </c>
      <c r="AU3" s="44"/>
      <c r="AV3" s="43" t="str">
        <f>IF(AU3&lt;&gt;"",IF(AU3&lt;&gt;"LIBSETS_DROP_MECHANIC_MONSTER_NAME",VLOOKUP(AU3,'LibSets constants'!$I$4:$L$1003,3,FALSE),""),"")</f>
        <v/>
      </c>
      <c r="AW3" s="43" t="str">
        <f>IF(AU3&lt;&gt;"",IF(AU3&lt;&gt;"LIBSETS_DROP_MECHANIC_MONSTER_NAME",VLOOKUP(AU3,'LibSets constants'!$I$4:$L$1003,4,FALSE),""),"")</f>
        <v/>
      </c>
      <c r="AX3" s="87" t="s">
        <v>2678</v>
      </c>
      <c r="AY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Z3" s="21" t="str">
        <f>IF(F3&lt;&gt;"Not in the game (anymore)",IF(A3&lt;&gt;"",IF(P3&lt;&gt;"",CONCATENATE(", zoneIds={",P3),"")&amp;IF(Y3&lt;&gt;"",CONCATENATE(",",Y3),"")&amp;IF(AD3&lt;&gt;"",CONCATENATE(",",AD3),"")&amp;IF(AI3&lt;&gt;"",CONCATENATE(",",AI3),"")&amp;IF(AN3&lt;&gt;"",CONCATENATE(",",AN3),"")&amp;IF(AS3&lt;&gt;"",CONCATENATE(",",AS3),"")&amp;IF(P3&lt;&gt;"",CONCATENATE("}",""),"")&amp;IF(OR(I3="true",I3="false",I3&lt;&gt;""), CONCATENATE(", veteran=", I3), ""),""),"")</f>
        <v>, zoneIds={31}, veteran=false</v>
      </c>
      <c r="BA3" s="21" t="str">
        <f>IF(F3&lt;&gt;"Not in the game (anymore)",IF(A3&lt;&gt;"",", setType="&amp;G3,"")&amp;IF(J3="true",", multiTrialSet=true",""),"")</f>
        <v>, setType=LIBSETS_SETTYPE_DUNGEON</v>
      </c>
      <c r="BB3" s="21" t="str">
        <f>IF(AX3&lt;&gt;"",", isProcSetAllowedInPvP="&amp; AX3,"") &amp; IF(F3&lt;&gt;"Not in the game (anymore)",IF(U3&lt;&gt;"",", dropMechanic={"&amp;U3&amp;IF(AA3&lt;&gt;"",","&amp;AA3,"")&amp;IF(AF3&lt;&gt;"",","&amp;AF3,"")&amp;IF(AK3&lt;&gt;"",","&amp;AK3,"")&amp;IF(AP3&lt;&gt;"",","&amp;AP3,"")&amp;IF(AU3&lt;&gt;"",","&amp;AU3,"")&amp;"}"&amp;IF(U3="LIBSETS_DROP_MECHANIC_MONSTER_NAME",", dropMechanicNames={" &amp; IF(V3&lt;&gt;"","['en']='"&amp;V3&amp;"'","") &amp; IF(W3&lt;&gt;"",", ['de']='" &amp; W3&amp;"'","") &amp; "}",""),"")&amp;"},","")</f>
        <v>},</v>
      </c>
      <c r="BC3" s="21" t="str">
        <f>IF(F3&lt;&gt;"Not in the game (anymore)",IF(C3&lt;&gt;"",CONCATENATE(" --",C3," / ",B3,"   [",IF(Q3&lt;&gt;"",Q3,""),IF(Z3&lt;&gt;"",", "&amp;Z3,""),IF(AE3&lt;&gt;"",", "&amp;AE3,""),IF(AJ3&lt;&gt;"",", "&amp;AJ3,""),IF(AO3&lt;&gt;"",", "&amp;AO3,""),IF(AT3&lt;&gt;"",", "&amp;AT3,""),"]")),"")</f>
        <v xml:space="preserve"> --Vestments of the Warlock / Gewänder des Hexers   [Selene's Web]</v>
      </c>
    </row>
    <row r="4" spans="1:55" x14ac:dyDescent="0.25">
      <c r="A4" s="12">
        <v>20</v>
      </c>
      <c r="B4" t="s">
        <v>733</v>
      </c>
      <c r="C4" t="s">
        <v>734</v>
      </c>
      <c r="D4" s="3">
        <f>A4</f>
        <v>20</v>
      </c>
      <c r="G4" s="8" t="s">
        <v>1485</v>
      </c>
      <c r="I4" t="s">
        <v>91</v>
      </c>
      <c r="J4" t="s">
        <v>91</v>
      </c>
      <c r="K4">
        <v>-1</v>
      </c>
      <c r="L4">
        <v>-1</v>
      </c>
      <c r="M4">
        <v>-1</v>
      </c>
      <c r="N4">
        <v>0</v>
      </c>
      <c r="O4" s="66" t="s">
        <v>111</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constants'!$B$4:$C$1003,2,FALSE),"")</f>
        <v>Included in base game</v>
      </c>
      <c r="U4" s="33" t="s">
        <v>1565</v>
      </c>
      <c r="V4" s="3" t="str">
        <f>IF(U4&lt;&gt;"",IF(U4&lt;&gt;"LIBSETS_DROP_MECHANIC_MONSTER_NAME",VLOOKUP(U4,'LibSets constants'!$I$4:$L$1003,3,FALSE),""),"")</f>
        <v>Delve bosses have a chance to drop a waist or feet.</v>
      </c>
      <c r="W4" s="3" t="str">
        <f>IF(U4&lt;&gt;"",IF(U4&lt;&gt;"LIBSETS_DROP_MECHANIC_MONSTER_NAME",VLOOKUP(U4,'LibSets constants'!$I$4:$L$1003,4,FALSE),""),"")</f>
        <v>Bosse in Gewölben haben die Chance, eine Taille oder Füße fallen zu lassen.</v>
      </c>
      <c r="X4" s="111"/>
      <c r="Y4" s="3" t="str">
        <f>IF(G4&lt;&gt;"LIBSETS_SETTYPE_BATTLEGROUND",IF(G4&lt;&gt;"LIBSETS_SETTYPE_SPECIAL",IF(X4&lt;&gt;"",X4,IF(Z4&lt;&gt;"",VLOOKUP(Z4,'ESO zone constants'!$D$3:$H$4953,5,FALSE),"")),""),"")</f>
        <v/>
      </c>
      <c r="Z4" t="str">
        <f>IF(AND(O4&lt;&gt;"",NOT(ISERROR(O4))),"",IF(AND(L4&lt;&gt;"",L4&gt;0,NOT(ISERROR(L4))),VLOOKUP(L4,'ESO dumped WayshrineInfo'!$K$3:$N$9999,4,FALSE),""))</f>
        <v/>
      </c>
      <c r="AA4" s="33" t="s">
        <v>1566</v>
      </c>
      <c r="AB4" s="43" t="str">
        <f>IF(AA4&lt;&gt;"",IF(AA4&lt;&gt;"LIBSETS_DROP_MECHANIC_MONSTER_NAME",VLOOKUP(AA4,'LibSets constants'!$I$4:$L$1003,3,FALSE),""),"")</f>
        <v>Overland group bosses have a 100% chance to drop head, chest, legs, or weapon.</v>
      </c>
      <c r="AC4" s="43" t="str">
        <f>IF(AA4&lt;&gt;"",IF(AA4&lt;&gt;"LIBSETS_DROP_MECHANIC_MONSTER_NAME",VLOOKUP(AA4,'LibSets constants'!$I$4:$L$1003,4,FALSE),""),"")</f>
        <v>Überland Gruppenbosse haben eine Chance von 100%, Kopf, Brust, Beine oder Waffen fallen zu lassen.</v>
      </c>
      <c r="AD4" s="43" t="str">
        <f>IF(G4&lt;&gt;"LIBSETS_SETTYPE_BATTLEGROUND",IF(G4&lt;&gt;"LIBSETS_SETTYPE_SPECIAL",IF(AE4&lt;&gt;"",VLOOKUP(AE4,'ESO zone constants'!$D$3:$H$4953,5,FALSE),""),""),"")</f>
        <v/>
      </c>
      <c r="AE4" t="str">
        <f>IF(AND(O4&lt;&gt;"",NOT(ISERROR(O4))),"",IF(AND(M4&lt;&gt;"",M4&gt;0,NOT(ISERROR(M4))),VLOOKUP(M4,'ESO dumped WayshrineInfo'!$K$3:$N$9999,4,FALSE),""))</f>
        <v/>
      </c>
      <c r="AF4" s="44" t="s">
        <v>1567</v>
      </c>
      <c r="AG4" s="43" t="str">
        <f>IF(AF4&lt;&gt;"",IF(AF4&lt;&gt;"LIBSETS_DROP_MECHANIC_MONSTER_NAME",VLOOKUP(AF4,'LibSets constants'!$I$4:$L$1003,3,FALSE),""),"")</f>
        <v>Public dungeon bosses have a chance to drop a shoulder, hand, or weapon.</v>
      </c>
      <c r="AH4" s="43" t="str">
        <f>IF(AF4&lt;&gt;"",IF(AF4&lt;&gt;"LIBSETS_DROP_MECHANIC_MONSTER_NAME",VLOOKUP(AF4,'LibSets constants'!$I$4:$L$1003,4,FALSE),""),"")</f>
        <v>Öffentliche Dungeon-Bosse haben die Möglichkeit, eine Schulter, Handschuhe oder eine Waffe fallen zu lassen.</v>
      </c>
      <c r="AI4" s="43" t="str">
        <f>IF(G4&lt;&gt;"LIBSETS_SETTYPE_BATTLEGROUND",IF(G4&lt;&gt;"LIBSETS_SETTYPE_SPECIAL",IF(AJ4&lt;&gt;"",VLOOKUP(AJ4,'ESO zone constants'!$D$3:$H$4953,5,FALSE),""),""),"")</f>
        <v/>
      </c>
      <c r="AK4" s="44" t="s">
        <v>1568</v>
      </c>
      <c r="AL4" s="43" t="str">
        <f>IF(AK4&lt;&gt;"",IF(AK4&lt;&gt;"LIBSETS_DROP_MECHANIC_MONSTER_NAME",VLOOKUP(AK4,'LibSets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 s="43" t="str">
        <f>IF(AK4&lt;&gt;"",IF(AK4&lt;&gt;"LIBSETS_DROP_MECHANIC_MONSTER_NAME",VLOOKUP(AK4,'LibSets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 s="3" t="str">
        <f>IF(G4&lt;&gt;"LIBSETS_SETTYPE_BATTLEGROUND",IF(G4&lt;&gt;"LIBSETS_SETTYPE_SPECIAL",IF(AO4&lt;&gt;"",VLOOKUP(AO4,'ESO zone constants'!$D$3:$H$4953,5,FALSE),""),""),"")</f>
        <v/>
      </c>
      <c r="AP4" s="44"/>
      <c r="AQ4" s="43" t="str">
        <f>IF(AP4&lt;&gt;"",IF(AP4&lt;&gt;"LIBSETS_DROP_MECHANIC_MONSTER_NAME",VLOOKUP(AP4,'LibSets constants'!$I$4:$L$1003,3,FALSE),""),"")</f>
        <v/>
      </c>
      <c r="AR4" s="43" t="str">
        <f>IF(AP4&lt;&gt;"",IF(AP4&lt;&gt;"LIBSETS_DROP_MECHANIC_MONSTER_NAME",VLOOKUP(AP4,'LibSets constants'!$I$4:$L$1003,4,FALSE),""),"")</f>
        <v/>
      </c>
      <c r="AS4" s="3" t="str">
        <f>IF(G4&lt;&gt;"LIBSETS_SETTYPE_BATTLEGROUND",IF(G4&lt;&gt;"LIBSETS_SETTYPE_SPECIAL",IF(AT4&lt;&gt;"",VLOOKUP(AT4,'ESO zone constants'!$D$3:$H$4953,5,FALSE),""),""),"")</f>
        <v/>
      </c>
      <c r="AU4" s="44"/>
      <c r="AV4" s="43" t="str">
        <f>IF(AU4&lt;&gt;"",IF(AU4&lt;&gt;"LIBSETS_DROP_MECHANIC_MONSTER_NAME",VLOOKUP(AU4,'LibSets constants'!$I$4:$L$1003,3,FALSE),""),"")</f>
        <v/>
      </c>
      <c r="AW4" s="43" t="str">
        <f>IF(AU4&lt;&gt;"",IF(AU4&lt;&gt;"LIBSETS_DROP_MECHANIC_MONSTER_NAME",VLOOKUP(AU4,'LibSets constants'!$I$4:$L$1003,4,FALSE),""),"")</f>
        <v/>
      </c>
      <c r="AX4" s="87" t="s">
        <v>2678</v>
      </c>
      <c r="AY4" s="21" t="str">
        <f t="shared" ref="AY4:AY67" si="0">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Z4" s="21" t="str">
        <f t="shared" ref="AZ4:AZ67" si="1">IF(F4&lt;&gt;"Not in the game (anymore)",IF(A4&lt;&gt;"",IF(P4&lt;&gt;"",CONCATENATE(", zoneIds={",P4),"")&amp;IF(Y4&lt;&gt;"",CONCATENATE(",",Y4),"")&amp;IF(AD4&lt;&gt;"",CONCATENATE(",",AD4),"")&amp;IF(AI4&lt;&gt;"",CONCATENATE(",",AI4),"")&amp;IF(AN4&lt;&gt;"",CONCATENATE(",",AN4),"")&amp;IF(AS4&lt;&gt;"",CONCATENATE(",",AS4),"")&amp;IF(P4&lt;&gt;"",CONCATENATE("}",""),"")&amp;IF(OR(I4="true",I4="false",I4&lt;&gt;""), CONCATENATE(", veteran=", I4), ""),""),"")</f>
        <v>, zoneIds={103}, veteran=false</v>
      </c>
      <c r="BA4" s="21" t="str">
        <f t="shared" ref="BA4:BA67" si="2">IF(F4&lt;&gt;"Not in the game (anymore)",IF(A4&lt;&gt;"",", setType="&amp;G4,"")&amp;IF(J4="true",", multiTrialSet=true",""),"")</f>
        <v>, setType=LIBSETS_SETTYPE_OVERLAND</v>
      </c>
      <c r="BB4" s="21" t="str">
        <f t="shared" ref="BB4:BB67" si="3">IF(AX4&lt;&gt;"",", isProcSetAllowedInPvP="&amp; AX4,"") &amp; IF(F4&lt;&gt;"Not in the game (anymore)",IF(U4&lt;&gt;"",", dropMechanic={"&amp;U4&amp;IF(AA4&lt;&gt;"",","&amp;AA4,"")&amp;IF(AF4&lt;&gt;"",","&amp;AF4,"")&amp;IF(AK4&lt;&gt;"",","&amp;AK4,"")&amp;IF(AP4&lt;&gt;"",","&amp;AP4,"")&amp;IF(AU4&lt;&gt;"",","&amp;AU4,"")&amp;"}"&amp;IF(U4="LIBSETS_DROP_MECHANIC_MONSTER_NAME",",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C4" s="21" t="str">
        <f t="shared" ref="BC4:BC67" si="4">IF(F4&lt;&gt;"Not in the game (anymore)",IF(C4&lt;&gt;"",CONCATENATE(" --",C4," / ",B4,"   [",IF(Q4&lt;&gt;"",Q4,""),IF(Z4&lt;&gt;"",", "&amp;Z4,""),IF(AE4&lt;&gt;"",", "&amp;AE4,""),IF(AJ4&lt;&gt;"",", "&amp;AJ4,""),IF(AO4&lt;&gt;"",", "&amp;AO4,""),IF(AT4&lt;&gt;"",", "&amp;AT4,""),"]")),"")</f>
        <v xml:space="preserve"> --Witchman Armor / Hexenwerk   [The Rift]</v>
      </c>
    </row>
    <row r="5" spans="1:55" x14ac:dyDescent="0.25">
      <c r="A5" s="12">
        <v>21</v>
      </c>
      <c r="B5" t="s">
        <v>735</v>
      </c>
      <c r="C5" t="s">
        <v>736</v>
      </c>
      <c r="D5" s="3">
        <f>A5</f>
        <v>21</v>
      </c>
      <c r="G5" s="8" t="s">
        <v>1485</v>
      </c>
      <c r="I5" t="s">
        <v>91</v>
      </c>
      <c r="J5" t="s">
        <v>91</v>
      </c>
      <c r="K5">
        <v>-1</v>
      </c>
      <c r="L5">
        <v>-1</v>
      </c>
      <c r="M5">
        <v>-1</v>
      </c>
      <c r="N5">
        <v>0</v>
      </c>
      <c r="O5" s="66" t="s">
        <v>110</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constants'!$B$4:$C$1003,2,FALSE),"")</f>
        <v>Included in base game</v>
      </c>
      <c r="U5" s="33" t="s">
        <v>1565</v>
      </c>
      <c r="V5" s="43" t="str">
        <f>IF(U5&lt;&gt;"",IF(U5&lt;&gt;"LIBSETS_DROP_MECHANIC_MONSTER_NAME",VLOOKUP(U5,'LibSets constants'!$I$4:$L$1003,3,FALSE),""),"")</f>
        <v>Delve bosses have a chance to drop a waist or feet.</v>
      </c>
      <c r="W5" s="43" t="str">
        <f>IF(U5&lt;&gt;"",IF(U5&lt;&gt;"LIBSETS_DROP_MECHANIC_MONSTER_NAME",VLOOKUP(U5,'LibSets constants'!$I$4:$L$1003,4,FALSE),""),"")</f>
        <v>Bosse in Gewölben haben die Chance, eine Taille oder Füße fallen zu lassen.</v>
      </c>
      <c r="X5" s="114"/>
      <c r="Y5" s="3" t="str">
        <f>IF(G5&lt;&gt;"LIBSETS_SETTYPE_BATTLEGROUND",IF(G5&lt;&gt;"LIBSETS_SETTYPE_SPECIAL",IF(X5&lt;&gt;"",X5,IF(Z5&lt;&gt;"",VLOOKUP(Z5,'ESO zone constants'!$D$3:$H$4953,5,FALSE),"")),""),"")</f>
        <v/>
      </c>
      <c r="Z5" t="str">
        <f>IF(AND(O5&lt;&gt;"",NOT(ISERROR(O5))),"",IF(AND(L5&lt;&gt;"",L5&gt;0,NOT(ISERROR(L5))),VLOOKUP(L5,'ESO dumped WayshrineInfo'!$K$3:$N$9999,4,FALSE),""))</f>
        <v/>
      </c>
      <c r="AA5" s="33" t="s">
        <v>1566</v>
      </c>
      <c r="AB5" s="43" t="str">
        <f>IF(AA5&lt;&gt;"",IF(AA5&lt;&gt;"LIBSETS_DROP_MECHANIC_MONSTER_NAME",VLOOKUP(AA5,'LibSets constants'!$I$4:$L$1003,3,FALSE),""),"")</f>
        <v>Overland group bosses have a 100% chance to drop head, chest, legs, or weapon.</v>
      </c>
      <c r="AC5" s="43" t="str">
        <f>IF(AA5&lt;&gt;"",IF(AA5&lt;&gt;"LIBSETS_DROP_MECHANIC_MONSTER_NAME",VLOOKUP(AA5,'LibSets constants'!$I$4:$L$1003,4,FALSE),""),"")</f>
        <v>Überland Gruppenbosse haben eine Chance von 100%, Kopf, Brust, Beine oder Waffen fallen zu lassen.</v>
      </c>
      <c r="AD5" s="3" t="str">
        <f>IF(G5&lt;&gt;"LIBSETS_SETTYPE_BATTLEGROUND",IF(G5&lt;&gt;"LIBSETS_SETTYPE_SPECIAL",IF(AE5&lt;&gt;"",VLOOKUP(AE5,'ESO zone constants'!$D$3:$H$4953,5,FALSE),""),""),"")</f>
        <v/>
      </c>
      <c r="AE5" t="str">
        <f>IF(AND(O5&lt;&gt;"",NOT(ISERROR(O5))),"",IF(AND(M5&lt;&gt;"",M5&gt;0,NOT(ISERROR(M5))),VLOOKUP(M5,'ESO dumped WayshrineInfo'!$K$3:$N$9999,4,FALSE),""))</f>
        <v/>
      </c>
      <c r="AF5" s="44" t="s">
        <v>1567</v>
      </c>
      <c r="AG5" s="43" t="str">
        <f>IF(AF5&lt;&gt;"",IF(AF5&lt;&gt;"LIBSETS_DROP_MECHANIC_MONSTER_NAME",VLOOKUP(AF5,'LibSets constants'!$I$4:$L$1003,3,FALSE),""),"")</f>
        <v>Public dungeon bosses have a chance to drop a shoulder, hand, or weapon.</v>
      </c>
      <c r="AH5" s="43" t="str">
        <f>IF(AF5&lt;&gt;"",IF(AF5&lt;&gt;"LIBSETS_DROP_MECHANIC_MONSTER_NAME",VLOOKUP(AF5,'LibSets constants'!$I$4:$L$1003,4,FALSE),""),"")</f>
        <v>Öffentliche Dungeon-Bosse haben die Möglichkeit, eine Schulter, Handschuhe oder eine Waffe fallen zu lassen.</v>
      </c>
      <c r="AI5" s="3" t="str">
        <f>IF(G5&lt;&gt;"LIBSETS_SETTYPE_BATTLEGROUND",IF(G5&lt;&gt;"LIBSETS_SETTYPE_SPECIAL",IF(AJ5&lt;&gt;"",VLOOKUP(AJ5,'ESO zone constants'!$D$3:$H$4953,5,FALSE),""),""),"")</f>
        <v/>
      </c>
      <c r="AK5" s="44" t="s">
        <v>1568</v>
      </c>
      <c r="AL5" s="43" t="str">
        <f>IF(AK5&lt;&gt;"",IF(AK5&lt;&gt;"LIBSETS_DROP_MECHANIC_MONSTER_NAME",VLOOKUP(AK5,'LibSets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 s="43" t="str">
        <f>IF(AK5&lt;&gt;"",IF(AK5&lt;&gt;"LIBSETS_DROP_MECHANIC_MONSTER_NAME",VLOOKUP(AK5,'LibSets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 s="3" t="str">
        <f>IF(G5&lt;&gt;"LIBSETS_SETTYPE_BATTLEGROUND",IF(G5&lt;&gt;"LIBSETS_SETTYPE_SPECIAL",IF(AO5&lt;&gt;"",VLOOKUP(AO5,'ESO zone constants'!$D$3:$H$4953,5,FALSE),""),""),"")</f>
        <v/>
      </c>
      <c r="AP5" s="44"/>
      <c r="AQ5" s="43" t="str">
        <f>IF(AP5&lt;&gt;"",IF(AP5&lt;&gt;"LIBSETS_DROP_MECHANIC_MONSTER_NAME",VLOOKUP(AP5,'LibSets constants'!$I$4:$L$1003,3,FALSE),""),"")</f>
        <v/>
      </c>
      <c r="AR5" s="43" t="str">
        <f>IF(AP5&lt;&gt;"",IF(AP5&lt;&gt;"LIBSETS_DROP_MECHANIC_MONSTER_NAME",VLOOKUP(AP5,'LibSets constants'!$I$4:$L$1003,4,FALSE),""),"")</f>
        <v/>
      </c>
      <c r="AS5" s="3" t="str">
        <f>IF(G5&lt;&gt;"LIBSETS_SETTYPE_BATTLEGROUND",IF(G5&lt;&gt;"LIBSETS_SETTYPE_SPECIAL",IF(AT5&lt;&gt;"",VLOOKUP(AT5,'ESO zone constants'!$D$3:$H$4953,5,FALSE),""),""),"")</f>
        <v/>
      </c>
      <c r="AU5" s="44"/>
      <c r="AV5" s="43" t="str">
        <f>IF(AU5&lt;&gt;"",IF(AU5&lt;&gt;"LIBSETS_DROP_MECHANIC_MONSTER_NAME",VLOOKUP(AU5,'LibSets constants'!$I$4:$L$1003,3,FALSE),""),"")</f>
        <v/>
      </c>
      <c r="AW5" s="43" t="str">
        <f>IF(AU5&lt;&gt;"",IF(AU5&lt;&gt;"LIBSETS_DROP_MECHANIC_MONSTER_NAME",VLOOKUP(AU5,'LibSets constants'!$I$4:$L$1003,4,FALSE),""),"")</f>
        <v/>
      </c>
      <c r="AX5" s="87" t="s">
        <v>2679</v>
      </c>
      <c r="AY5" s="21" t="str">
        <f t="shared" si="0"/>
        <v>[21] = {wayshrines={-1,-1,-1,}, dlcId=DLC_BASE_GAME</v>
      </c>
      <c r="AZ5" s="21" t="str">
        <f t="shared" si="1"/>
        <v>, zoneIds={101}, veteran=false</v>
      </c>
      <c r="BA5" s="21" t="str">
        <f t="shared" si="2"/>
        <v>, setType=LIBSETS_SETTYPE_OVERLAND</v>
      </c>
      <c r="BB5" s="21" t="str">
        <f t="shared" si="3"/>
        <v>, isProcSetAllowedInPvP=1, dropMechanic={LIBSETS_DROP_MECHANIC_OVERLAND_BOSS_DELVE,LIBSETS_DROP_MECHANIC_OVERLAND_WORLDBOSS,LIBSETS_DROP_MECHANIC_OVERLAND_BOSS_PUBLIC_DUNGEON,LIBSETS_DROP_MECHANIC_OVERLAND_CHEST}},</v>
      </c>
      <c r="BC5" s="21" t="str">
        <f t="shared" si="4"/>
        <v xml:space="preserve"> --Akaviri Dragonguard / Akavirische Drachengarde   [Eastmarch]</v>
      </c>
    </row>
    <row r="6" spans="1:55" x14ac:dyDescent="0.25">
      <c r="A6" s="12">
        <v>22</v>
      </c>
      <c r="B6" t="s">
        <v>737</v>
      </c>
      <c r="C6" t="s">
        <v>2557</v>
      </c>
      <c r="D6" s="3">
        <f>A6</f>
        <v>22</v>
      </c>
      <c r="G6" s="8" t="s">
        <v>1485</v>
      </c>
      <c r="I6" t="s">
        <v>91</v>
      </c>
      <c r="J6" t="s">
        <v>91</v>
      </c>
      <c r="K6">
        <v>-1</v>
      </c>
      <c r="L6">
        <v>-1</v>
      </c>
      <c r="M6">
        <v>-1</v>
      </c>
      <c r="N6">
        <v>0</v>
      </c>
      <c r="O6" s="66" t="s">
        <v>104</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constants'!$B$4:$C$1003,2,FALSE),"")</f>
        <v>Included in base game</v>
      </c>
      <c r="U6" s="33" t="s">
        <v>1565</v>
      </c>
      <c r="V6" s="3" t="str">
        <f>IF(U6&lt;&gt;"",IF(U6&lt;&gt;"LIBSETS_DROP_MECHANIC_MONSTER_NAME",VLOOKUP(U6,'LibSets constants'!$I$4:$L$1003,3,FALSE),""),"")</f>
        <v>Delve bosses have a chance to drop a waist or feet.</v>
      </c>
      <c r="W6" s="3" t="str">
        <f>IF(U6&lt;&gt;"",IF(U6&lt;&gt;"LIBSETS_DROP_MECHANIC_MONSTER_NAME",VLOOKUP(U6,'LibSets constants'!$I$4:$L$1003,4,FALSE),""),"")</f>
        <v>Bosse in Gewölben haben die Chance, eine Taille oder Füße fallen zu lassen.</v>
      </c>
      <c r="X6" s="111"/>
      <c r="Y6" s="3" t="str">
        <f>IF(G6&lt;&gt;"LIBSETS_SETTYPE_BATTLEGROUND",IF(G6&lt;&gt;"LIBSETS_SETTYPE_SPECIAL",IF(X6&lt;&gt;"",X6,IF(Z6&lt;&gt;"",VLOOKUP(Z6,'ESO zone constants'!$D$3:$H$4953,5,FALSE),"")),""),"")</f>
        <v/>
      </c>
      <c r="Z6" t="str">
        <f>IF(AND(O6&lt;&gt;"",NOT(ISERROR(O6))),"",IF(AND(L6&lt;&gt;"",L6&gt;0,NOT(ISERROR(L6))),VLOOKUP(L6,'ESO dumped WayshrineInfo'!$K$3:$N$9999,4,FALSE),""))</f>
        <v/>
      </c>
      <c r="AA6" s="33" t="s">
        <v>1566</v>
      </c>
      <c r="AB6" s="43" t="str">
        <f>IF(AA6&lt;&gt;"",IF(AA6&lt;&gt;"LIBSETS_DROP_MECHANIC_MONSTER_NAME",VLOOKUP(AA6,'LibSets constants'!$I$4:$L$1003,3,FALSE),""),"")</f>
        <v>Overland group bosses have a 100% chance to drop head, chest, legs, or weapon.</v>
      </c>
      <c r="AC6" s="43" t="str">
        <f>IF(AA6&lt;&gt;"",IF(AA6&lt;&gt;"LIBSETS_DROP_MECHANIC_MONSTER_NAME",VLOOKUP(AA6,'LibSets constants'!$I$4:$L$1003,4,FALSE),""),"")</f>
        <v>Überland Gruppenbosse haben eine Chance von 100%, Kopf, Brust, Beine oder Waffen fallen zu lassen.</v>
      </c>
      <c r="AD6" s="3" t="str">
        <f>IF(G6&lt;&gt;"LIBSETS_SETTYPE_BATTLEGROUND",IF(G6&lt;&gt;"LIBSETS_SETTYPE_SPECIAL",IF(AE6&lt;&gt;"",VLOOKUP(AE6,'ESO zone constants'!$D$3:$H$4953,5,FALSE),""),""),"")</f>
        <v/>
      </c>
      <c r="AE6" t="str">
        <f>IF(AND(O6&lt;&gt;"",NOT(ISERROR(O6))),"",IF(AND(M6&lt;&gt;"",M6&gt;0,NOT(ISERROR(M6))),VLOOKUP(M6,'ESO dumped WayshrineInfo'!$K$3:$N$9999,4,FALSE),""))</f>
        <v/>
      </c>
      <c r="AF6" s="44" t="s">
        <v>1567</v>
      </c>
      <c r="AG6" s="43" t="str">
        <f>IF(AF6&lt;&gt;"",IF(AF6&lt;&gt;"LIBSETS_DROP_MECHANIC_MONSTER_NAME",VLOOKUP(AF6,'LibSets constants'!$I$4:$L$1003,3,FALSE),""),"")</f>
        <v>Public dungeon bosses have a chance to drop a shoulder, hand, or weapon.</v>
      </c>
      <c r="AH6" s="43" t="str">
        <f>IF(AF6&lt;&gt;"",IF(AF6&lt;&gt;"LIBSETS_DROP_MECHANIC_MONSTER_NAME",VLOOKUP(AF6,'LibSets constants'!$I$4:$L$1003,4,FALSE),""),"")</f>
        <v>Öffentliche Dungeon-Bosse haben die Möglichkeit, eine Schulter, Handschuhe oder eine Waffe fallen zu lassen.</v>
      </c>
      <c r="AI6" s="3" t="str">
        <f>IF(G6&lt;&gt;"LIBSETS_SETTYPE_BATTLEGROUND",IF(G6&lt;&gt;"LIBSETS_SETTYPE_SPECIAL",IF(AJ6&lt;&gt;"",VLOOKUP(AJ6,'ESO zone constants'!$D$3:$H$4953,5,FALSE),""),""),"")</f>
        <v/>
      </c>
      <c r="AK6" s="44" t="s">
        <v>1568</v>
      </c>
      <c r="AL6" s="43" t="str">
        <f>IF(AK6&lt;&gt;"",IF(AK6&lt;&gt;"LIBSETS_DROP_MECHANIC_MONSTER_NAME",VLOOKUP(AK6,'LibSets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 s="43" t="str">
        <f>IF(AK6&lt;&gt;"",IF(AK6&lt;&gt;"LIBSETS_DROP_MECHANIC_MONSTER_NAME",VLOOKUP(AK6,'LibSets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 s="3" t="str">
        <f>IF(G6&lt;&gt;"LIBSETS_SETTYPE_BATTLEGROUND",IF(G6&lt;&gt;"LIBSETS_SETTYPE_SPECIAL",IF(AO6&lt;&gt;"",VLOOKUP(AO6,'ESO zone constants'!$D$3:$H$4953,5,FALSE),""),""),"")</f>
        <v/>
      </c>
      <c r="AP6" s="44"/>
      <c r="AQ6" s="43" t="str">
        <f>IF(AP6&lt;&gt;"",IF(AP6&lt;&gt;"LIBSETS_DROP_MECHANIC_MONSTER_NAME",VLOOKUP(AP6,'LibSets constants'!$I$4:$L$1003,3,FALSE),""),"")</f>
        <v/>
      </c>
      <c r="AR6" s="43" t="str">
        <f>IF(AP6&lt;&gt;"",IF(AP6&lt;&gt;"LIBSETS_DROP_MECHANIC_MONSTER_NAME",VLOOKUP(AP6,'LibSets constants'!$I$4:$L$1003,4,FALSE),""),"")</f>
        <v/>
      </c>
      <c r="AS6" s="3" t="str">
        <f>IF(G6&lt;&gt;"LIBSETS_SETTYPE_BATTLEGROUND",IF(G6&lt;&gt;"LIBSETS_SETTYPE_SPECIAL",IF(AT6&lt;&gt;"",VLOOKUP(AT6,'ESO zone constants'!$D$3:$H$4953,5,FALSE),""),""),"")</f>
        <v/>
      </c>
      <c r="AU6" s="44"/>
      <c r="AV6" s="43" t="str">
        <f>IF(AU6&lt;&gt;"",IF(AU6&lt;&gt;"LIBSETS_DROP_MECHANIC_MONSTER_NAME",VLOOKUP(AU6,'LibSets constants'!$I$4:$L$1003,3,FALSE),""),"")</f>
        <v/>
      </c>
      <c r="AW6" s="43" t="str">
        <f>IF(AU6&lt;&gt;"",IF(AU6&lt;&gt;"LIBSETS_DROP_MECHANIC_MONSTER_NAME",VLOOKUP(AU6,'LibSets constants'!$I$4:$L$1003,4,FALSE),""),"")</f>
        <v/>
      </c>
      <c r="AX6" s="87" t="s">
        <v>2678</v>
      </c>
      <c r="AY6" s="21" t="str">
        <f t="shared" si="0"/>
        <v>[22] = {wayshrines={-1,-1,-1,}, dlcId=DLC_BASE_GAME</v>
      </c>
      <c r="AZ6" s="21" t="str">
        <f t="shared" si="1"/>
        <v>, zoneIds={19}, veteran=false</v>
      </c>
      <c r="BA6" s="21" t="str">
        <f t="shared" si="2"/>
        <v>, setType=LIBSETS_SETTYPE_OVERLAND</v>
      </c>
      <c r="BB6" s="21" t="str">
        <f t="shared" si="3"/>
        <v>, dropMechanic={LIBSETS_DROP_MECHANIC_OVERLAND_BOSS_DELVE,LIBSETS_DROP_MECHANIC_OVERLAND_WORLDBOSS,LIBSETS_DROP_MECHANIC_OVERLAND_BOSS_PUBLIC_DUNGEON,LIBSETS_DROP_MECHANIC_OVERLAND_CHEST}},</v>
      </c>
      <c r="BC6" s="21" t="str">
        <f t="shared" si="4"/>
        <v xml:space="preserve"> --Dreamer\'s Mantle / Mantel des Träumers   [Stormhaven]</v>
      </c>
    </row>
    <row r="7" spans="1:55" x14ac:dyDescent="0.25">
      <c r="A7" s="12">
        <v>23</v>
      </c>
      <c r="B7" t="s">
        <v>738</v>
      </c>
      <c r="C7" t="s">
        <v>2558</v>
      </c>
      <c r="D7" s="3">
        <f>A7</f>
        <v>23</v>
      </c>
      <c r="G7" s="8" t="s">
        <v>1477</v>
      </c>
      <c r="I7" t="s">
        <v>91</v>
      </c>
      <c r="J7" t="s">
        <v>91</v>
      </c>
      <c r="K7">
        <v>270</v>
      </c>
      <c r="L7">
        <v>270</v>
      </c>
      <c r="M7">
        <v>270</v>
      </c>
      <c r="N7">
        <v>0</v>
      </c>
      <c r="O7" s="66" t="s">
        <v>441</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1561</v>
      </c>
      <c r="V7" s="3" t="str">
        <f>IF(U7&lt;&gt;"",IF(U7&lt;&gt;"LIBSETS_DROP_MECHANIC_MONSTER_NAME",VLOOKUP(U7,'LibSets constants'!$I$4:$L$1003,3,FALSE),""),"")</f>
        <v>Arena stage chest</v>
      </c>
      <c r="W7" s="3" t="str">
        <f>IF(U7&lt;&gt;"",IF(U7&lt;&gt;"LIBSETS_DROP_MECHANIC_MONSTER_NAME",VLOOKUP(U7,'LibSets constants'!$I$4:$L$1003,4,FALSE),""),"")</f>
        <v>Arena-Phasen Schatztruhe</v>
      </c>
      <c r="X7" s="111"/>
      <c r="Y7" s="3" t="str">
        <f>IF(G7&lt;&gt;"LIBSETS_SETTYPE_BATTLEGROUND",IF(G7&lt;&gt;"LIBSETS_SETTYPE_SPECIAL",IF(X7&lt;&gt;"",X7,IF(Z7&lt;&gt;"",VLOOKUP(Z7,'ESO zone constants'!$D$3:$H$4953,5,FALSE),"")),""),"")</f>
        <v/>
      </c>
      <c r="Z7" t="str">
        <f>IF(AND(O7&lt;&gt;"",NOT(ISERROR(O7))),"",IF(AND(L7&lt;&gt;"",L7&gt;0,NOT(ISERROR(L7))),VLOOKUP(L7,'ESO dumped WayshrineInfo'!$K$3:$N$9999,4,FALSE),""))</f>
        <v/>
      </c>
      <c r="AB7" s="3" t="str">
        <f>IF(AA7&lt;&gt;"",IF(AA7&lt;&gt;"LIBSETS_DROP_MECHANIC_MONSTER_NAME",VLOOKUP(AA7,'LibSets constants'!$I$4:$L$1003,3,FALSE),""),"")</f>
        <v/>
      </c>
      <c r="AC7" s="3" t="str">
        <f>IF(AA7&lt;&gt;"",IF(AA7&lt;&gt;"LIBSETS_DROP_MECHANIC_MONSTER_NAME",VLOOKUP(AA7,'LibSets constants'!$I$4:$L$1003,4,FALSE),""),"")</f>
        <v/>
      </c>
      <c r="AD7" s="3" t="str">
        <f>IF(G7&lt;&gt;"LIBSETS_SETTYPE_BATTLEGROUND",IF(G7&lt;&gt;"LIBSETS_SETTYPE_SPECIAL",IF(AE7&lt;&gt;"",VLOOKUP(AE7,'ESO zone constants'!$D$3:$H$4953,5,FALSE),""),""),"")</f>
        <v/>
      </c>
      <c r="AE7" t="str">
        <f>IF(AND(O7&lt;&gt;"",NOT(ISERROR(O7))),"",IF(AND(M7&lt;&gt;"",M7&gt;0,NOT(ISERROR(M7))),VLOOKUP(M7,'ESO dumped WayshrineInfo'!$K$3:$N$9999,4,FALSE),""))</f>
        <v/>
      </c>
      <c r="AG7" s="3" t="str">
        <f>IF(AF7&lt;&gt;"",IF(AF7&lt;&gt;"LIBSETS_DROP_MECHANIC_MONSTER_NAME",VLOOKUP(AF7,'LibSets constants'!$I$4:$L$1003,3,FALSE),""),"")</f>
        <v/>
      </c>
      <c r="AH7" s="3" t="str">
        <f>IF(AF7&lt;&gt;"",IF(AF7&lt;&gt;"LIBSETS_DROP_MECHANIC_MONSTER_NAME",VLOOKUP(AF7,'LibSets constants'!$I$4:$L$1003,4,FALSE),""),"")</f>
        <v/>
      </c>
      <c r="AI7" s="3" t="str">
        <f>IF(G7&lt;&gt;"LIBSETS_SETTYPE_BATTLEGROUND",IF(G7&lt;&gt;"LIBSETS_SETTYPE_SPECIAL",IF(AJ7&lt;&gt;"",VLOOKUP(AJ7,'ESO zone constants'!$D$3:$H$4953,5,FALSE),""),""),"")</f>
        <v/>
      </c>
      <c r="AL7" s="3" t="str">
        <f>IF(AK7&lt;&gt;"",IF(AK7&lt;&gt;"LIBSETS_DROP_MECHANIC_MONSTER_NAME",VLOOKUP(AK7,'LibSets constants'!$I$4:$L$1003,3,FALSE),""),"")</f>
        <v/>
      </c>
      <c r="AM7" s="3" t="str">
        <f>IF(AK7&lt;&gt;"",IF(AK7&lt;&gt;"LIBSETS_DROP_MECHANIC_MONSTER_NAME",VLOOKUP(AK7,'LibSets constants'!$I$4:$L$1003,4,FALSE),""),"")</f>
        <v/>
      </c>
      <c r="AN7" s="3" t="str">
        <f>IF(G7&lt;&gt;"LIBSETS_SETTYPE_BATTLEGROUND",IF(G7&lt;&gt;"LIBSETS_SETTYPE_SPECIAL",IF(AO7&lt;&gt;"",VLOOKUP(AO7,'ESO zone constants'!$D$3:$H$4953,5,FALSE),""),""),"")</f>
        <v/>
      </c>
      <c r="AQ7" s="3" t="str">
        <f>IF(AP7&lt;&gt;"",IF(AP7&lt;&gt;"LIBSETS_DROP_MECHANIC_MONSTER_NAME",VLOOKUP(AP7,'LibSets constants'!$I$4:$L$1003,3,FALSE),""),"")</f>
        <v/>
      </c>
      <c r="AR7" s="3" t="str">
        <f>IF(AP7&lt;&gt;"",IF(AP7&lt;&gt;"LIBSETS_DROP_MECHANIC_MONSTER_NAME",VLOOKUP(AP7,'LibSets constants'!$I$4:$L$1003,4,FALSE),""),"")</f>
        <v/>
      </c>
      <c r="AS7" s="3" t="str">
        <f>IF(G7&lt;&gt;"LIBSETS_SETTYPE_BATTLEGROUND",IF(G7&lt;&gt;"LIBSETS_SETTYPE_SPECIAL",IF(AT7&lt;&gt;"",VLOOKUP(AT7,'ESO zone constants'!$D$3:$H$4953,5,FALSE),""),""),"")</f>
        <v/>
      </c>
      <c r="AV7" s="3" t="str">
        <f>IF(AU7&lt;&gt;"",IF(AU7&lt;&gt;"LIBSETS_DROP_MECHANIC_MONSTER_NAME",VLOOKUP(AU7,'LibSets constants'!$I$4:$L$1003,3,FALSE),""),"")</f>
        <v/>
      </c>
      <c r="AW7" s="3" t="str">
        <f>IF(AU7&lt;&gt;"",IF(AU7&lt;&gt;"LIBSETS_DROP_MECHANIC_MONSTER_NAME",VLOOKUP(AU7,'LibSets constants'!$I$4:$L$1003,4,FALSE),""),"")</f>
        <v/>
      </c>
      <c r="AX7" s="87" t="s">
        <v>2679</v>
      </c>
      <c r="AY7" s="21" t="str">
        <f t="shared" si="0"/>
        <v>[23] = {wayshrines={270,270,270,}, dlcId=DLC_BASE_GAME</v>
      </c>
      <c r="AZ7" s="21" t="str">
        <f t="shared" si="1"/>
        <v>, zoneIds={635}, veteran=false</v>
      </c>
      <c r="BA7" s="21" t="str">
        <f t="shared" si="2"/>
        <v>, setType=LIBSETS_SETTYPE_ARENA</v>
      </c>
      <c r="BB7" s="21" t="str">
        <f t="shared" si="3"/>
        <v>, isProcSetAllowedInPvP=1, dropMechanic={LIBSETS_DROP_MECHANIC_ARENA_STAGE_CHEST}},</v>
      </c>
      <c r="BC7" s="21" t="str">
        <f t="shared" si="4"/>
        <v xml:space="preserve"> --Archer\'s Mind / Schützensinn   [Dragonstar Arena]</v>
      </c>
    </row>
    <row r="8" spans="1:55" x14ac:dyDescent="0.25">
      <c r="A8" s="12">
        <v>24</v>
      </c>
      <c r="B8" t="s">
        <v>739</v>
      </c>
      <c r="C8" t="s">
        <v>2559</v>
      </c>
      <c r="D8" s="3">
        <f>A8</f>
        <v>24</v>
      </c>
      <c r="G8" s="8" t="s">
        <v>1477</v>
      </c>
      <c r="I8" t="s">
        <v>91</v>
      </c>
      <c r="J8" t="s">
        <v>91</v>
      </c>
      <c r="K8">
        <v>270</v>
      </c>
      <c r="L8">
        <v>270</v>
      </c>
      <c r="M8">
        <v>270</v>
      </c>
      <c r="N8">
        <v>0</v>
      </c>
      <c r="O8" s="66" t="s">
        <v>441</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1561</v>
      </c>
      <c r="V8" s="3" t="str">
        <f>IF(U8&lt;&gt;"",IF(U8&lt;&gt;"LIBSETS_DROP_MECHANIC_MONSTER_NAME",VLOOKUP(U8,'LibSets constants'!$I$4:$L$1003,3,FALSE),""),"")</f>
        <v>Arena stage chest</v>
      </c>
      <c r="W8" s="3" t="str">
        <f>IF(U8&lt;&gt;"",IF(U8&lt;&gt;"LIBSETS_DROP_MECHANIC_MONSTER_NAME",VLOOKUP(U8,'LibSets constants'!$I$4:$L$1003,4,FALSE),""),"")</f>
        <v>Arena-Phasen Schatztruhe</v>
      </c>
      <c r="X8" s="111"/>
      <c r="Y8" s="3" t="str">
        <f>IF(G8&lt;&gt;"LIBSETS_SETTYPE_BATTLEGROUND",IF(G8&lt;&gt;"LIBSETS_SETTYPE_SPECIAL",IF(X8&lt;&gt;"",X8,IF(Z8&lt;&gt;"",VLOOKUP(Z8,'ESO zone constants'!$D$3:$H$4953,5,FALSE),"")),""),"")</f>
        <v/>
      </c>
      <c r="Z8" t="str">
        <f>IF(AND(O8&lt;&gt;"",NOT(ISERROR(O8))),"",IF(AND(L8&lt;&gt;"",L8&gt;0,NOT(ISERROR(L8))),VLOOKUP(L8,'ESO dumped WayshrineInfo'!$K$3:$N$9999,4,FALSE),""))</f>
        <v/>
      </c>
      <c r="AB8" s="3" t="str">
        <f>IF(AA8&lt;&gt;"",IF(AA8&lt;&gt;"LIBSETS_DROP_MECHANIC_MONSTER_NAME",VLOOKUP(AA8,'LibSets constants'!$I$4:$L$1003,3,FALSE),""),"")</f>
        <v/>
      </c>
      <c r="AC8" s="3" t="str">
        <f>IF(AA8&lt;&gt;"",IF(AA8&lt;&gt;"LIBSETS_DROP_MECHANIC_MONSTER_NAME",VLOOKUP(AA8,'LibSets constants'!$I$4:$L$1003,4,FALSE),""),"")</f>
        <v/>
      </c>
      <c r="AD8" s="3" t="str">
        <f>IF(G8&lt;&gt;"LIBSETS_SETTYPE_BATTLEGROUND",IF(G8&lt;&gt;"LIBSETS_SETTYPE_SPECIAL",IF(AE8&lt;&gt;"",VLOOKUP(AE8,'ESO zone constants'!$D$3:$H$4953,5,FALSE),""),""),"")</f>
        <v/>
      </c>
      <c r="AE8" t="str">
        <f>IF(AND(O8&lt;&gt;"",NOT(ISERROR(O8))),"",IF(AND(M8&lt;&gt;"",M8&gt;0,NOT(ISERROR(M8))),VLOOKUP(M8,'ESO dumped WayshrineInfo'!$K$3:$N$9999,4,FALSE),""))</f>
        <v/>
      </c>
      <c r="AG8" s="3" t="str">
        <f>IF(AF8&lt;&gt;"",IF(AF8&lt;&gt;"LIBSETS_DROP_MECHANIC_MONSTER_NAME",VLOOKUP(AF8,'LibSets constants'!$I$4:$L$1003,3,FALSE),""),"")</f>
        <v/>
      </c>
      <c r="AH8" s="3" t="str">
        <f>IF(AF8&lt;&gt;"",IF(AF8&lt;&gt;"LIBSETS_DROP_MECHANIC_MONSTER_NAME",VLOOKUP(AF8,'LibSets constants'!$I$4:$L$1003,4,FALSE),""),"")</f>
        <v/>
      </c>
      <c r="AI8" s="3" t="str">
        <f>IF(G8&lt;&gt;"LIBSETS_SETTYPE_BATTLEGROUND",IF(G8&lt;&gt;"LIBSETS_SETTYPE_SPECIAL",IF(AJ8&lt;&gt;"",VLOOKUP(AJ8,'ESO zone constants'!$D$3:$H$4953,5,FALSE),""),""),"")</f>
        <v/>
      </c>
      <c r="AL8" s="3" t="str">
        <f>IF(AK8&lt;&gt;"",IF(AK8&lt;&gt;"LIBSETS_DROP_MECHANIC_MONSTER_NAME",VLOOKUP(AK8,'LibSets constants'!$I$4:$L$1003,3,FALSE),""),"")</f>
        <v/>
      </c>
      <c r="AM8" s="3" t="str">
        <f>IF(AK8&lt;&gt;"",IF(AK8&lt;&gt;"LIBSETS_DROP_MECHANIC_MONSTER_NAME",VLOOKUP(AK8,'LibSets constants'!$I$4:$L$1003,4,FALSE),""),"")</f>
        <v/>
      </c>
      <c r="AN8" s="3" t="str">
        <f>IF(G8&lt;&gt;"LIBSETS_SETTYPE_BATTLEGROUND",IF(G8&lt;&gt;"LIBSETS_SETTYPE_SPECIAL",IF(AO8&lt;&gt;"",VLOOKUP(AO8,'ESO zone constants'!$D$3:$H$4953,5,FALSE),""),""),"")</f>
        <v/>
      </c>
      <c r="AQ8" s="3" t="str">
        <f>IF(AP8&lt;&gt;"",IF(AP8&lt;&gt;"LIBSETS_DROP_MECHANIC_MONSTER_NAME",VLOOKUP(AP8,'LibSets constants'!$I$4:$L$1003,3,FALSE),""),"")</f>
        <v/>
      </c>
      <c r="AR8" s="3" t="str">
        <f>IF(AP8&lt;&gt;"",IF(AP8&lt;&gt;"LIBSETS_DROP_MECHANIC_MONSTER_NAME",VLOOKUP(AP8,'LibSets constants'!$I$4:$L$1003,4,FALSE),""),"")</f>
        <v/>
      </c>
      <c r="AS8" s="3" t="str">
        <f>IF(G8&lt;&gt;"LIBSETS_SETTYPE_BATTLEGROUND",IF(G8&lt;&gt;"LIBSETS_SETTYPE_SPECIAL",IF(AT8&lt;&gt;"",VLOOKUP(AT8,'ESO zone constants'!$D$3:$H$4953,5,FALSE),""),""),"")</f>
        <v/>
      </c>
      <c r="AV8" s="3" t="str">
        <f>IF(AU8&lt;&gt;"",IF(AU8&lt;&gt;"LIBSETS_DROP_MECHANIC_MONSTER_NAME",VLOOKUP(AU8,'LibSets constants'!$I$4:$L$1003,3,FALSE),""),"")</f>
        <v/>
      </c>
      <c r="AW8" s="3" t="str">
        <f>IF(AU8&lt;&gt;"",IF(AU8&lt;&gt;"LIBSETS_DROP_MECHANIC_MONSTER_NAME",VLOOKUP(AU8,'LibSets constants'!$I$4:$L$1003,4,FALSE),""),"")</f>
        <v/>
      </c>
      <c r="AX8" s="87" t="s">
        <v>2678</v>
      </c>
      <c r="AY8" s="21" t="str">
        <f t="shared" si="0"/>
        <v>[24] = {wayshrines={270,270,270,}, dlcId=DLC_BASE_GAME</v>
      </c>
      <c r="AZ8" s="21" t="str">
        <f t="shared" si="1"/>
        <v>, zoneIds={635}, veteran=false</v>
      </c>
      <c r="BA8" s="21" t="str">
        <f t="shared" si="2"/>
        <v>, setType=LIBSETS_SETTYPE_ARENA</v>
      </c>
      <c r="BB8" s="21" t="str">
        <f t="shared" si="3"/>
        <v>, dropMechanic={LIBSETS_DROP_MECHANIC_ARENA_STAGE_CHEST}},</v>
      </c>
      <c r="BC8" s="21" t="str">
        <f t="shared" si="4"/>
        <v xml:space="preserve"> --Footman\'s Fortune / Geschick des Fußsoldaten   [Dragonstar Arena]</v>
      </c>
    </row>
    <row r="9" spans="1:55" x14ac:dyDescent="0.25">
      <c r="A9" s="12">
        <v>25</v>
      </c>
      <c r="B9" t="s">
        <v>740</v>
      </c>
      <c r="C9" t="s">
        <v>741</v>
      </c>
      <c r="D9" s="3">
        <f>A9</f>
        <v>25</v>
      </c>
      <c r="G9" s="8" t="s">
        <v>1480</v>
      </c>
      <c r="I9" t="s">
        <v>91</v>
      </c>
      <c r="J9" t="s">
        <v>91</v>
      </c>
      <c r="K9">
        <v>-1</v>
      </c>
      <c r="L9">
        <v>-1</v>
      </c>
      <c r="M9">
        <v>-1</v>
      </c>
      <c r="N9">
        <v>0</v>
      </c>
      <c r="O9" s="66" t="s">
        <v>125</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2829</v>
      </c>
      <c r="V9" s="3" t="str">
        <f>IF(U9&lt;&gt;"",IF(U9&lt;&gt;"LIBSETS_DROP_MECHANIC_MONSTER_NAME",VLOOKUP(U9,'LibSets constants'!$I$4:$L$1003,3,FALSE),""),"")</f>
        <v>City Cropsford (quartermaster)</v>
      </c>
      <c r="W9" s="3" t="str">
        <f>IF(U9&lt;&gt;"",IF(U9&lt;&gt;"LIBSETS_DROP_MECHANIC_MONSTER_NAME",VLOOKUP(U9,'LibSets constants'!$I$4:$L$1003,4,FALSE),""),"")</f>
        <v>Stadt Erntefurt (Quartiermeister)</v>
      </c>
      <c r="X9" s="111"/>
      <c r="Y9" s="3" t="str">
        <f>IF(G9&lt;&gt;"LIBSETS_SETTYPE_BATTLEGROUND",IF(G9&lt;&gt;"LIBSETS_SETTYPE_SPECIAL",IF(X9&lt;&gt;"",X9,IF(Z9&lt;&gt;"",VLOOKUP(Z9,'ESO zone constants'!$D$3:$H$4953,5,FALSE),"")),""),"")</f>
        <v/>
      </c>
      <c r="Z9" t="str">
        <f>IF(AND(O9&lt;&gt;"",NOT(ISERROR(O9))),"",IF(AND(L9&lt;&gt;"",L9&gt;0,NOT(ISERROR(L9))),VLOOKUP(L9,'ESO dumped WayshrineInfo'!$K$3:$N$9999,4,FALSE),""))</f>
        <v/>
      </c>
      <c r="AB9" s="3" t="str">
        <f>IF(AA9&lt;&gt;"",IF(AA9&lt;&gt;"LIBSETS_DROP_MECHANIC_MONSTER_NAME",VLOOKUP(AA9,'LibSets constants'!$I$4:$L$1003,3,FALSE),""),"")</f>
        <v/>
      </c>
      <c r="AC9" s="3" t="str">
        <f>IF(AA9&lt;&gt;"",IF(AA9&lt;&gt;"LIBSETS_DROP_MECHANIC_MONSTER_NAME",VLOOKUP(AA9,'LibSets constants'!$I$4:$L$1003,4,FALSE),""),"")</f>
        <v/>
      </c>
      <c r="AD9" s="3" t="str">
        <f>IF(G9&lt;&gt;"LIBSETS_SETTYPE_BATTLEGROUND",IF(G9&lt;&gt;"LIBSETS_SETTYPE_SPECIAL",IF(AE9&lt;&gt;"",VLOOKUP(AE9,'ESO zone constants'!$D$3:$H$4953,5,FALSE),""),""),"")</f>
        <v/>
      </c>
      <c r="AE9" t="str">
        <f>IF(AND(O9&lt;&gt;"",NOT(ISERROR(O9))),"",IF(AND(M9&lt;&gt;"",M9&gt;0,NOT(ISERROR(M9))),VLOOKUP(M9,'ESO dumped WayshrineInfo'!$K$3:$N$9999,4,FALSE),""))</f>
        <v/>
      </c>
      <c r="AG9" s="3" t="str">
        <f>IF(AF9&lt;&gt;"",IF(AF9&lt;&gt;"LIBSETS_DROP_MECHANIC_MONSTER_NAME",VLOOKUP(AF9,'LibSets constants'!$I$4:$L$1003,3,FALSE),""),"")</f>
        <v/>
      </c>
      <c r="AH9" s="3" t="str">
        <f>IF(AF9&lt;&gt;"",IF(AF9&lt;&gt;"LIBSETS_DROP_MECHANIC_MONSTER_NAME",VLOOKUP(AF9,'LibSets constants'!$I$4:$L$1003,4,FALSE),""),"")</f>
        <v/>
      </c>
      <c r="AI9" s="3" t="str">
        <f>IF(G9&lt;&gt;"LIBSETS_SETTYPE_BATTLEGROUND",IF(G9&lt;&gt;"LIBSETS_SETTYPE_SPECIAL",IF(AJ9&lt;&gt;"",VLOOKUP(AJ9,'ESO zone constants'!$D$3:$H$4953,5,FALSE),""),""),"")</f>
        <v/>
      </c>
      <c r="AL9" s="3" t="str">
        <f>IF(AK9&lt;&gt;"",IF(AK9&lt;&gt;"LIBSETS_DROP_MECHANIC_MONSTER_NAME",VLOOKUP(AK9,'LibSets constants'!$I$4:$L$1003,3,FALSE),""),"")</f>
        <v/>
      </c>
      <c r="AM9" s="3" t="str">
        <f>IF(AK9&lt;&gt;"",IF(AK9&lt;&gt;"LIBSETS_DROP_MECHANIC_MONSTER_NAME",VLOOKUP(AK9,'LibSets constants'!$I$4:$L$1003,4,FALSE),""),"")</f>
        <v/>
      </c>
      <c r="AN9" s="3" t="str">
        <f>IF(G9&lt;&gt;"LIBSETS_SETTYPE_BATTLEGROUND",IF(G9&lt;&gt;"LIBSETS_SETTYPE_SPECIAL",IF(AO9&lt;&gt;"",VLOOKUP(AO9,'ESO zone constants'!$D$3:$H$4953,5,FALSE),""),""),"")</f>
        <v/>
      </c>
      <c r="AQ9" s="3" t="str">
        <f>IF(AP9&lt;&gt;"",IF(AP9&lt;&gt;"LIBSETS_DROP_MECHANIC_MONSTER_NAME",VLOOKUP(AP9,'LibSets constants'!$I$4:$L$1003,3,FALSE),""),"")</f>
        <v/>
      </c>
      <c r="AR9" s="3" t="str">
        <f>IF(AP9&lt;&gt;"",IF(AP9&lt;&gt;"LIBSETS_DROP_MECHANIC_MONSTER_NAME",VLOOKUP(AP9,'LibSets constants'!$I$4:$L$1003,4,FALSE),""),"")</f>
        <v/>
      </c>
      <c r="AS9" s="3" t="str">
        <f>IF(G9&lt;&gt;"LIBSETS_SETTYPE_BATTLEGROUND",IF(G9&lt;&gt;"LIBSETS_SETTYPE_SPECIAL",IF(AT9&lt;&gt;"",VLOOKUP(AT9,'ESO zone constants'!$D$3:$H$4953,5,FALSE),""),""),"")</f>
        <v/>
      </c>
      <c r="AV9" s="3" t="str">
        <f>IF(AU9&lt;&gt;"",IF(AU9&lt;&gt;"LIBSETS_DROP_MECHANIC_MONSTER_NAME",VLOOKUP(AU9,'LibSets constants'!$I$4:$L$1003,3,FALSE),""),"")</f>
        <v/>
      </c>
      <c r="AW9" s="3" t="str">
        <f>IF(AU9&lt;&gt;"",IF(AU9&lt;&gt;"LIBSETS_DROP_MECHANIC_MONSTER_NAME",VLOOKUP(AU9,'LibSets constants'!$I$4:$L$1003,4,FALSE),""),"")</f>
        <v/>
      </c>
      <c r="AX9" s="87" t="s">
        <v>2678</v>
      </c>
      <c r="AY9" s="21" t="str">
        <f t="shared" si="0"/>
        <v>[25] = {wayshrines={-1,-1,-1,}, dlcId=DLC_BASE_GAME</v>
      </c>
      <c r="AZ9" s="21" t="str">
        <f t="shared" si="1"/>
        <v>, zoneIds={181}, veteran=false</v>
      </c>
      <c r="BA9" s="21" t="str">
        <f t="shared" si="2"/>
        <v>, setType=LIBSETS_SETTYPE_CYRODIIL</v>
      </c>
      <c r="BB9" s="21" t="str">
        <f t="shared" si="3"/>
        <v>, dropMechanic={LIBSETS_DROP_MECHANIC_CITY_CYRODIIL_CROPSFORD}},</v>
      </c>
      <c r="BC9" s="21" t="str">
        <f t="shared" si="4"/>
        <v xml:space="preserve"> --Desert Rose / Wüstenrose   [Cyrodiil]</v>
      </c>
    </row>
    <row r="10" spans="1:55" x14ac:dyDescent="0.25">
      <c r="A10" s="12">
        <v>26</v>
      </c>
      <c r="B10" t="s">
        <v>742</v>
      </c>
      <c r="C10" t="s">
        <v>2560</v>
      </c>
      <c r="D10" s="3">
        <f>A10</f>
        <v>26</v>
      </c>
      <c r="G10" s="8" t="s">
        <v>1485</v>
      </c>
      <c r="I10" t="s">
        <v>91</v>
      </c>
      <c r="J10" t="s">
        <v>91</v>
      </c>
      <c r="K10">
        <v>-1</v>
      </c>
      <c r="L10">
        <v>-1</v>
      </c>
      <c r="M10">
        <v>-1</v>
      </c>
      <c r="N10">
        <v>0</v>
      </c>
      <c r="O10" s="66" t="s">
        <v>241</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U10" s="33" t="s">
        <v>1565</v>
      </c>
      <c r="V10" s="3" t="str">
        <f>IF(U10&lt;&gt;"",IF(U10&lt;&gt;"LIBSETS_DROP_MECHANIC_MONSTER_NAME",VLOOKUP(U10,'LibSets constants'!$I$4:$L$1003,3,FALSE),""),"")</f>
        <v>Delve bosses have a chance to drop a waist or feet.</v>
      </c>
      <c r="W10" s="3" t="str">
        <f>IF(U10&lt;&gt;"",IF(U10&lt;&gt;"LIBSETS_DROP_MECHANIC_MONSTER_NAME",VLOOKUP(U10,'LibSets constants'!$I$4:$L$1003,4,FALSE),""),"")</f>
        <v>Bosse in Gewölben haben die Chance, eine Taille oder Füße fallen zu lassen.</v>
      </c>
      <c r="X10" s="111"/>
      <c r="Y10" s="3" t="str">
        <f>IF(G10&lt;&gt;"LIBSETS_SETTYPE_BATTLEGROUND",IF(G10&lt;&gt;"LIBSETS_SETTYPE_SPECIAL",IF(X10&lt;&gt;"",X10,IF(Z10&lt;&gt;"",VLOOKUP(Z10,'ESO zone constants'!$D$3:$H$4953,5,FALSE),"")),""),"")</f>
        <v/>
      </c>
      <c r="Z10" t="str">
        <f>IF(AND(O10&lt;&gt;"",NOT(ISERROR(O10))),"",IF(AND(L10&lt;&gt;"",L10&gt;0,NOT(ISERROR(L10))),VLOOKUP(L10,'ESO dumped WayshrineInfo'!$K$3:$N$9999,4,FALSE),""))</f>
        <v/>
      </c>
      <c r="AA10" s="33" t="s">
        <v>1566</v>
      </c>
      <c r="AB10" s="43" t="str">
        <f>IF(AA10&lt;&gt;"",IF(AA10&lt;&gt;"LIBSETS_DROP_MECHANIC_MONSTER_NAME",VLOOKUP(AA10,'LibSets constants'!$I$4:$L$1003,3,FALSE),""),"")</f>
        <v>Overland group bosses have a 100% chance to drop head, chest, legs, or weapon.</v>
      </c>
      <c r="AC10" s="43" t="str">
        <f>IF(AA10&lt;&gt;"",IF(AA10&lt;&gt;"LIBSETS_DROP_MECHANIC_MONSTER_NAME",VLOOKUP(AA10,'LibSets constants'!$I$4:$L$1003,4,FALSE),""),"")</f>
        <v>Überland Gruppenbosse haben eine Chance von 100%, Kopf, Brust, Beine oder Waffen fallen zu lassen.</v>
      </c>
      <c r="AD10" s="3" t="str">
        <f>IF(G10&lt;&gt;"LIBSETS_SETTYPE_BATTLEGROUND",IF(G10&lt;&gt;"LIBSETS_SETTYPE_SPECIAL",IF(AE10&lt;&gt;"",VLOOKUP(AE10,'ESO zone constants'!$D$3:$H$4953,5,FALSE),""),""),"")</f>
        <v/>
      </c>
      <c r="AE10" t="str">
        <f>IF(AND(O10&lt;&gt;"",NOT(ISERROR(O10))),"",IF(AND(M10&lt;&gt;"",M10&gt;0,NOT(ISERROR(M10))),VLOOKUP(M10,'ESO dumped WayshrineInfo'!$K$3:$N$9999,4,FALSE),""))</f>
        <v/>
      </c>
      <c r="AF10" s="44" t="s">
        <v>1567</v>
      </c>
      <c r="AG10" s="43" t="str">
        <f>IF(AF10&lt;&gt;"",IF(AF10&lt;&gt;"LIBSETS_DROP_MECHANIC_MONSTER_NAME",VLOOKUP(AF10,'LibSets constants'!$I$4:$L$1003,3,FALSE),""),"")</f>
        <v>Public dungeon bosses have a chance to drop a shoulder, hand, or weapon.</v>
      </c>
      <c r="AH10" s="43" t="str">
        <f>IF(AF10&lt;&gt;"",IF(AF10&lt;&gt;"LIBSETS_DROP_MECHANIC_MONSTER_NAME",VLOOKUP(AF10,'LibSets constants'!$I$4:$L$1003,4,FALSE),""),"")</f>
        <v>Öffentliche Dungeon-Bosse haben die Möglichkeit, eine Schulter, Handschuhe oder eine Waffe fallen zu lassen.</v>
      </c>
      <c r="AI10" s="3" t="str">
        <f>IF(G10&lt;&gt;"LIBSETS_SETTYPE_BATTLEGROUND",IF(G10&lt;&gt;"LIBSETS_SETTYPE_SPECIAL",IF(AJ10&lt;&gt;"",VLOOKUP(AJ10,'ESO zone constants'!$D$3:$H$4953,5,FALSE),""),""),"")</f>
        <v/>
      </c>
      <c r="AK10" s="44" t="s">
        <v>1568</v>
      </c>
      <c r="AL10" s="43" t="str">
        <f>IF(AK10&lt;&gt;"",IF(AK10&lt;&gt;"LIBSETS_DROP_MECHANIC_MONSTER_NAME",VLOOKUP(AK10,'LibSets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0" s="43" t="str">
        <f>IF(AK10&lt;&gt;"",IF(AK10&lt;&gt;"LIBSETS_DROP_MECHANIC_MONSTER_NAME",VLOOKUP(AK10,'LibSets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0" s="3" t="str">
        <f>IF(G10&lt;&gt;"LIBSETS_SETTYPE_BATTLEGROUND",IF(G10&lt;&gt;"LIBSETS_SETTYPE_SPECIAL",IF(AO10&lt;&gt;"",VLOOKUP(AO10,'ESO zone constants'!$D$3:$H$4953,5,FALSE),""),""),"")</f>
        <v/>
      </c>
      <c r="AP10" s="44"/>
      <c r="AQ10" s="43" t="str">
        <f>IF(AP10&lt;&gt;"",IF(AP10&lt;&gt;"LIBSETS_DROP_MECHANIC_MONSTER_NAME",VLOOKUP(AP10,'LibSets constants'!$I$4:$L$1003,3,FALSE),""),"")</f>
        <v/>
      </c>
      <c r="AR10" s="43" t="str">
        <f>IF(AP10&lt;&gt;"",IF(AP10&lt;&gt;"LIBSETS_DROP_MECHANIC_MONSTER_NAME",VLOOKUP(AP10,'LibSets constants'!$I$4:$L$1003,4,FALSE),""),"")</f>
        <v/>
      </c>
      <c r="AS10" s="3" t="str">
        <f>IF(G10&lt;&gt;"LIBSETS_SETTYPE_BATTLEGROUND",IF(G10&lt;&gt;"LIBSETS_SETTYPE_SPECIAL",IF(AT10&lt;&gt;"",VLOOKUP(AT10,'ESO zone constants'!$D$3:$H$4953,5,FALSE),""),""),"")</f>
        <v/>
      </c>
      <c r="AU10" s="44"/>
      <c r="AV10" s="43" t="str">
        <f>IF(AU10&lt;&gt;"",IF(AU10&lt;&gt;"LIBSETS_DROP_MECHANIC_MONSTER_NAME",VLOOKUP(AU10,'LibSets constants'!$I$4:$L$1003,3,FALSE),""),"")</f>
        <v/>
      </c>
      <c r="AW10" s="43" t="str">
        <f>IF(AU10&lt;&gt;"",IF(AU10&lt;&gt;"LIBSETS_DROP_MECHANIC_MONSTER_NAME",VLOOKUP(AU10,'LibSets constants'!$I$4:$L$1003,4,FALSE),""),"")</f>
        <v/>
      </c>
      <c r="AX10" s="87" t="s">
        <v>2678</v>
      </c>
      <c r="AY10" s="21" t="str">
        <f t="shared" si="0"/>
        <v>[26] = {wayshrines={-1,-1,-1,}, dlcId=DLC_BASE_GAME</v>
      </c>
      <c r="AZ10" s="21" t="str">
        <f t="shared" si="1"/>
        <v>, zoneIds={347}, veteran=false</v>
      </c>
      <c r="BA10" s="21" t="str">
        <f t="shared" si="2"/>
        <v>, setType=LIBSETS_SETTYPE_OVERLAND</v>
      </c>
      <c r="BB10" s="21" t="str">
        <f t="shared" si="3"/>
        <v>, dropMechanic={LIBSETS_DROP_MECHANIC_OVERLAND_BOSS_DELVE,LIBSETS_DROP_MECHANIC_OVERLAND_WORLDBOSS,LIBSETS_DROP_MECHANIC_OVERLAND_BOSS_PUBLIC_DUNGEON,LIBSETS_DROP_MECHANIC_OVERLAND_CHEST}},</v>
      </c>
      <c r="BC10" s="21" t="str">
        <f t="shared" si="4"/>
        <v xml:space="preserve"> --Prisoner\'s Rags / Lumpen des Gefangenen   [Coldharbour]</v>
      </c>
    </row>
    <row r="11" spans="1:55" x14ac:dyDescent="0.25">
      <c r="A11" s="12">
        <v>27</v>
      </c>
      <c r="B11" t="s">
        <v>743</v>
      </c>
      <c r="C11" t="s">
        <v>2561</v>
      </c>
      <c r="D11" s="3">
        <f>A11</f>
        <v>27</v>
      </c>
      <c r="E11" s="42"/>
      <c r="G11" s="8" t="s">
        <v>1485</v>
      </c>
      <c r="I11" t="s">
        <v>91</v>
      </c>
      <c r="J11" t="s">
        <v>91</v>
      </c>
      <c r="K11">
        <v>-1</v>
      </c>
      <c r="L11">
        <v>-1</v>
      </c>
      <c r="M11">
        <v>-1</v>
      </c>
      <c r="N11">
        <v>0</v>
      </c>
      <c r="O11" s="66" t="s">
        <v>110</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1565</v>
      </c>
      <c r="V11" s="3" t="str">
        <f>IF(U11&lt;&gt;"",IF(U11&lt;&gt;"LIBSETS_DROP_MECHANIC_MONSTER_NAME",VLOOKUP(U11,'LibSets constants'!$I$4:$L$1003,3,FALSE),""),"")</f>
        <v>Delve bosses have a chance to drop a waist or feet.</v>
      </c>
      <c r="W11" s="3" t="str">
        <f>IF(U11&lt;&gt;"",IF(U11&lt;&gt;"LIBSETS_DROP_MECHANIC_MONSTER_NAME",VLOOKUP(U11,'LibSets constants'!$I$4:$L$1003,4,FALSE),""),"")</f>
        <v>Bosse in Gewölben haben die Chance, eine Taille oder Füße fallen zu lassen.</v>
      </c>
      <c r="X11" s="3"/>
      <c r="Y11" s="3" t="str">
        <f>IF(G11&lt;&gt;"LIBSETS_SETTYPE_BATTLEGROUND",IF(G11&lt;&gt;"LIBSETS_SETTYPE_SPECIAL",IF(X11&lt;&gt;"",X11,IF(Z11&lt;&gt;"",VLOOKUP(Z11,'ESO zone constants'!$D$3:$H$4953,5,FALSE),"")),""),"")</f>
        <v/>
      </c>
      <c r="Z11" t="str">
        <f>IF(AND(O11&lt;&gt;"",NOT(ISERROR(O11))),"",IF(AND(L11&lt;&gt;"",L11&gt;0,NOT(ISERROR(L11))),VLOOKUP(L11,'ESO dumped WayshrineInfo'!$K$3:$N$9999,4,FALSE),""))</f>
        <v/>
      </c>
      <c r="AA11" s="33" t="s">
        <v>1566</v>
      </c>
      <c r="AB11" s="43" t="str">
        <f>IF(AA11&lt;&gt;"",IF(AA11&lt;&gt;"LIBSETS_DROP_MECHANIC_MONSTER_NAME",VLOOKUP(AA11,'LibSets constants'!$I$4:$L$1003,3,FALSE),""),"")</f>
        <v>Overland group bosses have a 100% chance to drop head, chest, legs, or weapon.</v>
      </c>
      <c r="AC11" s="43" t="str">
        <f>IF(AA11&lt;&gt;"",IF(AA11&lt;&gt;"LIBSETS_DROP_MECHANIC_MONSTER_NAME",VLOOKUP(AA11,'LibSets constants'!$I$4:$L$1003,4,FALSE),""),"")</f>
        <v>Überland Gruppenbosse haben eine Chance von 100%, Kopf, Brust, Beine oder Waffen fallen zu lassen.</v>
      </c>
      <c r="AD11" s="3" t="str">
        <f>IF(G11&lt;&gt;"LIBSETS_SETTYPE_BATTLEGROUND",IF(G11&lt;&gt;"LIBSETS_SETTYPE_SPECIAL",IF(AE11&lt;&gt;"",VLOOKUP(AE11,'ESO zone constants'!$D$3:$H$4953,5,FALSE),""),""),"")</f>
        <v/>
      </c>
      <c r="AE11" t="str">
        <f>IF(AND(O11&lt;&gt;"",NOT(ISERROR(O11))),"",IF(AND(M11&lt;&gt;"",M11&gt;0,NOT(ISERROR(M11))),VLOOKUP(M11,'ESO dumped WayshrineInfo'!$K$3:$N$9999,4,FALSE),""))</f>
        <v/>
      </c>
      <c r="AF11" s="44" t="s">
        <v>1567</v>
      </c>
      <c r="AG11" s="43" t="str">
        <f>IF(AF11&lt;&gt;"",IF(AF11&lt;&gt;"LIBSETS_DROP_MECHANIC_MONSTER_NAME",VLOOKUP(AF11,'LibSets constants'!$I$4:$L$1003,3,FALSE),""),"")</f>
        <v>Public dungeon bosses have a chance to drop a shoulder, hand, or weapon.</v>
      </c>
      <c r="AH11" s="43" t="str">
        <f>IF(AF11&lt;&gt;"",IF(AF11&lt;&gt;"LIBSETS_DROP_MECHANIC_MONSTER_NAME",VLOOKUP(AF11,'LibSets constants'!$I$4:$L$1003,4,FALSE),""),"")</f>
        <v>Öffentliche Dungeon-Bosse haben die Möglichkeit, eine Schulter, Handschuhe oder eine Waffe fallen zu lassen.</v>
      </c>
      <c r="AI11" s="3" t="str">
        <f>IF(G11&lt;&gt;"LIBSETS_SETTYPE_BATTLEGROUND",IF(G11&lt;&gt;"LIBSETS_SETTYPE_SPECIAL",IF(AJ11&lt;&gt;"",VLOOKUP(AJ11,'ESO zone constants'!$D$3:$H$4953,5,FALSE),""),""),"")</f>
        <v/>
      </c>
      <c r="AK11" s="44" t="s">
        <v>1568</v>
      </c>
      <c r="AL11" s="43" t="str">
        <f>IF(AK11&lt;&gt;"",IF(AK11&lt;&gt;"LIBSETS_DROP_MECHANIC_MONSTER_NAME",VLOOKUP(AK11,'LibSets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 s="43" t="str">
        <f>IF(AK11&lt;&gt;"",IF(AK11&lt;&gt;"LIBSETS_DROP_MECHANIC_MONSTER_NAME",VLOOKUP(AK11,'LibSets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 s="3" t="str">
        <f>IF(G11&lt;&gt;"LIBSETS_SETTYPE_BATTLEGROUND",IF(G11&lt;&gt;"LIBSETS_SETTYPE_SPECIAL",IF(AO11&lt;&gt;"",VLOOKUP(AO11,'ESO zone constants'!$D$3:$H$4953,5,FALSE),""),""),"")</f>
        <v/>
      </c>
      <c r="AP11" s="44"/>
      <c r="AQ11" s="43" t="str">
        <f>IF(AP11&lt;&gt;"",IF(AP11&lt;&gt;"LIBSETS_DROP_MECHANIC_MONSTER_NAME",VLOOKUP(AP11,'LibSets constants'!$I$4:$L$1003,3,FALSE),""),"")</f>
        <v/>
      </c>
      <c r="AR11" s="43" t="str">
        <f>IF(AP11&lt;&gt;"",IF(AP11&lt;&gt;"LIBSETS_DROP_MECHANIC_MONSTER_NAME",VLOOKUP(AP11,'LibSets constants'!$I$4:$L$1003,4,FALSE),""),"")</f>
        <v/>
      </c>
      <c r="AS11" s="3" t="str">
        <f>IF(G11&lt;&gt;"LIBSETS_SETTYPE_BATTLEGROUND",IF(G11&lt;&gt;"LIBSETS_SETTYPE_SPECIAL",IF(AT11&lt;&gt;"",VLOOKUP(AT11,'ESO zone constants'!$D$3:$H$4953,5,FALSE),""),""),"")</f>
        <v/>
      </c>
      <c r="AU11" s="44"/>
      <c r="AV11" s="43" t="str">
        <f>IF(AU11&lt;&gt;"",IF(AU11&lt;&gt;"LIBSETS_DROP_MECHANIC_MONSTER_NAME",VLOOKUP(AU11,'LibSets constants'!$I$4:$L$1003,3,FALSE),""),"")</f>
        <v/>
      </c>
      <c r="AW11" s="43" t="str">
        <f>IF(AU11&lt;&gt;"",IF(AU11&lt;&gt;"LIBSETS_DROP_MECHANIC_MONSTER_NAME",VLOOKUP(AU11,'LibSets constants'!$I$4:$L$1003,4,FALSE),""),"")</f>
        <v/>
      </c>
      <c r="AX11" s="87" t="s">
        <v>2678</v>
      </c>
      <c r="AY11" s="21" t="str">
        <f t="shared" si="0"/>
        <v>[27] = {wayshrines={-1,-1,-1,}, dlcId=DLC_BASE_GAME</v>
      </c>
      <c r="AZ11" s="21" t="str">
        <f t="shared" si="1"/>
        <v>, zoneIds={101}, veteran=false</v>
      </c>
      <c r="BA11" s="21" t="str">
        <f t="shared" si="2"/>
        <v>, setType=LIBSETS_SETTYPE_OVERLAND</v>
      </c>
      <c r="BB11" s="21" t="str">
        <f t="shared" si="3"/>
        <v>, dropMechanic={LIBSETS_DROP_MECHANIC_OVERLAND_BOSS_DELVE,LIBSETS_DROP_MECHANIC_OVERLAND_WORLDBOSS,LIBSETS_DROP_MECHANIC_OVERLAND_BOSS_PUBLIC_DUNGEON,LIBSETS_DROP_MECHANIC_OVERLAND_CHEST}},</v>
      </c>
      <c r="BC11" s="21" t="str">
        <f t="shared" si="4"/>
        <v xml:space="preserve"> --Fiord\'s Legacy / Fiords Erbe   [Eastmarch]</v>
      </c>
    </row>
    <row r="12" spans="1:55" x14ac:dyDescent="0.25">
      <c r="A12" s="12">
        <v>28</v>
      </c>
      <c r="B12" t="s">
        <v>744</v>
      </c>
      <c r="C12" t="s">
        <v>745</v>
      </c>
      <c r="D12" s="3">
        <f>A12</f>
        <v>28</v>
      </c>
      <c r="G12" s="8" t="s">
        <v>1482</v>
      </c>
      <c r="I12" t="s">
        <v>91</v>
      </c>
      <c r="J12" t="s">
        <v>91</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V12" s="3" t="str">
        <f>IF(U12&lt;&gt;"",IF(U12&lt;&gt;"LIBSETS_DROP_MECHANIC_MONSTER_NAME",VLOOKUP(U12,'LibSets constants'!$I$4:$L$1003,3,FALSE),""),"")</f>
        <v/>
      </c>
      <c r="W12" s="3" t="str">
        <f>IF(U12&lt;&gt;"",IF(U12&lt;&gt;"LIBSETS_DROP_MECHANIC_MONSTER_NAME",VLOOKUP(U12,'LibSets constants'!$I$4:$L$1003,4,FALSE),""),"")</f>
        <v/>
      </c>
      <c r="X12" s="3">
        <v>931</v>
      </c>
      <c r="Y12" s="3">
        <f>IF(G12&lt;&gt;"LIBSETS_SETTYPE_BATTLEGROUND",IF(G12&lt;&gt;"LIBSETS_SETTYPE_SPECIAL",IF(X12&lt;&gt;"",X12,IF(Z12&lt;&gt;"",VLOOKUP(Z12,'ESO zone constants'!$D$3:$H$4953,5,FALSE),"")),""),"")</f>
        <v>931</v>
      </c>
      <c r="AB12" s="43" t="str">
        <f>IF(AA12&lt;&gt;"",IF(AA12&lt;&gt;"LIBSETS_DROP_MECHANIC_MONSTER_NAME",VLOOKUP(AA12,'LibSets constants'!$I$4:$L$1003,3,FALSE),""),"")</f>
        <v/>
      </c>
      <c r="AC12" s="43" t="str">
        <f>IF(AA12&lt;&gt;"",IF(AA12&lt;&gt;"LIBSETS_DROP_MECHANIC_MONSTER_NAME",VLOOKUP(AA12,'LibSets constants'!$I$4:$L$1003,4,FALSE),""),"")</f>
        <v/>
      </c>
      <c r="AD12" s="3" t="str">
        <f>IF(G12&lt;&gt;"LIBSETS_SETTYPE_BATTLEGROUND",IF(G12&lt;&gt;"LIBSETS_SETTYPE_SPECIAL",IF(AE12&lt;&gt;"",VLOOKUP(AE12,'ESO zone constants'!$D$3:$H$4953,5,FALSE),""),""),"")</f>
        <v/>
      </c>
      <c r="AE12" t="str">
        <f>IF(AND(O12&lt;&gt;"",NOT(ISERROR(O12))),"",IF(AND(M12&lt;&gt;"",M12&gt;0,NOT(ISERROR(M12))),VLOOKUP(M12,'ESO dumped WayshrineInfo'!$K$3:$N$9999,4,FALSE),""))</f>
        <v/>
      </c>
      <c r="AF12" s="44"/>
      <c r="AG12" s="43" t="str">
        <f>IF(AF12&lt;&gt;"",IF(AF12&lt;&gt;"LIBSETS_DROP_MECHANIC_MONSTER_NAME",VLOOKUP(AF12,'LibSets constants'!$I$4:$L$1003,3,FALSE),""),"")</f>
        <v/>
      </c>
      <c r="AH12" s="43" t="str">
        <f>IF(AF12&lt;&gt;"",IF(AF12&lt;&gt;"LIBSETS_DROP_MECHANIC_MONSTER_NAME",VLOOKUP(AF12,'LibSets constants'!$I$4:$L$1003,4,FALSE),""),"")</f>
        <v/>
      </c>
      <c r="AI12" s="3" t="str">
        <f>IF(G12&lt;&gt;"LIBSETS_SETTYPE_BATTLEGROUND",IF(G12&lt;&gt;"LIBSETS_SETTYPE_SPECIAL",IF(AJ12&lt;&gt;"",VLOOKUP(AJ12,'ESO zone constants'!$D$3:$H$4953,5,FALSE),""),""),"")</f>
        <v/>
      </c>
      <c r="AK12" s="44"/>
      <c r="AL12" s="43" t="str">
        <f>IF(AK12&lt;&gt;"",IF(AK12&lt;&gt;"LIBSETS_DROP_MECHANIC_MONSTER_NAME",VLOOKUP(AK12,'LibSets constants'!$I$4:$L$1003,3,FALSE),""),"")</f>
        <v/>
      </c>
      <c r="AM12" s="43" t="str">
        <f>IF(AK12&lt;&gt;"",IF(AK12&lt;&gt;"LIBSETS_DROP_MECHANIC_MONSTER_NAME",VLOOKUP(AK12,'LibSets constants'!$I$4:$L$1003,4,FALSE),""),"")</f>
        <v/>
      </c>
      <c r="AN12" s="3" t="str">
        <f>IF(G12&lt;&gt;"LIBSETS_SETTYPE_BATTLEGROUND",IF(G12&lt;&gt;"LIBSETS_SETTYPE_SPECIAL",IF(AO12&lt;&gt;"",VLOOKUP(AO12,'ESO zone constants'!$D$3:$H$4953,5,FALSE),""),""),"")</f>
        <v/>
      </c>
      <c r="AP12" s="44"/>
      <c r="AQ12" s="43" t="str">
        <f>IF(AP12&lt;&gt;"",IF(AP12&lt;&gt;"LIBSETS_DROP_MECHANIC_MONSTER_NAME",VLOOKUP(AP12,'LibSets constants'!$I$4:$L$1003,3,FALSE),""),"")</f>
        <v/>
      </c>
      <c r="AR12" s="43" t="str">
        <f>IF(AP12&lt;&gt;"",IF(AP12&lt;&gt;"LIBSETS_DROP_MECHANIC_MONSTER_NAME",VLOOKUP(AP12,'LibSets constants'!$I$4:$L$1003,4,FALSE),""),"")</f>
        <v/>
      </c>
      <c r="AS12" s="3" t="str">
        <f>IF(G12&lt;&gt;"LIBSETS_SETTYPE_BATTLEGROUND",IF(G12&lt;&gt;"LIBSETS_SETTYPE_SPECIAL",IF(AT12&lt;&gt;"",VLOOKUP(AT12,'ESO zone constants'!$D$3:$H$4953,5,FALSE),""),""),"")</f>
        <v/>
      </c>
      <c r="AU12" s="44"/>
      <c r="AV12" s="43" t="str">
        <f>IF(AU12&lt;&gt;"",IF(AU12&lt;&gt;"LIBSETS_DROP_MECHANIC_MONSTER_NAME",VLOOKUP(AU12,'LibSets constants'!$I$4:$L$1003,3,FALSE),""),"")</f>
        <v/>
      </c>
      <c r="AW12" s="43" t="str">
        <f>IF(AU12&lt;&gt;"",IF(AU12&lt;&gt;"LIBSETS_DROP_MECHANIC_MONSTER_NAME",VLOOKUP(AU12,'LibSets constants'!$I$4:$L$1003,4,FALSE),""),"")</f>
        <v/>
      </c>
      <c r="AX12" s="87" t="s">
        <v>2678</v>
      </c>
      <c r="AY12" s="21" t="str">
        <f t="shared" si="0"/>
        <v>[28] = {wayshrines={191,191,191,}, dlcId=DLC_BASE_GAME</v>
      </c>
      <c r="AZ12" s="21" t="str">
        <f t="shared" si="1"/>
        <v>, zoneIds={126,931}, veteran=false</v>
      </c>
      <c r="BA12" s="21" t="str">
        <f t="shared" si="2"/>
        <v>, setType=LIBSETS_SETTYPE_DUNGEON</v>
      </c>
      <c r="BB12" s="21" t="str">
        <f t="shared" si="3"/>
        <v>},</v>
      </c>
      <c r="BC12" s="21" t="str">
        <f t="shared" si="4"/>
        <v xml:space="preserve"> --Barkskin / Borkenhaut   [Elden Hollow I]</v>
      </c>
    </row>
    <row r="13" spans="1:55" x14ac:dyDescent="0.25">
      <c r="A13" s="12">
        <v>29</v>
      </c>
      <c r="B13" t="s">
        <v>746</v>
      </c>
      <c r="C13" t="s">
        <v>2562</v>
      </c>
      <c r="D13" s="3">
        <f>A13</f>
        <v>29</v>
      </c>
      <c r="G13" s="8" t="s">
        <v>1482</v>
      </c>
      <c r="I13" t="s">
        <v>91</v>
      </c>
      <c r="J13" t="s">
        <v>91</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constants'!$B$4:$C$1003,2,FALSE),"")</f>
        <v>Included in base game</v>
      </c>
      <c r="V13" s="3" t="str">
        <f>IF(U13&lt;&gt;"",IF(U13&lt;&gt;"LIBSETS_DROP_MECHANIC_MONSTER_NAME",VLOOKUP(U13,'LibSets constants'!$I$4:$L$1003,3,FALSE),""),"")</f>
        <v/>
      </c>
      <c r="W13" s="3" t="str">
        <f>IF(U13&lt;&gt;"",IF(U13&lt;&gt;"LIBSETS_DROP_MECHANIC_MONSTER_NAME",VLOOKUP(U13,'LibSets constants'!$I$4:$L$1003,4,FALSE),""),"")</f>
        <v/>
      </c>
      <c r="X13" s="3">
        <v>933</v>
      </c>
      <c r="Y13" s="3">
        <f>IF(G13&lt;&gt;"LIBSETS_SETTYPE_BATTLEGROUND",IF(G13&lt;&gt;"LIBSETS_SETTYPE_SPECIAL",IF(X13&lt;&gt;"",X13,IF(Z13&lt;&gt;"",VLOOKUP(Z13,'ESO zone constants'!$D$3:$H$4953,5,FALSE),"")),""),"")</f>
        <v>933</v>
      </c>
      <c r="AB13" s="43" t="str">
        <f>IF(AA13&lt;&gt;"",IF(AA13&lt;&gt;"LIBSETS_DROP_MECHANIC_MONSTER_NAME",VLOOKUP(AA13,'LibSets constants'!$I$4:$L$1003,3,FALSE),""),"")</f>
        <v/>
      </c>
      <c r="AC13" s="43" t="str">
        <f>IF(AA13&lt;&gt;"",IF(AA13&lt;&gt;"LIBSETS_DROP_MECHANIC_MONSTER_NAME",VLOOKUP(AA13,'LibSets constants'!$I$4:$L$1003,4,FALSE),""),"")</f>
        <v/>
      </c>
      <c r="AD13" s="3" t="str">
        <f>IF(G13&lt;&gt;"LIBSETS_SETTYPE_BATTLEGROUND",IF(G13&lt;&gt;"LIBSETS_SETTYPE_SPECIAL",IF(AE13&lt;&gt;"",VLOOKUP(AE13,'ESO zone constants'!$D$3:$H$4953,5,FALSE),""),""),"")</f>
        <v/>
      </c>
      <c r="AE13" t="str">
        <f>IF(AND(O13&lt;&gt;"",NOT(ISERROR(O13))),"",IF(AND(M13&lt;&gt;"",M13&gt;0,NOT(ISERROR(M13))),VLOOKUP(M13,'ESO dumped WayshrineInfo'!$K$3:$N$9999,4,FALSE),""))</f>
        <v/>
      </c>
      <c r="AF13" s="44"/>
      <c r="AG13" s="43" t="str">
        <f>IF(AF13&lt;&gt;"",IF(AF13&lt;&gt;"LIBSETS_DROP_MECHANIC_MONSTER_NAME",VLOOKUP(AF13,'LibSets constants'!$I$4:$L$1003,3,FALSE),""),"")</f>
        <v/>
      </c>
      <c r="AH13" s="43" t="str">
        <f>IF(AF13&lt;&gt;"",IF(AF13&lt;&gt;"LIBSETS_DROP_MECHANIC_MONSTER_NAME",VLOOKUP(AF13,'LibSets constants'!$I$4:$L$1003,4,FALSE),""),"")</f>
        <v/>
      </c>
      <c r="AI13" s="3" t="str">
        <f>IF(G13&lt;&gt;"LIBSETS_SETTYPE_BATTLEGROUND",IF(G13&lt;&gt;"LIBSETS_SETTYPE_SPECIAL",IF(AJ13&lt;&gt;"",VLOOKUP(AJ13,'ESO zone constants'!$D$3:$H$4953,5,FALSE),""),""),"")</f>
        <v/>
      </c>
      <c r="AK13" s="44"/>
      <c r="AL13" s="43" t="str">
        <f>IF(AK13&lt;&gt;"",IF(AK13&lt;&gt;"LIBSETS_DROP_MECHANIC_MONSTER_NAME",VLOOKUP(AK13,'LibSets constants'!$I$4:$L$1003,3,FALSE),""),"")</f>
        <v/>
      </c>
      <c r="AM13" s="43" t="str">
        <f>IF(AK13&lt;&gt;"",IF(AK13&lt;&gt;"LIBSETS_DROP_MECHANIC_MONSTER_NAME",VLOOKUP(AK13,'LibSets constants'!$I$4:$L$1003,4,FALSE),""),"")</f>
        <v/>
      </c>
      <c r="AN13" s="3" t="str">
        <f>IF(G13&lt;&gt;"LIBSETS_SETTYPE_BATTLEGROUND",IF(G13&lt;&gt;"LIBSETS_SETTYPE_SPECIAL",IF(AO13&lt;&gt;"",VLOOKUP(AO13,'ESO zone constants'!$D$3:$H$4953,5,FALSE),""),""),"")</f>
        <v/>
      </c>
      <c r="AP13" s="44"/>
      <c r="AQ13" s="43" t="str">
        <f>IF(AP13&lt;&gt;"",IF(AP13&lt;&gt;"LIBSETS_DROP_MECHANIC_MONSTER_NAME",VLOOKUP(AP13,'LibSets constants'!$I$4:$L$1003,3,FALSE),""),"")</f>
        <v/>
      </c>
      <c r="AR13" s="43" t="str">
        <f>IF(AP13&lt;&gt;"",IF(AP13&lt;&gt;"LIBSETS_DROP_MECHANIC_MONSTER_NAME",VLOOKUP(AP13,'LibSets constants'!$I$4:$L$1003,4,FALSE),""),"")</f>
        <v/>
      </c>
      <c r="AS13" s="3" t="str">
        <f>IF(G13&lt;&gt;"LIBSETS_SETTYPE_BATTLEGROUND",IF(G13&lt;&gt;"LIBSETS_SETTYPE_SPECIAL",IF(AT13&lt;&gt;"",VLOOKUP(AT13,'ESO zone constants'!$D$3:$H$4953,5,FALSE),""),""),"")</f>
        <v/>
      </c>
      <c r="AU13" s="44"/>
      <c r="AV13" s="43" t="str">
        <f>IF(AU13&lt;&gt;"",IF(AU13&lt;&gt;"LIBSETS_DROP_MECHANIC_MONSTER_NAME",VLOOKUP(AU13,'LibSets constants'!$I$4:$L$1003,3,FALSE),""),"")</f>
        <v/>
      </c>
      <c r="AW13" s="43" t="str">
        <f>IF(AU13&lt;&gt;"",IF(AU13&lt;&gt;"LIBSETS_DROP_MECHANIC_MONSTER_NAME",VLOOKUP(AU13,'LibSets constants'!$I$4:$L$1003,4,FALSE),""),"")</f>
        <v/>
      </c>
      <c r="AX13" s="87" t="s">
        <v>2679</v>
      </c>
      <c r="AY13" s="21" t="str">
        <f t="shared" si="0"/>
        <v>[29] = {wayshrines={189,189,189,}, dlcId=DLC_BASE_GAME</v>
      </c>
      <c r="AZ13" s="21" t="str">
        <f t="shared" si="1"/>
        <v>, zoneIds={146,933}, veteran=false</v>
      </c>
      <c r="BA13" s="21" t="str">
        <f t="shared" si="2"/>
        <v>, setType=LIBSETS_SETTYPE_DUNGEON</v>
      </c>
      <c r="BB13" s="21" t="str">
        <f t="shared" si="3"/>
        <v>, isProcSetAllowedInPvP=1},</v>
      </c>
      <c r="BC13" s="21" t="str">
        <f t="shared" si="4"/>
        <v xml:space="preserve"> --Sergeant\'s Mail / Rüstung des Feldwebels   [Wayrest Sewers I]</v>
      </c>
    </row>
    <row r="14" spans="1:55" s="14" customFormat="1" x14ac:dyDescent="0.25">
      <c r="A14" s="12">
        <v>30</v>
      </c>
      <c r="B14" t="s">
        <v>747</v>
      </c>
      <c r="C14" t="s">
        <v>2563</v>
      </c>
      <c r="D14" s="3">
        <f>A14</f>
        <v>30</v>
      </c>
      <c r="E14" s="42"/>
      <c r="F14"/>
      <c r="G14" s="8" t="s">
        <v>1485</v>
      </c>
      <c r="H14"/>
      <c r="I14" t="s">
        <v>91</v>
      </c>
      <c r="J14" t="s">
        <v>91</v>
      </c>
      <c r="K14">
        <v>-1</v>
      </c>
      <c r="L14">
        <v>-1</v>
      </c>
      <c r="M14">
        <v>-1</v>
      </c>
      <c r="N14">
        <v>0</v>
      </c>
      <c r="O14" s="66" t="s">
        <v>108</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constants'!$B$4:$C$1003,2,FALSE),"")</f>
        <v>Included in base game</v>
      </c>
      <c r="U14" s="33" t="s">
        <v>1565</v>
      </c>
      <c r="V14" s="3" t="str">
        <f>IF(U14&lt;&gt;"",IF(U14&lt;&gt;"LIBSETS_DROP_MECHANIC_MONSTER_NAME",VLOOKUP(U14,'LibSets constants'!$I$4:$L$1003,3,FALSE),""),"")</f>
        <v>Delve bosses have a chance to drop a waist or feet.</v>
      </c>
      <c r="W14" s="3" t="str">
        <f>IF(U14&lt;&gt;"",IF(U14&lt;&gt;"LIBSETS_DROP_MECHANIC_MONSTER_NAME",VLOOKUP(U14,'LibSets constants'!$I$4:$L$1003,4,FALSE),""),"")</f>
        <v>Bosse in Gewölben haben die Chance, eine Taille oder Füße fallen zu lassen.</v>
      </c>
      <c r="X14" s="3"/>
      <c r="Y14" s="3" t="str">
        <f>IF(G14&lt;&gt;"LIBSETS_SETTYPE_BATTLEGROUND",IF(G14&lt;&gt;"LIBSETS_SETTYPE_SPECIAL",IF(X14&lt;&gt;"",X14,IF(Z14&lt;&gt;"",VLOOKUP(Z14,'ESO zone constants'!$D$3:$H$4953,5,FALSE),"")),""),"")</f>
        <v/>
      </c>
      <c r="Z14" t="str">
        <f>IF(AND(O14&lt;&gt;"",NOT(ISERROR(O14))),"",IF(AND(L14&lt;&gt;"",L14&gt;0,NOT(ISERROR(L14))),VLOOKUP(L14,'ESO dumped WayshrineInfo'!$K$3:$N$9999,4,FALSE),""))</f>
        <v/>
      </c>
      <c r="AA14" s="33" t="s">
        <v>1566</v>
      </c>
      <c r="AB14" s="43" t="str">
        <f>IF(AA14&lt;&gt;"",IF(AA14&lt;&gt;"LIBSETS_DROP_MECHANIC_MONSTER_NAME",VLOOKUP(AA14,'LibSets constants'!$I$4:$L$1003,3,FALSE),""),"")</f>
        <v>Overland group bosses have a 100% chance to drop head, chest, legs, or weapon.</v>
      </c>
      <c r="AC14" s="43" t="str">
        <f>IF(AA14&lt;&gt;"",IF(AA14&lt;&gt;"LIBSETS_DROP_MECHANIC_MONSTER_NAME",VLOOKUP(AA14,'LibSets constants'!$I$4:$L$1003,4,FALSE),""),"")</f>
        <v>Überland Gruppenbosse haben eine Chance von 100%, Kopf, Brust, Beine oder Waffen fallen zu lassen.</v>
      </c>
      <c r="AD14" s="3" t="str">
        <f>IF(G14&lt;&gt;"LIBSETS_SETTYPE_BATTLEGROUND",IF(G14&lt;&gt;"LIBSETS_SETTYPE_SPECIAL",IF(AE14&lt;&gt;"",VLOOKUP(AE14,'ESO zone constants'!$D$3:$H$4953,5,FALSE),""),""),"")</f>
        <v/>
      </c>
      <c r="AE14" t="str">
        <f>IF(AND(O14&lt;&gt;"",NOT(ISERROR(O14))),"",IF(AND(M14&lt;&gt;"",M14&gt;0,NOT(ISERROR(M14))),VLOOKUP(M14,'ESO dumped WayshrineInfo'!$K$3:$N$9999,4,FALSE),""))</f>
        <v/>
      </c>
      <c r="AF14" s="44" t="s">
        <v>1567</v>
      </c>
      <c r="AG14" s="43" t="str">
        <f>IF(AF14&lt;&gt;"",IF(AF14&lt;&gt;"LIBSETS_DROP_MECHANIC_MONSTER_NAME",VLOOKUP(AF14,'LibSets constants'!$I$4:$L$1003,3,FALSE),""),"")</f>
        <v>Public dungeon bosses have a chance to drop a shoulder, hand, or weapon.</v>
      </c>
      <c r="AH14" s="43" t="str">
        <f>IF(AF14&lt;&gt;"",IF(AF14&lt;&gt;"LIBSETS_DROP_MECHANIC_MONSTER_NAME",VLOOKUP(AF14,'LibSets constants'!$I$4:$L$1003,4,FALSE),""),"")</f>
        <v>Öffentliche Dungeon-Bosse haben die Möglichkeit, eine Schulter, Handschuhe oder eine Waffe fallen zu lassen.</v>
      </c>
      <c r="AI14" s="3" t="str">
        <f>IF(G14&lt;&gt;"LIBSETS_SETTYPE_BATTLEGROUND",IF(G14&lt;&gt;"LIBSETS_SETTYPE_SPECIAL",IF(AJ14&lt;&gt;"",VLOOKUP(AJ14,'ESO zone constants'!$D$3:$H$4953,5,FALSE),""),""),"")</f>
        <v/>
      </c>
      <c r="AJ14"/>
      <c r="AK14" s="44" t="s">
        <v>1568</v>
      </c>
      <c r="AL14" s="43" t="str">
        <f>IF(AK14&lt;&gt;"",IF(AK14&lt;&gt;"LIBSETS_DROP_MECHANIC_MONSTER_NAME",VLOOKUP(AK14,'LibSets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 s="43" t="str">
        <f>IF(AK14&lt;&gt;"",IF(AK14&lt;&gt;"LIBSETS_DROP_MECHANIC_MONSTER_NAME",VLOOKUP(AK14,'LibSets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 s="3" t="str">
        <f>IF(G14&lt;&gt;"LIBSETS_SETTYPE_BATTLEGROUND",IF(G14&lt;&gt;"LIBSETS_SETTYPE_SPECIAL",IF(AO14&lt;&gt;"",VLOOKUP(AO14,'ESO zone constants'!$D$3:$H$4953,5,FALSE),""),""),"")</f>
        <v/>
      </c>
      <c r="AO14"/>
      <c r="AP14" s="44"/>
      <c r="AQ14" s="43" t="str">
        <f>IF(AP14&lt;&gt;"",IF(AP14&lt;&gt;"LIBSETS_DROP_MECHANIC_MONSTER_NAME",VLOOKUP(AP14,'LibSets constants'!$I$4:$L$1003,3,FALSE),""),"")</f>
        <v/>
      </c>
      <c r="AR14" s="43" t="str">
        <f>IF(AP14&lt;&gt;"",IF(AP14&lt;&gt;"LIBSETS_DROP_MECHANIC_MONSTER_NAME",VLOOKUP(AP14,'LibSets constants'!$I$4:$L$1003,4,FALSE),""),"")</f>
        <v/>
      </c>
      <c r="AS14" s="3" t="str">
        <f>IF(G14&lt;&gt;"LIBSETS_SETTYPE_BATTLEGROUND",IF(G14&lt;&gt;"LIBSETS_SETTYPE_SPECIAL",IF(AT14&lt;&gt;"",VLOOKUP(AT14,'ESO zone constants'!$D$3:$H$4953,5,FALSE),""),""),"")</f>
        <v/>
      </c>
      <c r="AT14"/>
      <c r="AU14" s="44"/>
      <c r="AV14" s="43" t="str">
        <f>IF(AU14&lt;&gt;"",IF(AU14&lt;&gt;"LIBSETS_DROP_MECHANIC_MONSTER_NAME",VLOOKUP(AU14,'LibSets constants'!$I$4:$L$1003,3,FALSE),""),"")</f>
        <v/>
      </c>
      <c r="AW14" s="43" t="str">
        <f>IF(AU14&lt;&gt;"",IF(AU14&lt;&gt;"LIBSETS_DROP_MECHANIC_MONSTER_NAME",VLOOKUP(AU14,'LibSets constants'!$I$4:$L$1003,4,FALSE),""),"")</f>
        <v/>
      </c>
      <c r="AX14" s="87" t="s">
        <v>2678</v>
      </c>
      <c r="AY14" s="21" t="str">
        <f t="shared" si="0"/>
        <v>[30] = {wayshrines={-1,-1,-1,}, dlcId=DLC_BASE_GAME</v>
      </c>
      <c r="AZ14" s="21" t="str">
        <f t="shared" si="1"/>
        <v>, zoneIds={58}, veteran=false</v>
      </c>
      <c r="BA14" s="21" t="str">
        <f t="shared" si="2"/>
        <v>, setType=LIBSETS_SETTYPE_OVERLAND</v>
      </c>
      <c r="BB14" s="21" t="str">
        <f t="shared" si="3"/>
        <v>, dropMechanic={LIBSETS_DROP_MECHANIC_OVERLAND_BOSS_DELVE,LIBSETS_DROP_MECHANIC_OVERLAND_WORLDBOSS,LIBSETS_DROP_MECHANIC_OVERLAND_BOSS_PUBLIC_DUNGEON,LIBSETS_DROP_MECHANIC_OVERLAND_CHEST}},</v>
      </c>
      <c r="BC14" s="21" t="str">
        <f t="shared" si="4"/>
        <v xml:space="preserve"> --Thunderbug\'s Carapace / Donnerkäferpanzer   [Malabal Tor]</v>
      </c>
    </row>
    <row r="15" spans="1:55" x14ac:dyDescent="0.25">
      <c r="A15" s="12">
        <v>31</v>
      </c>
      <c r="B15" t="s">
        <v>748</v>
      </c>
      <c r="C15" t="s">
        <v>749</v>
      </c>
      <c r="D15" s="3">
        <f>A15</f>
        <v>31</v>
      </c>
      <c r="E15" s="42"/>
      <c r="G15" s="8" t="s">
        <v>1485</v>
      </c>
      <c r="I15" t="s">
        <v>91</v>
      </c>
      <c r="J15" t="s">
        <v>91</v>
      </c>
      <c r="K15">
        <v>-1</v>
      </c>
      <c r="L15">
        <v>-1</v>
      </c>
      <c r="M15">
        <v>-1</v>
      </c>
      <c r="N15">
        <v>0</v>
      </c>
      <c r="O15" s="66" t="s">
        <v>106</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1565</v>
      </c>
      <c r="V15" s="3" t="str">
        <f>IF(U15&lt;&gt;"",IF(U15&lt;&gt;"LIBSETS_DROP_MECHANIC_MONSTER_NAME",VLOOKUP(U15,'LibSets constants'!$I$4:$L$1003,3,FALSE),""),"")</f>
        <v>Delve bosses have a chance to drop a waist or feet.</v>
      </c>
      <c r="W15" s="3" t="str">
        <f>IF(U15&lt;&gt;"",IF(U15&lt;&gt;"LIBSETS_DROP_MECHANIC_MONSTER_NAME",VLOOKUP(U15,'LibSets constants'!$I$4:$L$1003,4,FALSE),""),"")</f>
        <v>Bosse in Gewölben haben die Chance, eine Taille oder Füße fallen zu lassen.</v>
      </c>
      <c r="X15" s="3"/>
      <c r="Y15" s="3" t="str">
        <f>IF(G15&lt;&gt;"LIBSETS_SETTYPE_BATTLEGROUND",IF(G15&lt;&gt;"LIBSETS_SETTYPE_SPECIAL",IF(X15&lt;&gt;"",X15,IF(Z15&lt;&gt;"",VLOOKUP(Z15,'ESO zone constants'!$D$3:$H$4953,5,FALSE),"")),""),"")</f>
        <v/>
      </c>
      <c r="Z15" t="str">
        <f>IF(AND(O15&lt;&gt;"",NOT(ISERROR(O15))),"",IF(AND(L15&lt;&gt;"",L15&gt;0,NOT(ISERROR(L15))),VLOOKUP(L15,'ESO dumped WayshrineInfo'!$K$3:$N$9999,4,FALSE),""))</f>
        <v/>
      </c>
      <c r="AA15" s="33" t="s">
        <v>1566</v>
      </c>
      <c r="AB15" s="43" t="str">
        <f>IF(AA15&lt;&gt;"",IF(AA15&lt;&gt;"LIBSETS_DROP_MECHANIC_MONSTER_NAME",VLOOKUP(AA15,'LibSets constants'!$I$4:$L$1003,3,FALSE),""),"")</f>
        <v>Overland group bosses have a 100% chance to drop head, chest, legs, or weapon.</v>
      </c>
      <c r="AC15" s="43" t="str">
        <f>IF(AA15&lt;&gt;"",IF(AA15&lt;&gt;"LIBSETS_DROP_MECHANIC_MONSTER_NAME",VLOOKUP(AA15,'LibSets constants'!$I$4:$L$1003,4,FALSE),""),"")</f>
        <v>Überland Gruppenbosse haben eine Chance von 100%, Kopf, Brust, Beine oder Waffen fallen zu lassen.</v>
      </c>
      <c r="AD15" s="3" t="str">
        <f>IF(G15&lt;&gt;"LIBSETS_SETTYPE_BATTLEGROUND",IF(G15&lt;&gt;"LIBSETS_SETTYPE_SPECIAL",IF(AE15&lt;&gt;"",VLOOKUP(AE15,'ESO zone constants'!$D$3:$H$4953,5,FALSE),""),""),"")</f>
        <v/>
      </c>
      <c r="AE15" t="str">
        <f>IF(AND(O15&lt;&gt;"",NOT(ISERROR(O15))),"",IF(AND(M15&lt;&gt;"",M15&gt;0,NOT(ISERROR(M15))),VLOOKUP(M15,'ESO dumped WayshrineInfo'!$K$3:$N$9999,4,FALSE),""))</f>
        <v/>
      </c>
      <c r="AF15" s="44" t="s">
        <v>1567</v>
      </c>
      <c r="AG15" s="43" t="str">
        <f>IF(AF15&lt;&gt;"",IF(AF15&lt;&gt;"LIBSETS_DROP_MECHANIC_MONSTER_NAME",VLOOKUP(AF15,'LibSets constants'!$I$4:$L$1003,3,FALSE),""),"")</f>
        <v>Public dungeon bosses have a chance to drop a shoulder, hand, or weapon.</v>
      </c>
      <c r="AH15" s="43" t="str">
        <f>IF(AF15&lt;&gt;"",IF(AF15&lt;&gt;"LIBSETS_DROP_MECHANIC_MONSTER_NAME",VLOOKUP(AF15,'LibSets constants'!$I$4:$L$1003,4,FALSE),""),"")</f>
        <v>Öffentliche Dungeon-Bosse haben die Möglichkeit, eine Schulter, Handschuhe oder eine Waffe fallen zu lassen.</v>
      </c>
      <c r="AI15" s="3" t="str">
        <f>IF(G15&lt;&gt;"LIBSETS_SETTYPE_BATTLEGROUND",IF(G15&lt;&gt;"LIBSETS_SETTYPE_SPECIAL",IF(AJ15&lt;&gt;"",VLOOKUP(AJ15,'ESO zone constants'!$D$3:$H$4953,5,FALSE),""),""),"")</f>
        <v/>
      </c>
      <c r="AK15" s="44" t="s">
        <v>1568</v>
      </c>
      <c r="AL15" s="43" t="str">
        <f>IF(AK15&lt;&gt;"",IF(AK15&lt;&gt;"LIBSETS_DROP_MECHANIC_MONSTER_NAME",VLOOKUP(AK15,'LibSets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 s="43" t="str">
        <f>IF(AK15&lt;&gt;"",IF(AK15&lt;&gt;"LIBSETS_DROP_MECHANIC_MONSTER_NAME",VLOOKUP(AK15,'LibSets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 s="3" t="str">
        <f>IF(G15&lt;&gt;"LIBSETS_SETTYPE_BATTLEGROUND",IF(G15&lt;&gt;"LIBSETS_SETTYPE_SPECIAL",IF(AO15&lt;&gt;"",VLOOKUP(AO15,'ESO zone constants'!$D$3:$H$4953,5,FALSE),""),""),"")</f>
        <v/>
      </c>
      <c r="AP15" s="44"/>
      <c r="AQ15" s="43" t="str">
        <f>IF(AP15&lt;&gt;"",IF(AP15&lt;&gt;"LIBSETS_DROP_MECHANIC_MONSTER_NAME",VLOOKUP(AP15,'LibSets constants'!$I$4:$L$1003,3,FALSE),""),"")</f>
        <v/>
      </c>
      <c r="AR15" s="43" t="str">
        <f>IF(AP15&lt;&gt;"",IF(AP15&lt;&gt;"LIBSETS_DROP_MECHANIC_MONSTER_NAME",VLOOKUP(AP15,'LibSets constants'!$I$4:$L$1003,4,FALSE),""),"")</f>
        <v/>
      </c>
      <c r="AS15" s="3" t="str">
        <f>IF(G15&lt;&gt;"LIBSETS_SETTYPE_BATTLEGROUND",IF(G15&lt;&gt;"LIBSETS_SETTYPE_SPECIAL",IF(AT15&lt;&gt;"",VLOOKUP(AT15,'ESO zone constants'!$D$3:$H$4953,5,FALSE),""),""),"")</f>
        <v/>
      </c>
      <c r="AU15" s="44"/>
      <c r="AV15" s="43" t="str">
        <f>IF(AU15&lt;&gt;"",IF(AU15&lt;&gt;"LIBSETS_DROP_MECHANIC_MONSTER_NAME",VLOOKUP(AU15,'LibSets constants'!$I$4:$L$1003,3,FALSE),""),"")</f>
        <v/>
      </c>
      <c r="AW15" s="43" t="str">
        <f>IF(AU15&lt;&gt;"",IF(AU15&lt;&gt;"LIBSETS_DROP_MECHANIC_MONSTER_NAME",VLOOKUP(AU15,'LibSets constants'!$I$4:$L$1003,4,FALSE),""),"")</f>
        <v/>
      </c>
      <c r="AX15" s="87" t="s">
        <v>2679</v>
      </c>
      <c r="AY15" s="21" t="str">
        <f t="shared" si="0"/>
        <v>[31] = {wayshrines={-1,-1,-1,}, dlcId=DLC_BASE_GAME</v>
      </c>
      <c r="AZ15" s="21" t="str">
        <f t="shared" si="1"/>
        <v>, zoneIds={41}, veteran=false</v>
      </c>
      <c r="BA15" s="21" t="str">
        <f t="shared" si="2"/>
        <v>, setType=LIBSETS_SETTYPE_OVERLAND</v>
      </c>
      <c r="BB15" s="21" t="str">
        <f t="shared" si="3"/>
        <v>, isProcSetAllowedInPvP=1, dropMechanic={LIBSETS_DROP_MECHANIC_OVERLAND_BOSS_DELVE,LIBSETS_DROP_MECHANIC_OVERLAND_WORLDBOSS,LIBSETS_DROP_MECHANIC_OVERLAND_BOSS_PUBLIC_DUNGEON,LIBSETS_DROP_MECHANIC_OVERLAND_CHEST}},</v>
      </c>
      <c r="BC15" s="21" t="str">
        <f t="shared" si="4"/>
        <v xml:space="preserve"> --Silks of the Sun / Sonnenseide   [Stonefalls]</v>
      </c>
    </row>
    <row r="16" spans="1:55" x14ac:dyDescent="0.25">
      <c r="A16" s="12">
        <v>32</v>
      </c>
      <c r="B16" t="s">
        <v>750</v>
      </c>
      <c r="C16" t="s">
        <v>2564</v>
      </c>
      <c r="D16" s="3">
        <f>A16</f>
        <v>32</v>
      </c>
      <c r="G16" s="8" t="s">
        <v>1477</v>
      </c>
      <c r="I16" t="s">
        <v>91</v>
      </c>
      <c r="J16" t="s">
        <v>91</v>
      </c>
      <c r="K16">
        <v>270</v>
      </c>
      <c r="L16">
        <v>270</v>
      </c>
      <c r="M16">
        <v>270</v>
      </c>
      <c r="N16">
        <v>0</v>
      </c>
      <c r="O16" s="66" t="s">
        <v>441</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constants'!$B$4:$C$1003,2,FALSE),"")</f>
        <v>Included in base game</v>
      </c>
      <c r="U16" s="33" t="s">
        <v>1561</v>
      </c>
      <c r="V16" s="3" t="str">
        <f>IF(U16&lt;&gt;"",IF(U16&lt;&gt;"LIBSETS_DROP_MECHANIC_MONSTER_NAME",VLOOKUP(U16,'LibSets constants'!$I$4:$L$1003,3,FALSE),""),"")</f>
        <v>Arena stage chest</v>
      </c>
      <c r="W16" s="3" t="str">
        <f>IF(U16&lt;&gt;"",IF(U16&lt;&gt;"LIBSETS_DROP_MECHANIC_MONSTER_NAME",VLOOKUP(U16,'LibSets constants'!$I$4:$L$1003,4,FALSE),""),"")</f>
        <v>Arena-Phasen Schatztruhe</v>
      </c>
      <c r="X16" s="3"/>
      <c r="Y16" s="3" t="str">
        <f>IF(G16&lt;&gt;"LIBSETS_SETTYPE_BATTLEGROUND",IF(G16&lt;&gt;"LIBSETS_SETTYPE_SPECIAL",IF(X16&lt;&gt;"",X16,IF(Z16&lt;&gt;"",VLOOKUP(Z16,'ESO zone constants'!$D$3:$H$4953,5,FALSE),"")),""),"")</f>
        <v/>
      </c>
      <c r="Z16" t="str">
        <f>IF(AND(O16&lt;&gt;"",NOT(ISERROR(O16))),"",IF(AND(L16&lt;&gt;"",L16&gt;0,NOT(ISERROR(L16))),VLOOKUP(L16,'ESO dumped WayshrineInfo'!$K$3:$N$9999,4,FALSE),""))</f>
        <v/>
      </c>
      <c r="AB16" s="3" t="str">
        <f>IF(AA16&lt;&gt;"",IF(AA16&lt;&gt;"LIBSETS_DROP_MECHANIC_MONSTER_NAME",VLOOKUP(AA16,'LibSets constants'!$I$4:$L$1003,3,FALSE),""),"")</f>
        <v/>
      </c>
      <c r="AC16" s="3" t="str">
        <f>IF(AA16&lt;&gt;"",IF(AA16&lt;&gt;"LIBSETS_DROP_MECHANIC_MONSTER_NAME",VLOOKUP(AA16,'LibSets constants'!$I$4:$L$1003,4,FALSE),""),"")</f>
        <v/>
      </c>
      <c r="AD16" s="3" t="str">
        <f>IF(G16&lt;&gt;"LIBSETS_SETTYPE_BATTLEGROUND",IF(G16&lt;&gt;"LIBSETS_SETTYPE_SPECIAL",IF(AE16&lt;&gt;"",VLOOKUP(AE16,'ESO zone constants'!$D$3:$H$4953,5,FALSE),""),""),"")</f>
        <v/>
      </c>
      <c r="AE16" t="str">
        <f>IF(AND(O16&lt;&gt;"",NOT(ISERROR(O16))),"",IF(AND(M16&lt;&gt;"",M16&gt;0,NOT(ISERROR(M16))),VLOOKUP(M16,'ESO dumped WayshrineInfo'!$K$3:$N$9999,4,FALSE),""))</f>
        <v/>
      </c>
      <c r="AG16" s="3" t="str">
        <f>IF(AF16&lt;&gt;"",IF(AF16&lt;&gt;"LIBSETS_DROP_MECHANIC_MONSTER_NAME",VLOOKUP(AF16,'LibSets constants'!$I$4:$L$1003,3,FALSE),""),"")</f>
        <v/>
      </c>
      <c r="AH16" s="3" t="str">
        <f>IF(AF16&lt;&gt;"",IF(AF16&lt;&gt;"LIBSETS_DROP_MECHANIC_MONSTER_NAME",VLOOKUP(AF16,'LibSets constants'!$I$4:$L$1003,4,FALSE),""),"")</f>
        <v/>
      </c>
      <c r="AI16" s="3" t="str">
        <f>IF(G16&lt;&gt;"LIBSETS_SETTYPE_BATTLEGROUND",IF(G16&lt;&gt;"LIBSETS_SETTYPE_SPECIAL",IF(AJ16&lt;&gt;"",VLOOKUP(AJ16,'ESO zone constants'!$D$3:$H$4953,5,FALSE),""),""),"")</f>
        <v/>
      </c>
      <c r="AL16" s="3" t="str">
        <f>IF(AK16&lt;&gt;"",IF(AK16&lt;&gt;"LIBSETS_DROP_MECHANIC_MONSTER_NAME",VLOOKUP(AK16,'LibSets constants'!$I$4:$L$1003,3,FALSE),""),"")</f>
        <v/>
      </c>
      <c r="AM16" s="3" t="str">
        <f>IF(AK16&lt;&gt;"",IF(AK16&lt;&gt;"LIBSETS_DROP_MECHANIC_MONSTER_NAME",VLOOKUP(AK16,'LibSets constants'!$I$4:$L$1003,4,FALSE),""),"")</f>
        <v/>
      </c>
      <c r="AN16" s="3" t="str">
        <f>IF(G16&lt;&gt;"LIBSETS_SETTYPE_BATTLEGROUND",IF(G16&lt;&gt;"LIBSETS_SETTYPE_SPECIAL",IF(AO16&lt;&gt;"",VLOOKUP(AO16,'ESO zone constants'!$D$3:$H$4953,5,FALSE),""),""),"")</f>
        <v/>
      </c>
      <c r="AQ16" s="3" t="str">
        <f>IF(AP16&lt;&gt;"",IF(AP16&lt;&gt;"LIBSETS_DROP_MECHANIC_MONSTER_NAME",VLOOKUP(AP16,'LibSets constants'!$I$4:$L$1003,3,FALSE),""),"")</f>
        <v/>
      </c>
      <c r="AR16" s="3" t="str">
        <f>IF(AP16&lt;&gt;"",IF(AP16&lt;&gt;"LIBSETS_DROP_MECHANIC_MONSTER_NAME",VLOOKUP(AP16,'LibSets constants'!$I$4:$L$1003,4,FALSE),""),"")</f>
        <v/>
      </c>
      <c r="AS16" s="3" t="str">
        <f>IF(G16&lt;&gt;"LIBSETS_SETTYPE_BATTLEGROUND",IF(G16&lt;&gt;"LIBSETS_SETTYPE_SPECIAL",IF(AT16&lt;&gt;"",VLOOKUP(AT16,'ESO zone constants'!$D$3:$H$4953,5,FALSE),""),""),"")</f>
        <v/>
      </c>
      <c r="AV16" s="3" t="str">
        <f>IF(AU16&lt;&gt;"",IF(AU16&lt;&gt;"LIBSETS_DROP_MECHANIC_MONSTER_NAME",VLOOKUP(AU16,'LibSets constants'!$I$4:$L$1003,3,FALSE),""),"")</f>
        <v/>
      </c>
      <c r="AW16" s="3" t="str">
        <f>IF(AU16&lt;&gt;"",IF(AU16&lt;&gt;"LIBSETS_DROP_MECHANIC_MONSTER_NAME",VLOOKUP(AU16,'LibSets constants'!$I$4:$L$1003,4,FALSE),""),"")</f>
        <v/>
      </c>
      <c r="AX16" s="87" t="s">
        <v>2678</v>
      </c>
      <c r="AY16" s="21" t="str">
        <f t="shared" si="0"/>
        <v>[32] = {wayshrines={270,270,270,}, dlcId=DLC_BASE_GAME</v>
      </c>
      <c r="AZ16" s="21" t="str">
        <f t="shared" si="1"/>
        <v>, zoneIds={635}, veteran=false</v>
      </c>
      <c r="BA16" s="21" t="str">
        <f t="shared" si="2"/>
        <v>, setType=LIBSETS_SETTYPE_ARENA</v>
      </c>
      <c r="BB16" s="21" t="str">
        <f t="shared" si="3"/>
        <v>, dropMechanic={LIBSETS_DROP_MECHANIC_ARENA_STAGE_CHEST}},</v>
      </c>
      <c r="BC16" s="21" t="str">
        <f t="shared" si="4"/>
        <v xml:space="preserve"> --Healer\'s Habit / Bräuche des Heilers   [Dragonstar Arena]</v>
      </c>
    </row>
    <row r="17" spans="1:55" x14ac:dyDescent="0.25">
      <c r="A17" s="12">
        <v>33</v>
      </c>
      <c r="B17" t="s">
        <v>751</v>
      </c>
      <c r="C17" t="s">
        <v>2565</v>
      </c>
      <c r="D17" s="3">
        <f>A17</f>
        <v>33</v>
      </c>
      <c r="G17" s="8" t="s">
        <v>1482</v>
      </c>
      <c r="I17" t="s">
        <v>91</v>
      </c>
      <c r="J17" t="s">
        <v>91</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3" t="str">
        <f>IF(U17&lt;&gt;"",IF(U17&lt;&gt;"LIBSETS_DROP_MECHANIC_MONSTER_NAME",VLOOKUP(U17,'LibSets constants'!$I$4:$L$1003,3,FALSE),""),"")</f>
        <v/>
      </c>
      <c r="W17" s="3" t="str">
        <f>IF(U17&lt;&gt;"",IF(U17&lt;&gt;"LIBSETS_DROP_MECHANIC_MONSTER_NAME",VLOOKUP(U17,'LibSets constants'!$I$4:$L$1003,4,FALSE),""),"")</f>
        <v/>
      </c>
      <c r="X17" s="3">
        <v>934</v>
      </c>
      <c r="Y17" s="3">
        <f>IF(G17&lt;&gt;"LIBSETS_SETTYPE_BATTLEGROUND",IF(G17&lt;&gt;"LIBSETS_SETTYPE_SPECIAL",IF(X17&lt;&gt;"",X17,IF(Z17&lt;&gt;"",VLOOKUP(Z17,'ESO zone constants'!$D$3:$H$4953,5,FALSE),"")),""),"")</f>
        <v>934</v>
      </c>
      <c r="Z17" t="str">
        <f>IF(AND(O17&lt;&gt;"",NOT(ISERROR(O17))),"",IF(AND(L17&lt;&gt;"",L17&gt;0,NOT(ISERROR(L17))),VLOOKUP(L17,'ESO dumped WayshrineInfo'!$K$3:$N$9999,4,FALSE),""))</f>
        <v/>
      </c>
      <c r="AB17" s="43" t="str">
        <f>IF(AA17&lt;&gt;"",IF(AA17&lt;&gt;"LIBSETS_DROP_MECHANIC_MONSTER_NAME",VLOOKUP(AA17,'LibSets constants'!$I$4:$L$1003,3,FALSE),""),"")</f>
        <v/>
      </c>
      <c r="AC17" s="43" t="str">
        <f>IF(AA17&lt;&gt;"",IF(AA17&lt;&gt;"LIBSETS_DROP_MECHANIC_MONSTER_NAME",VLOOKUP(AA17,'LibSets constants'!$I$4:$L$1003,4,FALSE),""),"")</f>
        <v/>
      </c>
      <c r="AD17" s="3" t="str">
        <f>IF(G17&lt;&gt;"LIBSETS_SETTYPE_BATTLEGROUND",IF(G17&lt;&gt;"LIBSETS_SETTYPE_SPECIAL",IF(AE17&lt;&gt;"",VLOOKUP(AE17,'ESO zone constants'!$D$3:$H$4953,5,FALSE),""),""),"")</f>
        <v/>
      </c>
      <c r="AE17" t="str">
        <f>IF(AND(O17&lt;&gt;"",NOT(ISERROR(O17))),"",IF(AND(M17&lt;&gt;"",M17&gt;0,NOT(ISERROR(M17))),VLOOKUP(M17,'ESO dumped WayshrineInfo'!$K$3:$N$9999,4,FALSE),""))</f>
        <v/>
      </c>
      <c r="AF17" s="44"/>
      <c r="AG17" s="43" t="str">
        <f>IF(AF17&lt;&gt;"",IF(AF17&lt;&gt;"LIBSETS_DROP_MECHANIC_MONSTER_NAME",VLOOKUP(AF17,'LibSets constants'!$I$4:$L$1003,3,FALSE),""),"")</f>
        <v/>
      </c>
      <c r="AH17" s="43" t="str">
        <f>IF(AF17&lt;&gt;"",IF(AF17&lt;&gt;"LIBSETS_DROP_MECHANIC_MONSTER_NAME",VLOOKUP(AF17,'LibSets constants'!$I$4:$L$1003,4,FALSE),""),"")</f>
        <v/>
      </c>
      <c r="AI17" s="3" t="str">
        <f>IF(G17&lt;&gt;"LIBSETS_SETTYPE_BATTLEGROUND",IF(G17&lt;&gt;"LIBSETS_SETTYPE_SPECIAL",IF(AJ17&lt;&gt;"",VLOOKUP(AJ17,'ESO zone constants'!$D$3:$H$4953,5,FALSE),""),""),"")</f>
        <v/>
      </c>
      <c r="AK17" s="44"/>
      <c r="AL17" s="43" t="str">
        <f>IF(AK17&lt;&gt;"",IF(AK17&lt;&gt;"LIBSETS_DROP_MECHANIC_MONSTER_NAME",VLOOKUP(AK17,'LibSets constants'!$I$4:$L$1003,3,FALSE),""),"")</f>
        <v/>
      </c>
      <c r="AM17" s="43" t="str">
        <f>IF(AK17&lt;&gt;"",IF(AK17&lt;&gt;"LIBSETS_DROP_MECHANIC_MONSTER_NAME",VLOOKUP(AK17,'LibSets constants'!$I$4:$L$1003,4,FALSE),""),"")</f>
        <v/>
      </c>
      <c r="AN17" s="3" t="str">
        <f>IF(G17&lt;&gt;"LIBSETS_SETTYPE_BATTLEGROUND",IF(G17&lt;&gt;"LIBSETS_SETTYPE_SPECIAL",IF(AO17&lt;&gt;"",VLOOKUP(AO17,'ESO zone constants'!$D$3:$H$4953,5,FALSE),""),""),"")</f>
        <v/>
      </c>
      <c r="AP17" s="44"/>
      <c r="AQ17" s="43" t="str">
        <f>IF(AP17&lt;&gt;"",IF(AP17&lt;&gt;"LIBSETS_DROP_MECHANIC_MONSTER_NAME",VLOOKUP(AP17,'LibSets constants'!$I$4:$L$1003,3,FALSE),""),"")</f>
        <v/>
      </c>
      <c r="AR17" s="43" t="str">
        <f>IF(AP17&lt;&gt;"",IF(AP17&lt;&gt;"LIBSETS_DROP_MECHANIC_MONSTER_NAME",VLOOKUP(AP17,'LibSets constants'!$I$4:$L$1003,4,FALSE),""),"")</f>
        <v/>
      </c>
      <c r="AS17" s="3" t="str">
        <f>IF(G17&lt;&gt;"LIBSETS_SETTYPE_BATTLEGROUND",IF(G17&lt;&gt;"LIBSETS_SETTYPE_SPECIAL",IF(AT17&lt;&gt;"",VLOOKUP(AT17,'ESO zone constants'!$D$3:$H$4953,5,FALSE),""),""),"")</f>
        <v/>
      </c>
      <c r="AU17" s="44"/>
      <c r="AV17" s="43" t="str">
        <f>IF(AU17&lt;&gt;"",IF(AU17&lt;&gt;"LIBSETS_DROP_MECHANIC_MONSTER_NAME",VLOOKUP(AU17,'LibSets constants'!$I$4:$L$1003,3,FALSE),""),"")</f>
        <v/>
      </c>
      <c r="AW17" s="43" t="str">
        <f>IF(AU17&lt;&gt;"",IF(AU17&lt;&gt;"LIBSETS_DROP_MECHANIC_MONSTER_NAME",VLOOKUP(AU17,'LibSets constants'!$I$4:$L$1003,4,FALSE),""),"")</f>
        <v/>
      </c>
      <c r="AX17" s="87" t="s">
        <v>2678</v>
      </c>
      <c r="AY17" s="21" t="str">
        <f t="shared" si="0"/>
        <v>[33] = {wayshrines={98,98,98,}, dlcId=DLC_BASE_GAME</v>
      </c>
      <c r="AZ17" s="21" t="str">
        <f t="shared" si="1"/>
        <v>, zoneIds={283,934}, veteran=false</v>
      </c>
      <c r="BA17" s="21" t="str">
        <f t="shared" si="2"/>
        <v>, setType=LIBSETS_SETTYPE_DUNGEON</v>
      </c>
      <c r="BB17" s="21" t="str">
        <f t="shared" si="3"/>
        <v>},</v>
      </c>
      <c r="BC17" s="21" t="str">
        <f t="shared" si="4"/>
        <v xml:space="preserve"> --Viper\'s Sting / Vipernbiss   [Fungal Grotto I]</v>
      </c>
    </row>
    <row r="18" spans="1:55" x14ac:dyDescent="0.25">
      <c r="A18" s="12">
        <v>34</v>
      </c>
      <c r="B18" t="s">
        <v>752</v>
      </c>
      <c r="C18" t="s">
        <v>2566</v>
      </c>
      <c r="D18" s="3">
        <f>A18</f>
        <v>34</v>
      </c>
      <c r="E18" s="42"/>
      <c r="G18" s="8" t="s">
        <v>1485</v>
      </c>
      <c r="I18" t="s">
        <v>91</v>
      </c>
      <c r="J18" t="s">
        <v>91</v>
      </c>
      <c r="K18">
        <v>-1</v>
      </c>
      <c r="L18">
        <v>-1</v>
      </c>
      <c r="M18">
        <v>-1</v>
      </c>
      <c r="N18">
        <v>0</v>
      </c>
      <c r="O18" s="66" t="s">
        <v>107</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constants'!$B$4:$C$1003,2,FALSE),"")</f>
        <v>Included in base game</v>
      </c>
      <c r="U18" s="33" t="s">
        <v>1565</v>
      </c>
      <c r="V18" s="3" t="str">
        <f>IF(U18&lt;&gt;"",IF(U18&lt;&gt;"LIBSETS_DROP_MECHANIC_MONSTER_NAME",VLOOKUP(U18,'LibSets constants'!$I$4:$L$1003,3,FALSE),""),"")</f>
        <v>Delve bosses have a chance to drop a waist or feet.</v>
      </c>
      <c r="W18" s="3" t="str">
        <f>IF(U18&lt;&gt;"",IF(U18&lt;&gt;"LIBSETS_DROP_MECHANIC_MONSTER_NAME",VLOOKUP(U18,'LibSets constants'!$I$4:$L$1003,4,FALSE),""),"")</f>
        <v>Bosse in Gewölben haben die Chance, eine Taille oder Füße fallen zu lassen.</v>
      </c>
      <c r="X18" s="3"/>
      <c r="Y18" s="3" t="str">
        <f>IF(G18&lt;&gt;"LIBSETS_SETTYPE_BATTLEGROUND",IF(G18&lt;&gt;"LIBSETS_SETTYPE_SPECIAL",IF(X18&lt;&gt;"",X18,IF(Z18&lt;&gt;"",VLOOKUP(Z18,'ESO zone constants'!$D$3:$H$4953,5,FALSE),"")),""),"")</f>
        <v/>
      </c>
      <c r="Z18" t="str">
        <f>IF(AND(O18&lt;&gt;"",NOT(ISERROR(O18))),"",IF(AND(L18&lt;&gt;"",L18&gt;0,NOT(ISERROR(L18))),VLOOKUP(L18,'ESO dumped WayshrineInfo'!$K$3:$N$9999,4,FALSE),""))</f>
        <v/>
      </c>
      <c r="AA18" s="33" t="s">
        <v>1566</v>
      </c>
      <c r="AB18" s="43" t="str">
        <f>IF(AA18&lt;&gt;"",IF(AA18&lt;&gt;"LIBSETS_DROP_MECHANIC_MONSTER_NAME",VLOOKUP(AA18,'LibSets constants'!$I$4:$L$1003,3,FALSE),""),"")</f>
        <v>Overland group bosses have a 100% chance to drop head, chest, legs, or weapon.</v>
      </c>
      <c r="AC18" s="43" t="str">
        <f>IF(AA18&lt;&gt;"",IF(AA18&lt;&gt;"LIBSETS_DROP_MECHANIC_MONSTER_NAME",VLOOKUP(AA18,'LibSets constants'!$I$4:$L$1003,4,FALSE),""),"")</f>
        <v>Überland Gruppenbosse haben eine Chance von 100%, Kopf, Brust, Beine oder Waffen fallen zu lassen.</v>
      </c>
      <c r="AD18" s="3" t="str">
        <f>IF(G18&lt;&gt;"LIBSETS_SETTYPE_BATTLEGROUND",IF(G18&lt;&gt;"LIBSETS_SETTYPE_SPECIAL",IF(AE18&lt;&gt;"",VLOOKUP(AE18,'ESO zone constants'!$D$3:$H$4953,5,FALSE),""),""),"")</f>
        <v/>
      </c>
      <c r="AE18" t="str">
        <f>IF(AND(O18&lt;&gt;"",NOT(ISERROR(O18))),"",IF(AND(M18&lt;&gt;"",M18&gt;0,NOT(ISERROR(M18))),VLOOKUP(M18,'ESO dumped WayshrineInfo'!$K$3:$N$9999,4,FALSE),""))</f>
        <v/>
      </c>
      <c r="AF18" s="44" t="s">
        <v>1567</v>
      </c>
      <c r="AG18" s="43" t="str">
        <f>IF(AF18&lt;&gt;"",IF(AF18&lt;&gt;"LIBSETS_DROP_MECHANIC_MONSTER_NAME",VLOOKUP(AF18,'LibSets constants'!$I$4:$L$1003,3,FALSE),""),"")</f>
        <v>Public dungeon bosses have a chance to drop a shoulder, hand, or weapon.</v>
      </c>
      <c r="AH18" s="43" t="str">
        <f>IF(AF18&lt;&gt;"",IF(AF18&lt;&gt;"LIBSETS_DROP_MECHANIC_MONSTER_NAME",VLOOKUP(AF18,'LibSets constants'!$I$4:$L$1003,4,FALSE),""),"")</f>
        <v>Öffentliche Dungeon-Bosse haben die Möglichkeit, eine Schulter, Handschuhe oder eine Waffe fallen zu lassen.</v>
      </c>
      <c r="AI18" s="3" t="str">
        <f>IF(G18&lt;&gt;"LIBSETS_SETTYPE_BATTLEGROUND",IF(G18&lt;&gt;"LIBSETS_SETTYPE_SPECIAL",IF(AJ18&lt;&gt;"",VLOOKUP(AJ18,'ESO zone constants'!$D$3:$H$4953,5,FALSE),""),""),"")</f>
        <v/>
      </c>
      <c r="AK18" s="44" t="s">
        <v>1568</v>
      </c>
      <c r="AL18" s="43" t="str">
        <f>IF(AK18&lt;&gt;"",IF(AK18&lt;&gt;"LIBSETS_DROP_MECHANIC_MONSTER_NAME",VLOOKUP(AK18,'LibSets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 s="43" t="str">
        <f>IF(AK18&lt;&gt;"",IF(AK18&lt;&gt;"LIBSETS_DROP_MECHANIC_MONSTER_NAME",VLOOKUP(AK18,'LibSets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 s="3" t="str">
        <f>IF(G18&lt;&gt;"LIBSETS_SETTYPE_BATTLEGROUND",IF(G18&lt;&gt;"LIBSETS_SETTYPE_SPECIAL",IF(AO18&lt;&gt;"",VLOOKUP(AO18,'ESO zone constants'!$D$3:$H$4953,5,FALSE),""),""),"")</f>
        <v/>
      </c>
      <c r="AP18" s="44"/>
      <c r="AQ18" s="43" t="str">
        <f>IF(AP18&lt;&gt;"",IF(AP18&lt;&gt;"LIBSETS_DROP_MECHANIC_MONSTER_NAME",VLOOKUP(AP18,'LibSets constants'!$I$4:$L$1003,3,FALSE),""),"")</f>
        <v/>
      </c>
      <c r="AR18" s="43" t="str">
        <f>IF(AP18&lt;&gt;"",IF(AP18&lt;&gt;"LIBSETS_DROP_MECHANIC_MONSTER_NAME",VLOOKUP(AP18,'LibSets constants'!$I$4:$L$1003,4,FALSE),""),"")</f>
        <v/>
      </c>
      <c r="AS18" s="3" t="str">
        <f>IF(G18&lt;&gt;"LIBSETS_SETTYPE_BATTLEGROUND",IF(G18&lt;&gt;"LIBSETS_SETTYPE_SPECIAL",IF(AT18&lt;&gt;"",VLOOKUP(AT18,'ESO zone constants'!$D$3:$H$4953,5,FALSE),""),""),"")</f>
        <v/>
      </c>
      <c r="AU18" s="44"/>
      <c r="AV18" s="43" t="str">
        <f>IF(AU18&lt;&gt;"",IF(AU18&lt;&gt;"LIBSETS_DROP_MECHANIC_MONSTER_NAME",VLOOKUP(AU18,'LibSets constants'!$I$4:$L$1003,3,FALSE),""),"")</f>
        <v/>
      </c>
      <c r="AW18" s="43" t="str">
        <f>IF(AU18&lt;&gt;"",IF(AU18&lt;&gt;"LIBSETS_DROP_MECHANIC_MONSTER_NAME",VLOOKUP(AU18,'LibSets constants'!$I$4:$L$1003,4,FALSE),""),"")</f>
        <v/>
      </c>
      <c r="AX18" s="87" t="s">
        <v>2679</v>
      </c>
      <c r="AY18" s="21" t="str">
        <f t="shared" si="0"/>
        <v>[34] = {wayshrines={-1,-1,-1,}, dlcId=DLC_BASE_GAME</v>
      </c>
      <c r="AZ18" s="21" t="str">
        <f t="shared" si="1"/>
        <v>, zoneIds={57}, veteran=false</v>
      </c>
      <c r="BA18" s="21" t="str">
        <f t="shared" si="2"/>
        <v>, setType=LIBSETS_SETTYPE_OVERLAND</v>
      </c>
      <c r="BB18" s="21" t="str">
        <f t="shared" si="3"/>
        <v>, isProcSetAllowedInPvP=1, dropMechanic={LIBSETS_DROP_MECHANIC_OVERLAND_BOSS_DELVE,LIBSETS_DROP_MECHANIC_OVERLAND_WORLDBOSS,LIBSETS_DROP_MECHANIC_OVERLAND_BOSS_PUBLIC_DUNGEON,LIBSETS_DROP_MECHANIC_OVERLAND_CHEST}},</v>
      </c>
      <c r="BC18" s="21" t="str">
        <f t="shared" si="4"/>
        <v xml:space="preserve"> --Night Mother\'s Embrace / Umarmung der Mutter der Nacht   [Deshaan]</v>
      </c>
    </row>
    <row r="19" spans="1:55" x14ac:dyDescent="0.25">
      <c r="A19" s="12">
        <v>35</v>
      </c>
      <c r="B19" t="s">
        <v>753</v>
      </c>
      <c r="C19" t="s">
        <v>754</v>
      </c>
      <c r="D19" s="3">
        <f>A19</f>
        <v>35</v>
      </c>
      <c r="G19" s="8" t="s">
        <v>1482</v>
      </c>
      <c r="I19" t="s">
        <v>91</v>
      </c>
      <c r="J19" t="s">
        <v>91</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3">
        <v>936</v>
      </c>
      <c r="Y19" s="3">
        <f>IF(G19&lt;&gt;"LIBSETS_SETTYPE_BATTLEGROUND",IF(G19&lt;&gt;"LIBSETS_SETTYPE_SPECIAL",IF(X19&lt;&gt;"",X19,IF(Z19&lt;&gt;"",VLOOKUP(Z19,'ESO zone constants'!$D$3:$H$4953,5,FALSE),"")),""),"")</f>
        <v>936</v>
      </c>
      <c r="Z19" t="str">
        <f>IF(AND(O19&lt;&gt;"",NOT(ISERROR(O19))),"",IF(AND(L19&lt;&gt;"",L19&gt;0,NOT(ISERROR(L19))),VLOOKUP(L19,'ESO dumped WayshrineInfo'!$K$3:$N$9999,4,FALSE),""))</f>
        <v/>
      </c>
      <c r="AB19" s="43" t="str">
        <f>IF(AA19&lt;&gt;"",IF(AA19&lt;&gt;"LIBSETS_DROP_MECHANIC_MONSTER_NAME",VLOOKUP(AA19,'LibSets constants'!$I$4:$L$1003,3,FALSE),""),"")</f>
        <v/>
      </c>
      <c r="AC19" s="43" t="str">
        <f>IF(AA19&lt;&gt;"",IF(AA19&lt;&gt;"LIBSETS_DROP_MECHANIC_MONSTER_NAME",VLOOKUP(AA19,'LibSets constants'!$I$4:$L$1003,4,FALSE),""),"")</f>
        <v/>
      </c>
      <c r="AD19" s="3" t="str">
        <f>IF(G19&lt;&gt;"LIBSETS_SETTYPE_BATTLEGROUND",IF(G19&lt;&gt;"LIBSETS_SETTYPE_SPECIAL",IF(AE19&lt;&gt;"",VLOOKUP(AE19,'ESO zone constants'!$D$3:$H$4953,5,FALSE),""),""),"")</f>
        <v/>
      </c>
      <c r="AE19" t="str">
        <f>IF(AND(O19&lt;&gt;"",NOT(ISERROR(O19))),"",IF(AND(M19&lt;&gt;"",M19&gt;0,NOT(ISERROR(M19))),VLOOKUP(M19,'ESO dumped WayshrineInfo'!$K$3:$N$9999,4,FALSE),""))</f>
        <v/>
      </c>
      <c r="AF19" s="44"/>
      <c r="AG19" s="43" t="str">
        <f>IF(AF19&lt;&gt;"",IF(AF19&lt;&gt;"LIBSETS_DROP_MECHANIC_MONSTER_NAME",VLOOKUP(AF19,'LibSets constants'!$I$4:$L$1003,3,FALSE),""),"")</f>
        <v/>
      </c>
      <c r="AH19" s="43" t="str">
        <f>IF(AF19&lt;&gt;"",IF(AF19&lt;&gt;"LIBSETS_DROP_MECHANIC_MONSTER_NAME",VLOOKUP(AF19,'LibSets constants'!$I$4:$L$1003,4,FALSE),""),"")</f>
        <v/>
      </c>
      <c r="AI19" s="3" t="str">
        <f>IF(G19&lt;&gt;"LIBSETS_SETTYPE_BATTLEGROUND",IF(G19&lt;&gt;"LIBSETS_SETTYPE_SPECIAL",IF(AJ19&lt;&gt;"",VLOOKUP(AJ19,'ESO zone constants'!$D$3:$H$4953,5,FALSE),""),""),"")</f>
        <v/>
      </c>
      <c r="AK19" s="44"/>
      <c r="AL19" s="43" t="str">
        <f>IF(AK19&lt;&gt;"",IF(AK19&lt;&gt;"LIBSETS_DROP_MECHANIC_MONSTER_NAME",VLOOKUP(AK19,'LibSets constants'!$I$4:$L$1003,3,FALSE),""),"")</f>
        <v/>
      </c>
      <c r="AM19" s="43" t="str">
        <f>IF(AK19&lt;&gt;"",IF(AK19&lt;&gt;"LIBSETS_DROP_MECHANIC_MONSTER_NAME",VLOOKUP(AK19,'LibSets constants'!$I$4:$L$1003,4,FALSE),""),"")</f>
        <v/>
      </c>
      <c r="AN19" s="3" t="str">
        <f>IF(G19&lt;&gt;"LIBSETS_SETTYPE_BATTLEGROUND",IF(G19&lt;&gt;"LIBSETS_SETTYPE_SPECIAL",IF(AO19&lt;&gt;"",VLOOKUP(AO19,'ESO zone constants'!$D$3:$H$4953,5,FALSE),""),""),"")</f>
        <v/>
      </c>
      <c r="AP19" s="44"/>
      <c r="AQ19" s="43" t="str">
        <f>IF(AP19&lt;&gt;"",IF(AP19&lt;&gt;"LIBSETS_DROP_MECHANIC_MONSTER_NAME",VLOOKUP(AP19,'LibSets constants'!$I$4:$L$1003,3,FALSE),""),"")</f>
        <v/>
      </c>
      <c r="AR19" s="43" t="str">
        <f>IF(AP19&lt;&gt;"",IF(AP19&lt;&gt;"LIBSETS_DROP_MECHANIC_MONSTER_NAME",VLOOKUP(AP19,'LibSets constants'!$I$4:$L$1003,4,FALSE),""),"")</f>
        <v/>
      </c>
      <c r="AS19" s="3" t="str">
        <f>IF(G19&lt;&gt;"LIBSETS_SETTYPE_BATTLEGROUND",IF(G19&lt;&gt;"LIBSETS_SETTYPE_SPECIAL",IF(AT19&lt;&gt;"",VLOOKUP(AT19,'ESO zone constants'!$D$3:$H$4953,5,FALSE),""),""),"")</f>
        <v/>
      </c>
      <c r="AU19" s="44"/>
      <c r="AV19" s="43" t="str">
        <f>IF(AU19&lt;&gt;"",IF(AU19&lt;&gt;"LIBSETS_DROP_MECHANIC_MONSTER_NAME",VLOOKUP(AU19,'LibSets constants'!$I$4:$L$1003,3,FALSE),""),"")</f>
        <v/>
      </c>
      <c r="AW19" s="43" t="str">
        <f>IF(AU19&lt;&gt;"",IF(AU19&lt;&gt;"LIBSETS_DROP_MECHANIC_MONSTER_NAME",VLOOKUP(AU19,'LibSets constants'!$I$4:$L$1003,4,FALSE),""),"")</f>
        <v/>
      </c>
      <c r="AX19" s="87" t="s">
        <v>2678</v>
      </c>
      <c r="AY19" s="21" t="str">
        <f t="shared" si="0"/>
        <v>[35] = {wayshrines={193,193,193,}, dlcId=DLC_BASE_GAME</v>
      </c>
      <c r="AZ19" s="21" t="str">
        <f t="shared" si="1"/>
        <v>, zoneIds={144,936}, veteran=false</v>
      </c>
      <c r="BA19" s="21" t="str">
        <f t="shared" si="2"/>
        <v>, setType=LIBSETS_SETTYPE_DUNGEON</v>
      </c>
      <c r="BB19" s="21" t="str">
        <f t="shared" si="3"/>
        <v>},</v>
      </c>
      <c r="BC19" s="21" t="str">
        <f t="shared" si="4"/>
        <v xml:space="preserve"> --Knightmare / Albtraumritter   [Spindleclutch I]</v>
      </c>
    </row>
    <row r="20" spans="1:55" x14ac:dyDescent="0.25">
      <c r="A20" s="12">
        <v>36</v>
      </c>
      <c r="B20" t="s">
        <v>755</v>
      </c>
      <c r="C20" t="s">
        <v>756</v>
      </c>
      <c r="D20" s="3">
        <f>A20</f>
        <v>36</v>
      </c>
      <c r="E20" s="42"/>
      <c r="G20" s="8" t="s">
        <v>1485</v>
      </c>
      <c r="I20" t="s">
        <v>91</v>
      </c>
      <c r="J20" t="s">
        <v>91</v>
      </c>
      <c r="K20">
        <v>-1</v>
      </c>
      <c r="L20">
        <v>-1</v>
      </c>
      <c r="M20">
        <v>-1</v>
      </c>
      <c r="N20">
        <v>0</v>
      </c>
      <c r="O20" s="66" t="s">
        <v>264</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1565</v>
      </c>
      <c r="V20" s="3" t="str">
        <f>IF(U20&lt;&gt;"",IF(U20&lt;&gt;"LIBSETS_DROP_MECHANIC_MONSTER_NAME",VLOOKUP(U20,'LibSets constants'!$I$4:$L$1003,3,FALSE),""),"")</f>
        <v>Delve bosses have a chance to drop a waist or feet.</v>
      </c>
      <c r="W20" s="3" t="str">
        <f>IF(U20&lt;&gt;"",IF(U20&lt;&gt;"LIBSETS_DROP_MECHANIC_MONSTER_NAME",VLOOKUP(U20,'LibSets constants'!$I$4:$L$1003,4,FALSE),""),"")</f>
        <v>Bosse in Gewölben haben die Chance, eine Taille oder Füße fallen zu lassen.</v>
      </c>
      <c r="X20" s="3"/>
      <c r="Y20" s="3" t="str">
        <f>IF(G20&lt;&gt;"LIBSETS_SETTYPE_BATTLEGROUND",IF(G20&lt;&gt;"LIBSETS_SETTYPE_SPECIAL",IF(X20&lt;&gt;"",X20,IF(Z20&lt;&gt;"",VLOOKUP(Z20,'ESO zone constants'!$D$3:$H$4953,5,FALSE),"")),""),"")</f>
        <v/>
      </c>
      <c r="Z20" t="str">
        <f>IF(AND(O20&lt;&gt;"",NOT(ISERROR(O20))),"",IF(AND(L20&lt;&gt;"",L20&gt;0,NOT(ISERROR(L20))),VLOOKUP(L20,'ESO dumped WayshrineInfo'!$K$3:$N$9999,4,FALSE),""))</f>
        <v/>
      </c>
      <c r="AA20" s="33" t="s">
        <v>1566</v>
      </c>
      <c r="AB20" s="43" t="str">
        <f>IF(AA20&lt;&gt;"",IF(AA20&lt;&gt;"LIBSETS_DROP_MECHANIC_MONSTER_NAME",VLOOKUP(AA20,'LibSets constants'!$I$4:$L$1003,3,FALSE),""),"")</f>
        <v>Overland group bosses have a 100% chance to drop head, chest, legs, or weapon.</v>
      </c>
      <c r="AC20" s="43" t="str">
        <f>IF(AA20&lt;&gt;"",IF(AA20&lt;&gt;"LIBSETS_DROP_MECHANIC_MONSTER_NAME",VLOOKUP(AA20,'LibSets constants'!$I$4:$L$1003,4,FALSE),""),"")</f>
        <v>Überland Gruppenbosse haben eine Chance von 100%, Kopf, Brust, Beine oder Waffen fallen zu lassen.</v>
      </c>
      <c r="AD20" s="3" t="str">
        <f>IF(G20&lt;&gt;"LIBSETS_SETTYPE_BATTLEGROUND",IF(G20&lt;&gt;"LIBSETS_SETTYPE_SPECIAL",IF(AE20&lt;&gt;"",VLOOKUP(AE20,'ESO zone constants'!$D$3:$H$4953,5,FALSE),""),""),"")</f>
        <v/>
      </c>
      <c r="AE20" t="str">
        <f>IF(AND(O20&lt;&gt;"",NOT(ISERROR(O20))),"",IF(AND(M20&lt;&gt;"",M20&gt;0,NOT(ISERROR(M20))),VLOOKUP(M20,'ESO dumped WayshrineInfo'!$K$3:$N$9999,4,FALSE),""))</f>
        <v/>
      </c>
      <c r="AF20" s="44" t="s">
        <v>1567</v>
      </c>
      <c r="AG20" s="43" t="str">
        <f>IF(AF20&lt;&gt;"",IF(AF20&lt;&gt;"LIBSETS_DROP_MECHANIC_MONSTER_NAME",VLOOKUP(AF20,'LibSets constants'!$I$4:$L$1003,3,FALSE),""),"")</f>
        <v>Public dungeon bosses have a chance to drop a shoulder, hand, or weapon.</v>
      </c>
      <c r="AH20" s="43" t="str">
        <f>IF(AF20&lt;&gt;"",IF(AF20&lt;&gt;"LIBSETS_DROP_MECHANIC_MONSTER_NAME",VLOOKUP(AF20,'LibSets constants'!$I$4:$L$1003,4,FALSE),""),"")</f>
        <v>Öffentliche Dungeon-Bosse haben die Möglichkeit, eine Schulter, Handschuhe oder eine Waffe fallen zu lassen.</v>
      </c>
      <c r="AI20" s="3" t="str">
        <f>IF(G20&lt;&gt;"LIBSETS_SETTYPE_BATTLEGROUND",IF(G20&lt;&gt;"LIBSETS_SETTYPE_SPECIAL",IF(AJ20&lt;&gt;"",VLOOKUP(AJ20,'ESO zone constants'!$D$3:$H$4953,5,FALSE),""),""),"")</f>
        <v/>
      </c>
      <c r="AK20" s="44" t="s">
        <v>1568</v>
      </c>
      <c r="AL20" s="43" t="str">
        <f>IF(AK20&lt;&gt;"",IF(AK20&lt;&gt;"LIBSETS_DROP_MECHANIC_MONSTER_NAME",VLOOKUP(AK20,'LibSets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 s="43" t="str">
        <f>IF(AK20&lt;&gt;"",IF(AK20&lt;&gt;"LIBSETS_DROP_MECHANIC_MONSTER_NAME",VLOOKUP(AK20,'LibSets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 s="3" t="str">
        <f>IF(G20&lt;&gt;"LIBSETS_SETTYPE_BATTLEGROUND",IF(G20&lt;&gt;"LIBSETS_SETTYPE_SPECIAL",IF(AO20&lt;&gt;"",VLOOKUP(AO20,'ESO zone constants'!$D$3:$H$4953,5,FALSE),""),""),"")</f>
        <v/>
      </c>
      <c r="AP20" s="44"/>
      <c r="AQ20" s="43" t="str">
        <f>IF(AP20&lt;&gt;"",IF(AP20&lt;&gt;"LIBSETS_DROP_MECHANIC_MONSTER_NAME",VLOOKUP(AP20,'LibSets constants'!$I$4:$L$1003,3,FALSE),""),"")</f>
        <v/>
      </c>
      <c r="AR20" s="43" t="str">
        <f>IF(AP20&lt;&gt;"",IF(AP20&lt;&gt;"LIBSETS_DROP_MECHANIC_MONSTER_NAME",VLOOKUP(AP20,'LibSets constants'!$I$4:$L$1003,4,FALSE),""),"")</f>
        <v/>
      </c>
      <c r="AS20" s="3" t="str">
        <f>IF(G20&lt;&gt;"LIBSETS_SETTYPE_BATTLEGROUND",IF(G20&lt;&gt;"LIBSETS_SETTYPE_SPECIAL",IF(AT20&lt;&gt;"",VLOOKUP(AT20,'ESO zone constants'!$D$3:$H$4953,5,FALSE),""),""),"")</f>
        <v/>
      </c>
      <c r="AU20" s="44"/>
      <c r="AV20" s="43" t="str">
        <f>IF(AU20&lt;&gt;"",IF(AU20&lt;&gt;"LIBSETS_DROP_MECHANIC_MONSTER_NAME",VLOOKUP(AU20,'LibSets constants'!$I$4:$L$1003,3,FALSE),""),"")</f>
        <v/>
      </c>
      <c r="AW20" s="43" t="str">
        <f>IF(AU20&lt;&gt;"",IF(AU20&lt;&gt;"LIBSETS_DROP_MECHANIC_MONSTER_NAME",VLOOKUP(AU20,'LibSets constants'!$I$4:$L$1003,4,FALSE),""),"")</f>
        <v/>
      </c>
      <c r="AX20" s="87" t="s">
        <v>2678</v>
      </c>
      <c r="AY20" s="21" t="str">
        <f t="shared" si="0"/>
        <v>[36] = {wayshrines={-1,-1,-1,}, dlcId=DLC_BASE_GAME</v>
      </c>
      <c r="AZ20" s="21" t="str">
        <f t="shared" si="1"/>
        <v>, zoneIds={381}, veteran=false</v>
      </c>
      <c r="BA20" s="21" t="str">
        <f t="shared" si="2"/>
        <v>, setType=LIBSETS_SETTYPE_OVERLAND</v>
      </c>
      <c r="BB20" s="21" t="str">
        <f t="shared" si="3"/>
        <v>, dropMechanic={LIBSETS_DROP_MECHANIC_OVERLAND_BOSS_DELVE,LIBSETS_DROP_MECHANIC_OVERLAND_WORLDBOSS,LIBSETS_DROP_MECHANIC_OVERLAND_BOSS_PUBLIC_DUNGEON,LIBSETS_DROP_MECHANIC_OVERLAND_CHEST}},</v>
      </c>
      <c r="BC20" s="21" t="str">
        <f t="shared" si="4"/>
        <v xml:space="preserve"> --Armor of the Veiled Heritance / Rüstung des Schleiererbes   [Auridon]</v>
      </c>
    </row>
    <row r="21" spans="1:55" x14ac:dyDescent="0.25">
      <c r="A21" s="5">
        <v>37</v>
      </c>
      <c r="B21" t="s">
        <v>2832</v>
      </c>
      <c r="C21" t="s">
        <v>2567</v>
      </c>
      <c r="D21" s="3">
        <f>A21</f>
        <v>37</v>
      </c>
      <c r="G21" s="8" t="s">
        <v>1479</v>
      </c>
      <c r="I21" t="s">
        <v>91</v>
      </c>
      <c r="J21" t="s">
        <v>91</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V21" s="3" t="str">
        <f>IF(U21&lt;&gt;"",IF(U21&lt;&gt;"LIBSETS_DROP_MECHANIC_MONSTER_NAME",VLOOKUP(U21,'LibSets constants'!$I$4:$L$1003,3,FALSE),""),"")</f>
        <v/>
      </c>
      <c r="W21" s="3" t="str">
        <f>IF(U21&lt;&gt;"",IF(U21&lt;&gt;"LIBSETS_DROP_MECHANIC_MONSTER_NAME",VLOOKUP(U21,'LibSets constants'!$I$4:$L$1003,4,FALSE),""),"")</f>
        <v/>
      </c>
      <c r="X21" s="3"/>
      <c r="Y21" s="3">
        <f>IF(G21&lt;&gt;"LIBSETS_SETTYPE_BATTLEGROUND",IF(G21&lt;&gt;"LIBSETS_SETTYPE_SPECIAL",IF(X21&lt;&gt;"",X21,IF(Z21&lt;&gt;"",VLOOKUP(Z21,'ESO zone constants'!$D$3:$H$4953,5,FALSE),"")),""),"")</f>
        <v>381</v>
      </c>
      <c r="Z21" t="str">
        <f>IF(AND(O21&lt;&gt;"",NOT(ISERROR(O21))),"",IF(AND(L21&lt;&gt;"",L21&gt;0,NOT(ISERROR(L21))),VLOOKUP(L21,'ESO dumped WayshrineInfo'!$K$3:$N$9999,4,FALSE),""))</f>
        <v>Auridon</v>
      </c>
      <c r="AB21" s="3" t="str">
        <f>IF(AA21&lt;&gt;"",IF(AA21&lt;&gt;"LIBSETS_DROP_MECHANIC_MONSTER_NAME",VLOOKUP(AA21,'LibSets constants'!$I$4:$L$1003,3,FALSE),""),"")</f>
        <v/>
      </c>
      <c r="AC21" s="3" t="str">
        <f>IF(AA21&lt;&gt;"",IF(AA21&lt;&gt;"LIBSETS_DROP_MECHANIC_MONSTER_NAME",VLOOKUP(AA21,'LibSets constants'!$I$4:$L$1003,4,FALSE),""),"")</f>
        <v/>
      </c>
      <c r="AD21" s="3">
        <f>IF(G21&lt;&gt;"LIBSETS_SETTYPE_BATTLEGROUND",IF(G21&lt;&gt;"LIBSETS_SETTYPE_SPECIAL",IF(AE21&lt;&gt;"",VLOOKUP(AE21,'ESO zone constants'!$D$3:$H$4953,5,FALSE),""),""),"")</f>
        <v>41</v>
      </c>
      <c r="AE21" t="str">
        <f>IF(AND(O21&lt;&gt;"",NOT(ISERROR(O21))),"",IF(AND(M21&lt;&gt;"",M21&gt;0,NOT(ISERROR(M21))),VLOOKUP(M21,'ESO dumped WayshrineInfo'!$K$3:$N$9999,4,FALSE),""))</f>
        <v>Stonefalls</v>
      </c>
      <c r="AG21" s="3" t="str">
        <f>IF(AF21&lt;&gt;"",IF(AF21&lt;&gt;"LIBSETS_DROP_MECHANIC_MONSTER_NAME",VLOOKUP(AF21,'LibSets constants'!$I$4:$L$1003,3,FALSE),""),"")</f>
        <v/>
      </c>
      <c r="AH21" s="3" t="str">
        <f>IF(AF21&lt;&gt;"",IF(AF21&lt;&gt;"LIBSETS_DROP_MECHANIC_MONSTER_NAME",VLOOKUP(AF21,'LibSets constants'!$I$4:$L$1003,4,FALSE),""),"")</f>
        <v/>
      </c>
      <c r="AI21" s="3" t="str">
        <f>IF(G21&lt;&gt;"LIBSETS_SETTYPE_BATTLEGROUND",IF(G21&lt;&gt;"LIBSETS_SETTYPE_SPECIAL",IF(AJ21&lt;&gt;"",VLOOKUP(AJ21,'ESO zone constants'!$D$3:$H$4953,5,FALSE),""),""),"")</f>
        <v/>
      </c>
      <c r="AL21" s="3" t="str">
        <f>IF(AK21&lt;&gt;"",IF(AK21&lt;&gt;"LIBSETS_DROP_MECHANIC_MONSTER_NAME",VLOOKUP(AK21,'LibSets constants'!$I$4:$L$1003,3,FALSE),""),"")</f>
        <v/>
      </c>
      <c r="AM21" s="3" t="str">
        <f>IF(AK21&lt;&gt;"",IF(AK21&lt;&gt;"LIBSETS_DROP_MECHANIC_MONSTER_NAME",VLOOKUP(AK21,'LibSets constants'!$I$4:$L$1003,4,FALSE),""),"")</f>
        <v/>
      </c>
      <c r="AN21" s="3" t="str">
        <f>IF(G21&lt;&gt;"LIBSETS_SETTYPE_BATTLEGROUND",IF(G21&lt;&gt;"LIBSETS_SETTYPE_SPECIAL",IF(AO21&lt;&gt;"",VLOOKUP(AO21,'ESO zone constants'!$D$3:$H$4953,5,FALSE),""),""),"")</f>
        <v/>
      </c>
      <c r="AQ21" s="3" t="str">
        <f>IF(AP21&lt;&gt;"",IF(AP21&lt;&gt;"LIBSETS_DROP_MECHANIC_MONSTER_NAME",VLOOKUP(AP21,'LibSets constants'!$I$4:$L$1003,3,FALSE),""),"")</f>
        <v/>
      </c>
      <c r="AR21" s="3" t="str">
        <f>IF(AP21&lt;&gt;"",IF(AP21&lt;&gt;"LIBSETS_DROP_MECHANIC_MONSTER_NAME",VLOOKUP(AP21,'LibSets constants'!$I$4:$L$1003,4,FALSE),""),"")</f>
        <v/>
      </c>
      <c r="AS21" s="3" t="str">
        <f>IF(G21&lt;&gt;"LIBSETS_SETTYPE_BATTLEGROUND",IF(G21&lt;&gt;"LIBSETS_SETTYPE_SPECIAL",IF(AT21&lt;&gt;"",VLOOKUP(AT21,'ESO zone constants'!$D$3:$H$4953,5,FALSE),""),""),"")</f>
        <v/>
      </c>
      <c r="AV21" s="3" t="str">
        <f>IF(AU21&lt;&gt;"",IF(AU21&lt;&gt;"LIBSETS_DROP_MECHANIC_MONSTER_NAME",VLOOKUP(AU21,'LibSets constants'!$I$4:$L$1003,3,FALSE),""),"")</f>
        <v/>
      </c>
      <c r="AW21" s="3" t="str">
        <f>IF(AU21&lt;&gt;"",IF(AU21&lt;&gt;"LIBSETS_DROP_MECHANIC_MONSTER_NAME",VLOOKUP(AU21,'LibSets constants'!$I$4:$L$1003,4,FALSE),""),"")</f>
        <v/>
      </c>
      <c r="AX21" s="87" t="s">
        <v>2678</v>
      </c>
      <c r="AY21" s="21" t="str">
        <f t="shared" si="0"/>
        <v>[37] = {wayshrines={1,177,71,}, traitsNeeded=2, dlcId=DLC_BASE_GAME</v>
      </c>
      <c r="AZ21" s="21" t="str">
        <f t="shared" si="1"/>
        <v>, zoneIds={3,381,41}, veteran=false</v>
      </c>
      <c r="BA21" s="21" t="str">
        <f t="shared" si="2"/>
        <v>, setType=LIBSETS_SETTYPE_CRAFTED</v>
      </c>
      <c r="BB21" s="21" t="str">
        <f t="shared" si="3"/>
        <v>},</v>
      </c>
      <c r="BC21" s="21" t="str">
        <f t="shared" si="4"/>
        <v xml:space="preserve"> --Death\'s Wind / Todeswind   [Glenumbra, Auridon, Stonefalls]</v>
      </c>
    </row>
    <row r="22" spans="1:55" x14ac:dyDescent="0.25">
      <c r="A22" s="5">
        <v>38</v>
      </c>
      <c r="B22" t="s">
        <v>2833</v>
      </c>
      <c r="C22" t="s">
        <v>2568</v>
      </c>
      <c r="D22" s="3">
        <f>A22</f>
        <v>38</v>
      </c>
      <c r="G22" s="8" t="s">
        <v>1479</v>
      </c>
      <c r="I22" t="s">
        <v>91</v>
      </c>
      <c r="J22" t="s">
        <v>91</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constants'!$B$4:$C$1003,2,FALSE),"")</f>
        <v>Included in base game</v>
      </c>
      <c r="V22" s="3" t="str">
        <f>IF(U22&lt;&gt;"",IF(U22&lt;&gt;"LIBSETS_DROP_MECHANIC_MONSTER_NAME",VLOOKUP(U22,'LibSets constants'!$I$4:$L$1003,3,FALSE),""),"")</f>
        <v/>
      </c>
      <c r="W22" s="3" t="str">
        <f>IF(U22&lt;&gt;"",IF(U22&lt;&gt;"LIBSETS_DROP_MECHANIC_MONSTER_NAME",VLOOKUP(U22,'LibSets constants'!$I$4:$L$1003,4,FALSE),""),"")</f>
        <v/>
      </c>
      <c r="X22" s="3"/>
      <c r="Y22" s="3">
        <f>IF(G22&lt;&gt;"LIBSETS_SETTYPE_BATTLEGROUND",IF(G22&lt;&gt;"LIBSETS_SETTYPE_SPECIAL",IF(X22&lt;&gt;"",X22,IF(Z22&lt;&gt;"",VLOOKUP(Z22,'ESO zone constants'!$D$3:$H$4953,5,FALSE),"")),""),"")</f>
        <v>383</v>
      </c>
      <c r="Z22" t="str">
        <f>IF(AND(O22&lt;&gt;"",NOT(ISERROR(O22))),"",IF(AND(L22&lt;&gt;"",L22&gt;0,NOT(ISERROR(L22))),VLOOKUP(L22,'ESO dumped WayshrineInfo'!$K$3:$N$9999,4,FALSE),""))</f>
        <v>Grahtwood</v>
      </c>
      <c r="AB22" s="43" t="str">
        <f>IF(AA22&lt;&gt;"",IF(AA22&lt;&gt;"LIBSETS_DROP_MECHANIC_MONSTER_NAME",VLOOKUP(AA22,'LibSets constants'!$I$4:$L$1003,3,FALSE),""),"")</f>
        <v/>
      </c>
      <c r="AC22" s="43" t="str">
        <f>IF(AA22&lt;&gt;"",IF(AA22&lt;&gt;"LIBSETS_DROP_MECHANIC_MONSTER_NAME",VLOOKUP(AA22,'LibSets constants'!$I$4:$L$1003,4,FALSE),""),"")</f>
        <v/>
      </c>
      <c r="AD22" s="3">
        <f>IF(G22&lt;&gt;"LIBSETS_SETTYPE_BATTLEGROUND",IF(G22&lt;&gt;"LIBSETS_SETTYPE_SPECIAL",IF(AE22&lt;&gt;"",VLOOKUP(AE22,'ESO zone constants'!$D$3:$H$4953,5,FALSE),""),""),"")</f>
        <v>57</v>
      </c>
      <c r="AE22" t="str">
        <f>IF(AND(O22&lt;&gt;"",NOT(ISERROR(O22))),"",IF(AND(M22&lt;&gt;"",M22&gt;0,NOT(ISERROR(M22))),VLOOKUP(M22,'ESO dumped WayshrineInfo'!$K$3:$N$9999,4,FALSE),""))</f>
        <v>Deshaan</v>
      </c>
      <c r="AF22" s="44"/>
      <c r="AG22" s="43" t="str">
        <f>IF(AF22&lt;&gt;"",IF(AF22&lt;&gt;"LIBSETS_DROP_MECHANIC_MONSTER_NAME",VLOOKUP(AF22,'LibSets constants'!$I$4:$L$1003,3,FALSE),""),"")</f>
        <v/>
      </c>
      <c r="AH22" s="43" t="str">
        <f>IF(AF22&lt;&gt;"",IF(AF22&lt;&gt;"LIBSETS_DROP_MECHANIC_MONSTER_NAME",VLOOKUP(AF22,'LibSets constants'!$I$4:$L$1003,4,FALSE),""),"")</f>
        <v/>
      </c>
      <c r="AI22" s="3" t="str">
        <f>IF(G22&lt;&gt;"LIBSETS_SETTYPE_BATTLEGROUND",IF(G22&lt;&gt;"LIBSETS_SETTYPE_SPECIAL",IF(AJ22&lt;&gt;"",VLOOKUP(AJ22,'ESO zone constants'!$D$3:$H$4953,5,FALSE),""),""),"")</f>
        <v/>
      </c>
      <c r="AK22" s="44"/>
      <c r="AL22" s="43" t="str">
        <f>IF(AK22&lt;&gt;"",IF(AK22&lt;&gt;"LIBSETS_DROP_MECHANIC_MONSTER_NAME",VLOOKUP(AK22,'LibSets constants'!$I$4:$L$1003,3,FALSE),""),"")</f>
        <v/>
      </c>
      <c r="AM22" s="43" t="str">
        <f>IF(AK22&lt;&gt;"",IF(AK22&lt;&gt;"LIBSETS_DROP_MECHANIC_MONSTER_NAME",VLOOKUP(AK22,'LibSets constants'!$I$4:$L$1003,4,FALSE),""),"")</f>
        <v/>
      </c>
      <c r="AN22" s="3" t="str">
        <f>IF(G22&lt;&gt;"LIBSETS_SETTYPE_BATTLEGROUND",IF(G22&lt;&gt;"LIBSETS_SETTYPE_SPECIAL",IF(AO22&lt;&gt;"",VLOOKUP(AO22,'ESO zone constants'!$D$3:$H$4953,5,FALSE),""),""),"")</f>
        <v/>
      </c>
      <c r="AP22" s="44"/>
      <c r="AQ22" s="43" t="str">
        <f>IF(AP22&lt;&gt;"",IF(AP22&lt;&gt;"LIBSETS_DROP_MECHANIC_MONSTER_NAME",VLOOKUP(AP22,'LibSets constants'!$I$4:$L$1003,3,FALSE),""),"")</f>
        <v/>
      </c>
      <c r="AR22" s="43" t="str">
        <f>IF(AP22&lt;&gt;"",IF(AP22&lt;&gt;"LIBSETS_DROP_MECHANIC_MONSTER_NAME",VLOOKUP(AP22,'LibSets constants'!$I$4:$L$1003,4,FALSE),""),"")</f>
        <v/>
      </c>
      <c r="AS22" s="3" t="str">
        <f>IF(G22&lt;&gt;"LIBSETS_SETTYPE_BATTLEGROUND",IF(G22&lt;&gt;"LIBSETS_SETTYPE_SPECIAL",IF(AT22&lt;&gt;"",VLOOKUP(AT22,'ESO zone constants'!$D$3:$H$4953,5,FALSE),""),""),"")</f>
        <v/>
      </c>
      <c r="AU22" s="44"/>
      <c r="AV22" s="43" t="str">
        <f>IF(AU22&lt;&gt;"",IF(AU22&lt;&gt;"LIBSETS_DROP_MECHANIC_MONSTER_NAME",VLOOKUP(AU22,'LibSets constants'!$I$4:$L$1003,3,FALSE),""),"")</f>
        <v/>
      </c>
      <c r="AW22" s="43" t="str">
        <f>IF(AU22&lt;&gt;"",IF(AU22&lt;&gt;"LIBSETS_DROP_MECHANIC_MONSTER_NAME",VLOOKUP(AU22,'LibSets constants'!$I$4:$L$1003,4,FALSE),""),"")</f>
        <v/>
      </c>
      <c r="AX22" s="87" t="s">
        <v>2679</v>
      </c>
      <c r="AY22" s="21" t="str">
        <f t="shared" si="0"/>
        <v>[38] = {wayshrines={15,169,205,}, traitsNeeded=3, dlcId=DLC_BASE_GAME</v>
      </c>
      <c r="AZ22" s="21" t="str">
        <f t="shared" si="1"/>
        <v>, zoneIds={19,383,57}, veteran=false</v>
      </c>
      <c r="BA22" s="21" t="str">
        <f t="shared" si="2"/>
        <v>, setType=LIBSETS_SETTYPE_CRAFTED</v>
      </c>
      <c r="BB22" s="21" t="str">
        <f t="shared" si="3"/>
        <v>, isProcSetAllowedInPvP=1},</v>
      </c>
      <c r="BC22" s="21" t="str">
        <f t="shared" si="4"/>
        <v xml:space="preserve"> --Twilight\'s Embrace / Zwielichtkuss   [Stormhaven, Grahtwood, Deshaan]</v>
      </c>
    </row>
    <row r="23" spans="1:55" x14ac:dyDescent="0.25">
      <c r="A23" s="12">
        <v>39</v>
      </c>
      <c r="B23" t="s">
        <v>757</v>
      </c>
      <c r="C23" t="s">
        <v>758</v>
      </c>
      <c r="D23" s="3">
        <f>A23</f>
        <v>39</v>
      </c>
      <c r="G23" s="8" t="s">
        <v>1480</v>
      </c>
      <c r="I23" t="s">
        <v>91</v>
      </c>
      <c r="J23" t="s">
        <v>91</v>
      </c>
      <c r="K23">
        <v>-1</v>
      </c>
      <c r="L23">
        <v>-1</v>
      </c>
      <c r="M23">
        <v>-1</v>
      </c>
      <c r="N23">
        <v>0</v>
      </c>
      <c r="O23" s="66" t="s">
        <v>125</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U23" s="33" t="s">
        <v>1540</v>
      </c>
      <c r="V23" s="3" t="str">
        <f>IF(U23&lt;&gt;"",IF(U23&lt;&gt;"LIBSETS_DROP_MECHANIC_MONSTER_NAME",VLOOKUP(U23,'LibSets constants'!$I$4:$L$1003,3,FALSE),""),"")</f>
        <v>City Vlastarus (quartermaster)</v>
      </c>
      <c r="W23" s="3" t="str">
        <f>IF(U23&lt;&gt;"",IF(U23&lt;&gt;"LIBSETS_DROP_MECHANIC_MONSTER_NAME",VLOOKUP(U23,'LibSets constants'!$I$4:$L$1003,4,FALSE),""),"")</f>
        <v>Stadt Vlastarus (Quartiermeister)</v>
      </c>
      <c r="X23" s="3"/>
      <c r="Y23" s="3" t="str">
        <f>IF(G23&lt;&gt;"LIBSETS_SETTYPE_BATTLEGROUND",IF(G23&lt;&gt;"LIBSETS_SETTYPE_SPECIAL",IF(X23&lt;&gt;"",X23,IF(Z23&lt;&gt;"",VLOOKUP(Z23,'ESO zone constants'!$D$3:$H$4953,5,FALSE),"")),""),"")</f>
        <v/>
      </c>
      <c r="Z23" t="str">
        <f>IF(AND(O23&lt;&gt;"",NOT(ISERROR(O23))),"",IF(AND(L23&lt;&gt;"",L23&gt;0,NOT(ISERROR(L23))),VLOOKUP(L23,'ESO dumped WayshrineInfo'!$K$3:$N$9999,4,FALSE),""))</f>
        <v/>
      </c>
      <c r="AB23" s="3" t="str">
        <f>IF(AA23&lt;&gt;"",IF(AA23&lt;&gt;"LIBSETS_DROP_MECHANIC_MONSTER_NAME",VLOOKUP(AA23,'LibSets constants'!$I$4:$L$1003,3,FALSE),""),"")</f>
        <v/>
      </c>
      <c r="AC23" s="3" t="str">
        <f>IF(AA23&lt;&gt;"",IF(AA23&lt;&gt;"LIBSETS_DROP_MECHANIC_MONSTER_NAME",VLOOKUP(AA23,'LibSets constants'!$I$4:$L$1003,4,FALSE),""),"")</f>
        <v/>
      </c>
      <c r="AD23" s="3" t="str">
        <f>IF(G23&lt;&gt;"LIBSETS_SETTYPE_BATTLEGROUND",IF(G23&lt;&gt;"LIBSETS_SETTYPE_SPECIAL",IF(AE23&lt;&gt;"",VLOOKUP(AE23,'ESO zone constants'!$D$3:$H$4953,5,FALSE),""),""),"")</f>
        <v/>
      </c>
      <c r="AE23" t="str">
        <f>IF(AND(O23&lt;&gt;"",NOT(ISERROR(O23))),"",IF(AND(M23&lt;&gt;"",M23&gt;0,NOT(ISERROR(M23))),VLOOKUP(M23,'ESO dumped WayshrineInfo'!$K$3:$N$9999,4,FALSE),""))</f>
        <v/>
      </c>
      <c r="AG23" s="3" t="str">
        <f>IF(AF23&lt;&gt;"",IF(AF23&lt;&gt;"LIBSETS_DROP_MECHANIC_MONSTER_NAME",VLOOKUP(AF23,'LibSets constants'!$I$4:$L$1003,3,FALSE),""),"")</f>
        <v/>
      </c>
      <c r="AH23" s="3" t="str">
        <f>IF(AF23&lt;&gt;"",IF(AF23&lt;&gt;"LIBSETS_DROP_MECHANIC_MONSTER_NAME",VLOOKUP(AF23,'LibSets constants'!$I$4:$L$1003,4,FALSE),""),"")</f>
        <v/>
      </c>
      <c r="AI23" s="3" t="str">
        <f>IF(G23&lt;&gt;"LIBSETS_SETTYPE_BATTLEGROUND",IF(G23&lt;&gt;"LIBSETS_SETTYPE_SPECIAL",IF(AJ23&lt;&gt;"",VLOOKUP(AJ23,'ESO zone constants'!$D$3:$H$4953,5,FALSE),""),""),"")</f>
        <v/>
      </c>
      <c r="AL23" s="3" t="str">
        <f>IF(AK23&lt;&gt;"",IF(AK23&lt;&gt;"LIBSETS_DROP_MECHANIC_MONSTER_NAME",VLOOKUP(AK23,'LibSets constants'!$I$4:$L$1003,3,FALSE),""),"")</f>
        <v/>
      </c>
      <c r="AM23" s="3" t="str">
        <f>IF(AK23&lt;&gt;"",IF(AK23&lt;&gt;"LIBSETS_DROP_MECHANIC_MONSTER_NAME",VLOOKUP(AK23,'LibSets constants'!$I$4:$L$1003,4,FALSE),""),"")</f>
        <v/>
      </c>
      <c r="AN23" s="3" t="str">
        <f>IF(G23&lt;&gt;"LIBSETS_SETTYPE_BATTLEGROUND",IF(G23&lt;&gt;"LIBSETS_SETTYPE_SPECIAL",IF(AO23&lt;&gt;"",VLOOKUP(AO23,'ESO zone constants'!$D$3:$H$4953,5,FALSE),""),""),"")</f>
        <v/>
      </c>
      <c r="AQ23" s="3" t="str">
        <f>IF(AP23&lt;&gt;"",IF(AP23&lt;&gt;"LIBSETS_DROP_MECHANIC_MONSTER_NAME",VLOOKUP(AP23,'LibSets constants'!$I$4:$L$1003,3,FALSE),""),"")</f>
        <v/>
      </c>
      <c r="AR23" s="3" t="str">
        <f>IF(AP23&lt;&gt;"",IF(AP23&lt;&gt;"LIBSETS_DROP_MECHANIC_MONSTER_NAME",VLOOKUP(AP23,'LibSets constants'!$I$4:$L$1003,4,FALSE),""),"")</f>
        <v/>
      </c>
      <c r="AS23" s="3" t="str">
        <f>IF(G23&lt;&gt;"LIBSETS_SETTYPE_BATTLEGROUND",IF(G23&lt;&gt;"LIBSETS_SETTYPE_SPECIAL",IF(AT23&lt;&gt;"",VLOOKUP(AT23,'ESO zone constants'!$D$3:$H$4953,5,FALSE),""),""),"")</f>
        <v/>
      </c>
      <c r="AV23" s="3" t="str">
        <f>IF(AU23&lt;&gt;"",IF(AU23&lt;&gt;"LIBSETS_DROP_MECHANIC_MONSTER_NAME",VLOOKUP(AU23,'LibSets constants'!$I$4:$L$1003,3,FALSE),""),"")</f>
        <v/>
      </c>
      <c r="AW23" s="3" t="str">
        <f>IF(AU23&lt;&gt;"",IF(AU23&lt;&gt;"LIBSETS_DROP_MECHANIC_MONSTER_NAME",VLOOKUP(AU23,'LibSets constants'!$I$4:$L$1003,4,FALSE),""),"")</f>
        <v/>
      </c>
      <c r="AX23" s="87" t="s">
        <v>2678</v>
      </c>
      <c r="AY23" s="21" t="str">
        <f t="shared" si="0"/>
        <v>[39] = {wayshrines={-1,-1,-1,}, dlcId=DLC_BASE_GAME</v>
      </c>
      <c r="AZ23" s="21" t="str">
        <f t="shared" si="1"/>
        <v>, zoneIds={181}, veteran=false</v>
      </c>
      <c r="BA23" s="21" t="str">
        <f t="shared" si="2"/>
        <v>, setType=LIBSETS_SETTYPE_CYRODIIL</v>
      </c>
      <c r="BB23" s="21" t="str">
        <f t="shared" si="3"/>
        <v>, dropMechanic={LIBSETS_DROP_MECHANIC_CITY_CYRODIIL_VLASTARUS}},</v>
      </c>
      <c r="BC23" s="21" t="str">
        <f t="shared" si="4"/>
        <v xml:space="preserve"> --Alessian Order / Alessianischer Orden   [Cyrodiil]</v>
      </c>
    </row>
    <row r="24" spans="1:55" x14ac:dyDescent="0.25">
      <c r="A24" s="5">
        <v>40</v>
      </c>
      <c r="B24" t="s">
        <v>2834</v>
      </c>
      <c r="C24" t="s">
        <v>2569</v>
      </c>
      <c r="D24" s="3">
        <f>A24</f>
        <v>40</v>
      </c>
      <c r="G24" s="8" t="s">
        <v>1479</v>
      </c>
      <c r="I24" t="s">
        <v>91</v>
      </c>
      <c r="J24" t="s">
        <v>91</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constants'!$B$4:$C$1003,2,FALSE),"")</f>
        <v>Included in base game</v>
      </c>
      <c r="V24" s="3" t="str">
        <f>IF(U24&lt;&gt;"",IF(U24&lt;&gt;"LIBSETS_DROP_MECHANIC_MONSTER_NAME",VLOOKUP(U24,'LibSets constants'!$I$4:$L$1003,3,FALSE),""),"")</f>
        <v/>
      </c>
      <c r="W24" s="3" t="str">
        <f>IF(U24&lt;&gt;"",IF(U24&lt;&gt;"LIBSETS_DROP_MECHANIC_MONSTER_NAME",VLOOKUP(U24,'LibSets constants'!$I$4:$L$1003,4,FALSE),""),"")</f>
        <v/>
      </c>
      <c r="X24" s="3"/>
      <c r="Y24" s="3">
        <f>IF(G24&lt;&gt;"LIBSETS_SETTYPE_BATTLEGROUND",IF(G24&lt;&gt;"LIBSETS_SETTYPE_SPECIAL",IF(X24&lt;&gt;"",X24,IF(Z24&lt;&gt;"",VLOOKUP(Z24,'ESO zone constants'!$D$3:$H$4953,5,FALSE),"")),""),"")</f>
        <v>381</v>
      </c>
      <c r="Z24" t="str">
        <f>IF(AND(O24&lt;&gt;"",NOT(ISERROR(O24))),"",IF(AND(L24&lt;&gt;"",L24&gt;0,NOT(ISERROR(L24))),VLOOKUP(L24,'ESO dumped WayshrineInfo'!$K$3:$N$9999,4,FALSE),""))</f>
        <v>Auridon</v>
      </c>
      <c r="AB24" s="43" t="str">
        <f>IF(AA24&lt;&gt;"",IF(AA24&lt;&gt;"LIBSETS_DROP_MECHANIC_MONSTER_NAME",VLOOKUP(AA24,'LibSets constants'!$I$4:$L$1003,3,FALSE),""),"")</f>
        <v/>
      </c>
      <c r="AC24" s="43" t="str">
        <f>IF(AA24&lt;&gt;"",IF(AA24&lt;&gt;"LIBSETS_DROP_MECHANIC_MONSTER_NAME",VLOOKUP(AA24,'LibSets constants'!$I$4:$L$1003,4,FALSE),""),"")</f>
        <v/>
      </c>
      <c r="AD24" s="3">
        <f>IF(G24&lt;&gt;"LIBSETS_SETTYPE_BATTLEGROUND",IF(G24&lt;&gt;"LIBSETS_SETTYPE_SPECIAL",IF(AE24&lt;&gt;"",VLOOKUP(AE24,'ESO zone constants'!$D$3:$H$4953,5,FALSE),""),""),"")</f>
        <v>41</v>
      </c>
      <c r="AE24" t="str">
        <f>IF(AND(O24&lt;&gt;"",NOT(ISERROR(O24))),"",IF(AND(M24&lt;&gt;"",M24&gt;0,NOT(ISERROR(M24))),VLOOKUP(M24,'ESO dumped WayshrineInfo'!$K$3:$N$9999,4,FALSE),""))</f>
        <v>Stonefalls</v>
      </c>
      <c r="AF24" s="44"/>
      <c r="AG24" s="43" t="str">
        <f>IF(AF24&lt;&gt;"",IF(AF24&lt;&gt;"LIBSETS_DROP_MECHANIC_MONSTER_NAME",VLOOKUP(AF24,'LibSets constants'!$I$4:$L$1003,3,FALSE),""),"")</f>
        <v/>
      </c>
      <c r="AH24" s="43" t="str">
        <f>IF(AF24&lt;&gt;"",IF(AF24&lt;&gt;"LIBSETS_DROP_MECHANIC_MONSTER_NAME",VLOOKUP(AF24,'LibSets constants'!$I$4:$L$1003,4,FALSE),""),"")</f>
        <v/>
      </c>
      <c r="AI24" s="3" t="str">
        <f>IF(G24&lt;&gt;"LIBSETS_SETTYPE_BATTLEGROUND",IF(G24&lt;&gt;"LIBSETS_SETTYPE_SPECIAL",IF(AJ24&lt;&gt;"",VLOOKUP(AJ24,'ESO zone constants'!$D$3:$H$4953,5,FALSE),""),""),"")</f>
        <v/>
      </c>
      <c r="AK24" s="44"/>
      <c r="AL24" s="43" t="str">
        <f>IF(AK24&lt;&gt;"",IF(AK24&lt;&gt;"LIBSETS_DROP_MECHANIC_MONSTER_NAME",VLOOKUP(AK24,'LibSets constants'!$I$4:$L$1003,3,FALSE),""),"")</f>
        <v/>
      </c>
      <c r="AM24" s="43" t="str">
        <f>IF(AK24&lt;&gt;"",IF(AK24&lt;&gt;"LIBSETS_DROP_MECHANIC_MONSTER_NAME",VLOOKUP(AK24,'LibSets constants'!$I$4:$L$1003,4,FALSE),""),"")</f>
        <v/>
      </c>
      <c r="AN24" s="3" t="str">
        <f>IF(G24&lt;&gt;"LIBSETS_SETTYPE_BATTLEGROUND",IF(G24&lt;&gt;"LIBSETS_SETTYPE_SPECIAL",IF(AO24&lt;&gt;"",VLOOKUP(AO24,'ESO zone constants'!$D$3:$H$4953,5,FALSE),""),""),"")</f>
        <v/>
      </c>
      <c r="AP24" s="44"/>
      <c r="AQ24" s="43" t="str">
        <f>IF(AP24&lt;&gt;"",IF(AP24&lt;&gt;"LIBSETS_DROP_MECHANIC_MONSTER_NAME",VLOOKUP(AP24,'LibSets constants'!$I$4:$L$1003,3,FALSE),""),"")</f>
        <v/>
      </c>
      <c r="AR24" s="43" t="str">
        <f>IF(AP24&lt;&gt;"",IF(AP24&lt;&gt;"LIBSETS_DROP_MECHANIC_MONSTER_NAME",VLOOKUP(AP24,'LibSets constants'!$I$4:$L$1003,4,FALSE),""),"")</f>
        <v/>
      </c>
      <c r="AS24" s="3" t="str">
        <f>IF(G24&lt;&gt;"LIBSETS_SETTYPE_BATTLEGROUND",IF(G24&lt;&gt;"LIBSETS_SETTYPE_SPECIAL",IF(AT24&lt;&gt;"",VLOOKUP(AT24,'ESO zone constants'!$D$3:$H$4953,5,FALSE),""),""),"")</f>
        <v/>
      </c>
      <c r="AU24" s="44"/>
      <c r="AV24" s="43" t="str">
        <f>IF(AU24&lt;&gt;"",IF(AU24&lt;&gt;"LIBSETS_DROP_MECHANIC_MONSTER_NAME",VLOOKUP(AU24,'LibSets constants'!$I$4:$L$1003,3,FALSE),""),"")</f>
        <v/>
      </c>
      <c r="AW24" s="43" t="str">
        <f>IF(AU24&lt;&gt;"",IF(AU24&lt;&gt;"LIBSETS_DROP_MECHANIC_MONSTER_NAME",VLOOKUP(AU24,'LibSets constants'!$I$4:$L$1003,4,FALSE),""),"")</f>
        <v/>
      </c>
      <c r="AX24" s="87" t="s">
        <v>2678</v>
      </c>
      <c r="AY24" s="21" t="str">
        <f t="shared" si="0"/>
        <v>[40] = {wayshrines={216,121,65,}, traitsNeeded=2, dlcId=DLC_BASE_GAME</v>
      </c>
      <c r="AZ24" s="21" t="str">
        <f t="shared" si="1"/>
        <v>, zoneIds={3,381,41}, veteran=false</v>
      </c>
      <c r="BA24" s="21" t="str">
        <f t="shared" si="2"/>
        <v>, setType=LIBSETS_SETTYPE_CRAFTED</v>
      </c>
      <c r="BB24" s="21" t="str">
        <f t="shared" si="3"/>
        <v>},</v>
      </c>
      <c r="BC24" s="21" t="str">
        <f t="shared" si="4"/>
        <v xml:space="preserve"> --Night\'s Silence / Stille der Nacht   [Glenumbra, Auridon, Stonefalls]</v>
      </c>
    </row>
    <row r="25" spans="1:55" x14ac:dyDescent="0.25">
      <c r="A25" s="5">
        <v>41</v>
      </c>
      <c r="B25" t="s">
        <v>2835</v>
      </c>
      <c r="C25" t="s">
        <v>2570</v>
      </c>
      <c r="D25" s="3">
        <f>A25</f>
        <v>41</v>
      </c>
      <c r="G25" s="8" t="s">
        <v>1479</v>
      </c>
      <c r="I25" t="s">
        <v>91</v>
      </c>
      <c r="J25" t="s">
        <v>91</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3" t="str">
        <f>IF(U25&lt;&gt;"",IF(U25&lt;&gt;"LIBSETS_DROP_MECHANIC_MONSTER_NAME",VLOOKUP(U25,'LibSets constants'!$I$4:$L$1003,3,FALSE),""),"")</f>
        <v/>
      </c>
      <c r="W25" s="3" t="str">
        <f>IF(U25&lt;&gt;"",IF(U25&lt;&gt;"LIBSETS_DROP_MECHANIC_MONSTER_NAME",VLOOKUP(U25,'LibSets constants'!$I$4:$L$1003,4,FALSE),""),"")</f>
        <v/>
      </c>
      <c r="X25" s="3"/>
      <c r="Y25" s="3">
        <f>IF(G25&lt;&gt;"LIBSETS_SETTYPE_BATTLEGROUND",IF(G25&lt;&gt;"LIBSETS_SETTYPE_SPECIAL",IF(X25&lt;&gt;"",X25,IF(Z25&lt;&gt;"",VLOOKUP(Z25,'ESO zone constants'!$D$3:$H$4953,5,FALSE),"")),""),"")</f>
        <v>108</v>
      </c>
      <c r="Z25" t="str">
        <f>IF(AND(O25&lt;&gt;"",NOT(ISERROR(O25))),"",IF(AND(L25&lt;&gt;"",L25&gt;0,NOT(ISERROR(L25))),VLOOKUP(L25,'ESO dumped WayshrineInfo'!$K$3:$N$9999,4,FALSE),""))</f>
        <v>Greenshade</v>
      </c>
      <c r="AB25" s="43" t="str">
        <f>IF(AA25&lt;&gt;"",IF(AA25&lt;&gt;"LIBSETS_DROP_MECHANIC_MONSTER_NAME",VLOOKUP(AA25,'LibSets constants'!$I$4:$L$1003,3,FALSE),""),"")</f>
        <v/>
      </c>
      <c r="AC25" s="43" t="str">
        <f>IF(AA25&lt;&gt;"",IF(AA25&lt;&gt;"LIBSETS_DROP_MECHANIC_MONSTER_NAME",VLOOKUP(AA25,'LibSets constants'!$I$4:$L$1003,4,FALSE),""),"")</f>
        <v/>
      </c>
      <c r="AD25" s="43">
        <f>IF(G25&lt;&gt;"LIBSETS_SETTYPE_BATTLEGROUND",IF(G25&lt;&gt;"LIBSETS_SETTYPE_SPECIAL",IF(AE25&lt;&gt;"",VLOOKUP(AE25,'ESO zone constants'!$D$3:$H$4953,5,FALSE),""),""),"")</f>
        <v>117</v>
      </c>
      <c r="AE25" t="str">
        <f>IF(AND(O25&lt;&gt;"",NOT(ISERROR(O25))),"",IF(AND(M25&lt;&gt;"",M25&gt;0,NOT(ISERROR(M25))),VLOOKUP(M25,'ESO dumped WayshrineInfo'!$K$3:$N$9999,4,FALSE),""))</f>
        <v>Shadowfen</v>
      </c>
      <c r="AF25" s="44"/>
      <c r="AG25" s="43" t="str">
        <f>IF(AF25&lt;&gt;"",IF(AF25&lt;&gt;"LIBSETS_DROP_MECHANIC_MONSTER_NAME",VLOOKUP(AF25,'LibSets constants'!$I$4:$L$1003,3,FALSE),""),"")</f>
        <v/>
      </c>
      <c r="AH25" s="43" t="str">
        <f>IF(AF25&lt;&gt;"",IF(AF25&lt;&gt;"LIBSETS_DROP_MECHANIC_MONSTER_NAME",VLOOKUP(AF25,'LibSets constants'!$I$4:$L$1003,4,FALSE),""),"")</f>
        <v/>
      </c>
      <c r="AI25" s="43" t="str">
        <f>IF(G25&lt;&gt;"LIBSETS_SETTYPE_BATTLEGROUND",IF(G25&lt;&gt;"LIBSETS_SETTYPE_SPECIAL",IF(AJ25&lt;&gt;"",VLOOKUP(AJ25,'ESO zone constants'!$D$3:$H$4953,5,FALSE),""),""),"")</f>
        <v/>
      </c>
      <c r="AK25" s="44"/>
      <c r="AL25" s="43" t="str">
        <f>IF(AK25&lt;&gt;"",IF(AK25&lt;&gt;"LIBSETS_DROP_MECHANIC_MONSTER_NAME",VLOOKUP(AK25,'LibSets constants'!$I$4:$L$1003,3,FALSE),""),"")</f>
        <v/>
      </c>
      <c r="AM25" s="43" t="str">
        <f>IF(AK25&lt;&gt;"",IF(AK25&lt;&gt;"LIBSETS_DROP_MECHANIC_MONSTER_NAME",VLOOKUP(AK25,'LibSets constants'!$I$4:$L$1003,4,FALSE),""),"")</f>
        <v/>
      </c>
      <c r="AN25" s="3" t="str">
        <f>IF(G25&lt;&gt;"LIBSETS_SETTYPE_BATTLEGROUND",IF(G25&lt;&gt;"LIBSETS_SETTYPE_SPECIAL",IF(AO25&lt;&gt;"",VLOOKUP(AO25,'ESO zone constants'!$D$3:$H$4953,5,FALSE),""),""),"")</f>
        <v/>
      </c>
      <c r="AP25" s="44"/>
      <c r="AQ25" s="43" t="str">
        <f>IF(AP25&lt;&gt;"",IF(AP25&lt;&gt;"LIBSETS_DROP_MECHANIC_MONSTER_NAME",VLOOKUP(AP25,'LibSets constants'!$I$4:$L$1003,3,FALSE),""),"")</f>
        <v/>
      </c>
      <c r="AR25" s="43" t="str">
        <f>IF(AP25&lt;&gt;"",IF(AP25&lt;&gt;"LIBSETS_DROP_MECHANIC_MONSTER_NAME",VLOOKUP(AP25,'LibSets constants'!$I$4:$L$1003,4,FALSE),""),"")</f>
        <v/>
      </c>
      <c r="AS25" s="3" t="str">
        <f>IF(G25&lt;&gt;"LIBSETS_SETTYPE_BATTLEGROUND",IF(G25&lt;&gt;"LIBSETS_SETTYPE_SPECIAL",IF(AT25&lt;&gt;"",VLOOKUP(AT25,'ESO zone constants'!$D$3:$H$4953,5,FALSE),""),""),"")</f>
        <v/>
      </c>
      <c r="AU25" s="44"/>
      <c r="AV25" s="43" t="str">
        <f>IF(AU25&lt;&gt;"",IF(AU25&lt;&gt;"LIBSETS_DROP_MECHANIC_MONSTER_NAME",VLOOKUP(AU25,'LibSets constants'!$I$4:$L$1003,3,FALSE),""),"")</f>
        <v/>
      </c>
      <c r="AW25" s="43" t="str">
        <f>IF(AU25&lt;&gt;"",IF(AU25&lt;&gt;"LIBSETS_DROP_MECHANIC_MONSTER_NAME",VLOOKUP(AU25,'LibSets constants'!$I$4:$L$1003,4,FALSE),""),"")</f>
        <v/>
      </c>
      <c r="AX25" s="87" t="s">
        <v>2678</v>
      </c>
      <c r="AY25" s="21" t="str">
        <f t="shared" si="0"/>
        <v>[41] = {wayshrines={82,151,78,}, traitsNeeded=4, dlcId=DLC_BASE_GAME</v>
      </c>
      <c r="AZ25" s="21" t="str">
        <f t="shared" si="1"/>
        <v>, zoneIds={20,108,117}, veteran=false</v>
      </c>
      <c r="BA25" s="21" t="str">
        <f t="shared" si="2"/>
        <v>, setType=LIBSETS_SETTYPE_CRAFTED</v>
      </c>
      <c r="BB25" s="21" t="str">
        <f t="shared" si="3"/>
        <v>},</v>
      </c>
      <c r="BC25" s="21" t="str">
        <f t="shared" si="4"/>
        <v xml:space="preserve"> --Whitestrake\'s Retribution / Weißplankes Vergeltung   [Rivenspire, Greenshade, Shadowfen]</v>
      </c>
    </row>
    <row r="26" spans="1:55" x14ac:dyDescent="0.25">
      <c r="A26" s="5">
        <v>43</v>
      </c>
      <c r="B26" t="s">
        <v>2836</v>
      </c>
      <c r="C26" t="s">
        <v>759</v>
      </c>
      <c r="D26" s="3">
        <f>A26</f>
        <v>43</v>
      </c>
      <c r="G26" s="8" t="s">
        <v>1479</v>
      </c>
      <c r="I26" t="s">
        <v>91</v>
      </c>
      <c r="J26" t="s">
        <v>91</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constants'!$B$4:$C$1003,2,FALSE),"")</f>
        <v>Included in base game</v>
      </c>
      <c r="V26" s="3" t="str">
        <f>IF(U26&lt;&gt;"",IF(U26&lt;&gt;"LIBSETS_DROP_MECHANIC_MONSTER_NAME",VLOOKUP(U26,'LibSets constants'!$I$4:$L$1003,3,FALSE),""),"")</f>
        <v/>
      </c>
      <c r="W26" s="3" t="str">
        <f>IF(U26&lt;&gt;"",IF(U26&lt;&gt;"LIBSETS_DROP_MECHANIC_MONSTER_NAME",VLOOKUP(U26,'LibSets constants'!$I$4:$L$1003,4,FALSE),""),"")</f>
        <v/>
      </c>
      <c r="X26" s="3"/>
      <c r="Y26" s="3">
        <f>IF(G26&lt;&gt;"LIBSETS_SETTYPE_BATTLEGROUND",IF(G26&lt;&gt;"LIBSETS_SETTYPE_SPECIAL",IF(X26&lt;&gt;"",X26,IF(Z26&lt;&gt;"",VLOOKUP(Z26,'ESO zone constants'!$D$3:$H$4953,5,FALSE),"")),""),"")</f>
        <v>383</v>
      </c>
      <c r="Z26" t="str">
        <f>IF(AND(O26&lt;&gt;"",NOT(ISERROR(O26))),"",IF(AND(L26&lt;&gt;"",L26&gt;0,NOT(ISERROR(L26))),VLOOKUP(L26,'ESO dumped WayshrineInfo'!$K$3:$N$9999,4,FALSE),""))</f>
        <v>Grahtwood</v>
      </c>
      <c r="AB26" s="3" t="str">
        <f>IF(AA26&lt;&gt;"",IF(AA26&lt;&gt;"LIBSETS_DROP_MECHANIC_MONSTER_NAME",VLOOKUP(AA26,'LibSets constants'!$I$4:$L$1003,3,FALSE),""),"")</f>
        <v/>
      </c>
      <c r="AC26" s="3" t="str">
        <f>IF(AA26&lt;&gt;"",IF(AA26&lt;&gt;"LIBSETS_DROP_MECHANIC_MONSTER_NAME",VLOOKUP(AA26,'LibSets constants'!$I$4:$L$1003,4,FALSE),""),"")</f>
        <v/>
      </c>
      <c r="AD26" s="3">
        <f>IF(G26&lt;&gt;"LIBSETS_SETTYPE_BATTLEGROUND",IF(G26&lt;&gt;"LIBSETS_SETTYPE_SPECIAL",IF(AE26&lt;&gt;"",VLOOKUP(AE26,'ESO zone constants'!$D$3:$H$4953,5,FALSE),""),""),"")</f>
        <v>57</v>
      </c>
      <c r="AE26" t="str">
        <f>IF(AND(O26&lt;&gt;"",NOT(ISERROR(O26))),"",IF(AND(M26&lt;&gt;"",M26&gt;0,NOT(ISERROR(M26))),VLOOKUP(M26,'ESO dumped WayshrineInfo'!$K$3:$N$9999,4,FALSE),""))</f>
        <v>Deshaan</v>
      </c>
      <c r="AG26" s="3" t="str">
        <f>IF(AF26&lt;&gt;"",IF(AF26&lt;&gt;"LIBSETS_DROP_MECHANIC_MONSTER_NAME",VLOOKUP(AF26,'LibSets constants'!$I$4:$L$1003,3,FALSE),""),"")</f>
        <v/>
      </c>
      <c r="AH26" s="3" t="str">
        <f>IF(AF26&lt;&gt;"",IF(AF26&lt;&gt;"LIBSETS_DROP_MECHANIC_MONSTER_NAME",VLOOKUP(AF26,'LibSets constants'!$I$4:$L$1003,4,FALSE),""),"")</f>
        <v/>
      </c>
      <c r="AI26" s="3" t="str">
        <f>IF(G26&lt;&gt;"LIBSETS_SETTYPE_BATTLEGROUND",IF(G26&lt;&gt;"LIBSETS_SETTYPE_SPECIAL",IF(AJ26&lt;&gt;"",VLOOKUP(AJ26,'ESO zone constants'!$D$3:$H$4953,5,FALSE),""),""),"")</f>
        <v/>
      </c>
      <c r="AL26" s="3" t="str">
        <f>IF(AK26&lt;&gt;"",IF(AK26&lt;&gt;"LIBSETS_DROP_MECHANIC_MONSTER_NAME",VLOOKUP(AK26,'LibSets constants'!$I$4:$L$1003,3,FALSE),""),"")</f>
        <v/>
      </c>
      <c r="AM26" s="3" t="str">
        <f>IF(AK26&lt;&gt;"",IF(AK26&lt;&gt;"LIBSETS_DROP_MECHANIC_MONSTER_NAME",VLOOKUP(AK26,'LibSets constants'!$I$4:$L$1003,4,FALSE),""),"")</f>
        <v/>
      </c>
      <c r="AN26" s="3" t="str">
        <f>IF(G26&lt;&gt;"LIBSETS_SETTYPE_BATTLEGROUND",IF(G26&lt;&gt;"LIBSETS_SETTYPE_SPECIAL",IF(AO26&lt;&gt;"",VLOOKUP(AO26,'ESO zone constants'!$D$3:$H$4953,5,FALSE),""),""),"")</f>
        <v/>
      </c>
      <c r="AQ26" s="3" t="str">
        <f>IF(AP26&lt;&gt;"",IF(AP26&lt;&gt;"LIBSETS_DROP_MECHANIC_MONSTER_NAME",VLOOKUP(AP26,'LibSets constants'!$I$4:$L$1003,3,FALSE),""),"")</f>
        <v/>
      </c>
      <c r="AR26" s="3" t="str">
        <f>IF(AP26&lt;&gt;"",IF(AP26&lt;&gt;"LIBSETS_DROP_MECHANIC_MONSTER_NAME",VLOOKUP(AP26,'LibSets constants'!$I$4:$L$1003,4,FALSE),""),"")</f>
        <v/>
      </c>
      <c r="AS26" s="3" t="str">
        <f>IF(G26&lt;&gt;"LIBSETS_SETTYPE_BATTLEGROUND",IF(G26&lt;&gt;"LIBSETS_SETTYPE_SPECIAL",IF(AT26&lt;&gt;"",VLOOKUP(AT26,'ESO zone constants'!$D$3:$H$4953,5,FALSE),""),""),"")</f>
        <v/>
      </c>
      <c r="AV26" s="3" t="str">
        <f>IF(AU26&lt;&gt;"",IF(AU26&lt;&gt;"LIBSETS_DROP_MECHANIC_MONSTER_NAME",VLOOKUP(AU26,'LibSets constants'!$I$4:$L$1003,3,FALSE),""),"")</f>
        <v/>
      </c>
      <c r="AW26" s="3" t="str">
        <f>IF(AU26&lt;&gt;"",IF(AU26&lt;&gt;"LIBSETS_DROP_MECHANIC_MONSTER_NAME",VLOOKUP(AU26,'LibSets constants'!$I$4:$L$1003,4,FALSE),""),"")</f>
        <v/>
      </c>
      <c r="AX26" s="87" t="s">
        <v>2679</v>
      </c>
      <c r="AY26" s="21" t="str">
        <f t="shared" si="0"/>
        <v>[43] = {wayshrines={23,164,32,}, traitsNeeded=3, dlcId=DLC_BASE_GAME</v>
      </c>
      <c r="AZ26" s="21" t="str">
        <f t="shared" si="1"/>
        <v>, zoneIds={19,383,57}, veteran=false</v>
      </c>
      <c r="BA26" s="21" t="str">
        <f t="shared" si="2"/>
        <v>, setType=LIBSETS_SETTYPE_CRAFTED</v>
      </c>
      <c r="BB26" s="21" t="str">
        <f t="shared" si="3"/>
        <v>, isProcSetAllowedInPvP=1},</v>
      </c>
      <c r="BC26" s="21" t="str">
        <f t="shared" si="4"/>
        <v xml:space="preserve"> --Armor of the Seducer / Rüstung der Verführung   [Stormhaven, Grahtwood, Deshaan]</v>
      </c>
    </row>
    <row r="27" spans="1:55" x14ac:dyDescent="0.25">
      <c r="A27" s="5">
        <v>44</v>
      </c>
      <c r="B27" t="s">
        <v>2837</v>
      </c>
      <c r="C27" t="s">
        <v>2571</v>
      </c>
      <c r="D27" s="3">
        <f>A27</f>
        <v>44</v>
      </c>
      <c r="G27" s="8" t="s">
        <v>1479</v>
      </c>
      <c r="I27" t="s">
        <v>91</v>
      </c>
      <c r="J27" t="s">
        <v>91</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constants'!$B$4:$C$1003,2,FALSE),"")</f>
        <v>Included in base game</v>
      </c>
      <c r="V27" s="3" t="str">
        <f>IF(U27&lt;&gt;"",IF(U27&lt;&gt;"LIBSETS_DROP_MECHANIC_MONSTER_NAME",VLOOKUP(U27,'LibSets constants'!$I$4:$L$1003,3,FALSE),""),"")</f>
        <v/>
      </c>
      <c r="W27" s="3" t="str">
        <f>IF(U27&lt;&gt;"",IF(U27&lt;&gt;"LIBSETS_DROP_MECHANIC_MONSTER_NAME",VLOOKUP(U27,'LibSets constants'!$I$4:$L$1003,4,FALSE),""),"")</f>
        <v/>
      </c>
      <c r="X27" s="3"/>
      <c r="Y27" s="3">
        <f>IF(G27&lt;&gt;"LIBSETS_SETTYPE_BATTLEGROUND",IF(G27&lt;&gt;"LIBSETS_SETTYPE_SPECIAL",IF(X27&lt;&gt;"",X27,IF(Z27&lt;&gt;"",VLOOKUP(Z27,'ESO zone constants'!$D$3:$H$4953,5,FALSE),"")),""),"")</f>
        <v>58</v>
      </c>
      <c r="Z27" t="str">
        <f>IF(AND(O27&lt;&gt;"",NOT(ISERROR(O27))),"",IF(AND(L27&lt;&gt;"",L27&gt;0,NOT(ISERROR(L27))),VLOOKUP(L27,'ESO dumped WayshrineInfo'!$K$3:$N$9999,4,FALSE),""))</f>
        <v>Malabal Tor</v>
      </c>
      <c r="AB27" s="43" t="str">
        <f>IF(AA27&lt;&gt;"",IF(AA27&lt;&gt;"LIBSETS_DROP_MECHANIC_MONSTER_NAME",VLOOKUP(AA27,'LibSets constants'!$I$4:$L$1003,3,FALSE),""),"")</f>
        <v/>
      </c>
      <c r="AC27" s="43" t="str">
        <f>IF(AA27&lt;&gt;"",IF(AA27&lt;&gt;"LIBSETS_DROP_MECHANIC_MONSTER_NAME",VLOOKUP(AA27,'LibSets constants'!$I$4:$L$1003,4,FALSE),""),"")</f>
        <v/>
      </c>
      <c r="AD27" s="3">
        <f>IF(G27&lt;&gt;"LIBSETS_SETTYPE_BATTLEGROUND",IF(G27&lt;&gt;"LIBSETS_SETTYPE_SPECIAL",IF(AE27&lt;&gt;"",VLOOKUP(AE27,'ESO zone constants'!$D$3:$H$4953,5,FALSE),""),""),"")</f>
        <v>101</v>
      </c>
      <c r="AE27" t="str">
        <f>IF(AND(O27&lt;&gt;"",NOT(ISERROR(O27))),"",IF(AND(M27&lt;&gt;"",M27&gt;0,NOT(ISERROR(M27))),VLOOKUP(M27,'ESO dumped WayshrineInfo'!$K$3:$N$9999,4,FALSE),""))</f>
        <v>Eastmarch</v>
      </c>
      <c r="AF27" s="44"/>
      <c r="AG27" s="43" t="str">
        <f>IF(AF27&lt;&gt;"",IF(AF27&lt;&gt;"LIBSETS_DROP_MECHANIC_MONSTER_NAME",VLOOKUP(AF27,'LibSets constants'!$I$4:$L$1003,3,FALSE),""),"")</f>
        <v/>
      </c>
      <c r="AH27" s="43" t="str">
        <f>IF(AF27&lt;&gt;"",IF(AF27&lt;&gt;"LIBSETS_DROP_MECHANIC_MONSTER_NAME",VLOOKUP(AF27,'LibSets constants'!$I$4:$L$1003,4,FALSE),""),"")</f>
        <v/>
      </c>
      <c r="AI27" s="3" t="str">
        <f>IF(G27&lt;&gt;"LIBSETS_SETTYPE_BATTLEGROUND",IF(G27&lt;&gt;"LIBSETS_SETTYPE_SPECIAL",IF(AJ27&lt;&gt;"",VLOOKUP(AJ27,'ESO zone constants'!$D$3:$H$4953,5,FALSE),""),""),"")</f>
        <v/>
      </c>
      <c r="AK27" s="44"/>
      <c r="AL27" s="43" t="str">
        <f>IF(AK27&lt;&gt;"",IF(AK27&lt;&gt;"LIBSETS_DROP_MECHANIC_MONSTER_NAME",VLOOKUP(AK27,'LibSets constants'!$I$4:$L$1003,3,FALSE),""),"")</f>
        <v/>
      </c>
      <c r="AM27" s="43" t="str">
        <f>IF(AK27&lt;&gt;"",IF(AK27&lt;&gt;"LIBSETS_DROP_MECHANIC_MONSTER_NAME",VLOOKUP(AK27,'LibSets constants'!$I$4:$L$1003,4,FALSE),""),"")</f>
        <v/>
      </c>
      <c r="AN27" s="3" t="str">
        <f>IF(G27&lt;&gt;"LIBSETS_SETTYPE_BATTLEGROUND",IF(G27&lt;&gt;"LIBSETS_SETTYPE_SPECIAL",IF(AO27&lt;&gt;"",VLOOKUP(AO27,'ESO zone constants'!$D$3:$H$4953,5,FALSE),""),""),"")</f>
        <v/>
      </c>
      <c r="AP27" s="44"/>
      <c r="AQ27" s="43" t="str">
        <f>IF(AP27&lt;&gt;"",IF(AP27&lt;&gt;"LIBSETS_DROP_MECHANIC_MONSTER_NAME",VLOOKUP(AP27,'LibSets constants'!$I$4:$L$1003,3,FALSE),""),"")</f>
        <v/>
      </c>
      <c r="AR27" s="43" t="str">
        <f>IF(AP27&lt;&gt;"",IF(AP27&lt;&gt;"LIBSETS_DROP_MECHANIC_MONSTER_NAME",VLOOKUP(AP27,'LibSets constants'!$I$4:$L$1003,4,FALSE),""),"")</f>
        <v/>
      </c>
      <c r="AS27" s="3" t="str">
        <f>IF(G27&lt;&gt;"LIBSETS_SETTYPE_BATTLEGROUND",IF(G27&lt;&gt;"LIBSETS_SETTYPE_SPECIAL",IF(AT27&lt;&gt;"",VLOOKUP(AT27,'ESO zone constants'!$D$3:$H$4953,5,FALSE),""),""),"")</f>
        <v/>
      </c>
      <c r="AU27" s="44"/>
      <c r="AV27" s="43" t="str">
        <f>IF(AU27&lt;&gt;"",IF(AU27&lt;&gt;"LIBSETS_DROP_MECHANIC_MONSTER_NAME",VLOOKUP(AU27,'LibSets constants'!$I$4:$L$1003,3,FALSE),""),"")</f>
        <v/>
      </c>
      <c r="AW27" s="43" t="str">
        <f>IF(AU27&lt;&gt;"",IF(AU27&lt;&gt;"LIBSETS_DROP_MECHANIC_MONSTER_NAME",VLOOKUP(AU27,'LibSets constants'!$I$4:$L$1003,4,FALSE),""),"")</f>
        <v/>
      </c>
      <c r="AX27" s="87" t="s">
        <v>2678</v>
      </c>
      <c r="AY27" s="21" t="str">
        <f t="shared" si="0"/>
        <v>[44] = {wayshrines={58,101,93,}, traitsNeeded=5, dlcId=DLC_BASE_GAME</v>
      </c>
      <c r="AZ27" s="21" t="str">
        <f t="shared" si="1"/>
        <v>, zoneIds={104,58,101}, veteran=false</v>
      </c>
      <c r="BA27" s="21" t="str">
        <f t="shared" si="2"/>
        <v>, setType=LIBSETS_SETTYPE_CRAFTED</v>
      </c>
      <c r="BB27" s="21" t="str">
        <f t="shared" si="3"/>
        <v>},</v>
      </c>
      <c r="BC27" s="21" t="str">
        <f t="shared" si="4"/>
        <v xml:space="preserve"> --Vampire\'s Kiss / Kuss des Vampirs   [Alik'r Desert, Malabal Tor, Eastmarch]</v>
      </c>
    </row>
    <row r="28" spans="1:55" x14ac:dyDescent="0.25">
      <c r="A28" s="12">
        <v>46</v>
      </c>
      <c r="B28" t="s">
        <v>760</v>
      </c>
      <c r="C28" t="s">
        <v>2572</v>
      </c>
      <c r="D28" s="3">
        <f>A28</f>
        <v>46</v>
      </c>
      <c r="E28" s="42"/>
      <c r="G28" s="8" t="s">
        <v>1482</v>
      </c>
      <c r="I28" t="s">
        <v>91</v>
      </c>
      <c r="J28" t="s">
        <v>91</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constants'!$B$4:$C$1003,2,FALSE),"")</f>
        <v>Included in base game</v>
      </c>
      <c r="V28" s="3" t="str">
        <f>IF(U28&lt;&gt;"",IF(U28&lt;&gt;"LIBSETS_DROP_MECHANIC_MONSTER_NAME",VLOOKUP(U28,'LibSets constants'!$I$4:$L$1003,3,FALSE),""),"")</f>
        <v/>
      </c>
      <c r="W28" s="3" t="str">
        <f>IF(U28&lt;&gt;"",IF(U28&lt;&gt;"LIBSETS_DROP_MECHANIC_MONSTER_NAME",VLOOKUP(U28,'LibSets constants'!$I$4:$L$1003,4,FALSE),""),"")</f>
        <v/>
      </c>
      <c r="X28" s="3"/>
      <c r="Y28" s="3" t="str">
        <f>IF(G28&lt;&gt;"LIBSETS_SETTYPE_BATTLEGROUND",IF(G28&lt;&gt;"LIBSETS_SETTYPE_SPECIAL",IF(X28&lt;&gt;"",X28,IF(Z28&lt;&gt;"",VLOOKUP(Z28,'ESO zone constants'!$D$3:$H$4953,5,FALSE),"")),""),"")</f>
        <v/>
      </c>
      <c r="Z28" t="str">
        <f>IF(AND(O28&lt;&gt;"",NOT(ISERROR(O28))),"",IF(AND(L28&lt;&gt;"",L28&gt;0,NOT(ISERROR(L28))),VLOOKUP(L28,'ESO dumped WayshrineInfo'!$K$3:$N$9999,4,FALSE),""))</f>
        <v/>
      </c>
      <c r="AB28" s="43" t="str">
        <f>IF(AA28&lt;&gt;"",IF(AA28&lt;&gt;"LIBSETS_DROP_MECHANIC_MONSTER_NAME",VLOOKUP(AA28,'LibSets constants'!$I$4:$L$1003,3,FALSE),""),"")</f>
        <v/>
      </c>
      <c r="AC28" s="43" t="str">
        <f>IF(AA28&lt;&gt;"",IF(AA28&lt;&gt;"LIBSETS_DROP_MECHANIC_MONSTER_NAME",VLOOKUP(AA28,'LibSets constants'!$I$4:$L$1003,4,FALSE),""),"")</f>
        <v/>
      </c>
      <c r="AD28" s="3" t="str">
        <f>IF(G28&lt;&gt;"LIBSETS_SETTYPE_BATTLEGROUND",IF(G28&lt;&gt;"LIBSETS_SETTYPE_SPECIAL",IF(AE28&lt;&gt;"",VLOOKUP(AE28,'ESO zone constants'!$D$3:$H$4953,5,FALSE),""),""),"")</f>
        <v/>
      </c>
      <c r="AE28" t="str">
        <f>IF(AND(O28&lt;&gt;"",NOT(ISERROR(O28))),"",IF(AND(M28&lt;&gt;"",M28&gt;0,NOT(ISERROR(M28))),VLOOKUP(M28,'ESO dumped WayshrineInfo'!$K$3:$N$9999,4,FALSE),""))</f>
        <v/>
      </c>
      <c r="AF28" s="44"/>
      <c r="AG28" s="43" t="str">
        <f>IF(AF28&lt;&gt;"",IF(AF28&lt;&gt;"LIBSETS_DROP_MECHANIC_MONSTER_NAME",VLOOKUP(AF28,'LibSets constants'!$I$4:$L$1003,3,FALSE),""),"")</f>
        <v/>
      </c>
      <c r="AH28" s="43" t="str">
        <f>IF(AF28&lt;&gt;"",IF(AF28&lt;&gt;"LIBSETS_DROP_MECHANIC_MONSTER_NAME",VLOOKUP(AF28,'LibSets constants'!$I$4:$L$1003,4,FALSE),""),"")</f>
        <v/>
      </c>
      <c r="AI28" s="3" t="str">
        <f>IF(G28&lt;&gt;"LIBSETS_SETTYPE_BATTLEGROUND",IF(G28&lt;&gt;"LIBSETS_SETTYPE_SPECIAL",IF(AJ28&lt;&gt;"",VLOOKUP(AJ28,'ESO zone constants'!$D$3:$H$4953,5,FALSE),""),""),"")</f>
        <v/>
      </c>
      <c r="AK28" s="44"/>
      <c r="AL28" s="43" t="str">
        <f>IF(AK28&lt;&gt;"",IF(AK28&lt;&gt;"LIBSETS_DROP_MECHANIC_MONSTER_NAME",VLOOKUP(AK28,'LibSets constants'!$I$4:$L$1003,3,FALSE),""),"")</f>
        <v/>
      </c>
      <c r="AM28" s="43" t="str">
        <f>IF(AK28&lt;&gt;"",IF(AK28&lt;&gt;"LIBSETS_DROP_MECHANIC_MONSTER_NAME",VLOOKUP(AK28,'LibSets constants'!$I$4:$L$1003,4,FALSE),""),"")</f>
        <v/>
      </c>
      <c r="AN28" s="3" t="str">
        <f>IF(G28&lt;&gt;"LIBSETS_SETTYPE_BATTLEGROUND",IF(G28&lt;&gt;"LIBSETS_SETTYPE_SPECIAL",IF(AO28&lt;&gt;"",VLOOKUP(AO28,'ESO zone constants'!$D$3:$H$4953,5,FALSE),""),""),"")</f>
        <v/>
      </c>
      <c r="AP28" s="44"/>
      <c r="AQ28" s="43" t="str">
        <f>IF(AP28&lt;&gt;"",IF(AP28&lt;&gt;"LIBSETS_DROP_MECHANIC_MONSTER_NAME",VLOOKUP(AP28,'LibSets constants'!$I$4:$L$1003,3,FALSE),""),"")</f>
        <v/>
      </c>
      <c r="AR28" s="43" t="str">
        <f>IF(AP28&lt;&gt;"",IF(AP28&lt;&gt;"LIBSETS_DROP_MECHANIC_MONSTER_NAME",VLOOKUP(AP28,'LibSets constants'!$I$4:$L$1003,4,FALSE),""),"")</f>
        <v/>
      </c>
      <c r="AS28" s="3" t="str">
        <f>IF(G28&lt;&gt;"LIBSETS_SETTYPE_BATTLEGROUND",IF(G28&lt;&gt;"LIBSETS_SETTYPE_SPECIAL",IF(AT28&lt;&gt;"",VLOOKUP(AT28,'ESO zone constants'!$D$3:$H$4953,5,FALSE),""),""),"")</f>
        <v/>
      </c>
      <c r="AU28" s="44"/>
      <c r="AV28" s="43" t="str">
        <f>IF(AU28&lt;&gt;"",IF(AU28&lt;&gt;"LIBSETS_DROP_MECHANIC_MONSTER_NAME",VLOOKUP(AU28,'LibSets constants'!$I$4:$L$1003,3,FALSE),""),"")</f>
        <v/>
      </c>
      <c r="AW28" s="43" t="str">
        <f>IF(AU28&lt;&gt;"",IF(AU28&lt;&gt;"LIBSETS_DROP_MECHANIC_MONSTER_NAME",VLOOKUP(AU28,'LibSets constants'!$I$4:$L$1003,4,FALSE),""),"")</f>
        <v/>
      </c>
      <c r="AX28" s="87" t="s">
        <v>2678</v>
      </c>
      <c r="AY28" s="21" t="str">
        <f t="shared" si="0"/>
        <v>[46] = {wayshrines={187,187,187,}, dlcId=DLC_BASE_GAME</v>
      </c>
      <c r="AZ28" s="21" t="str">
        <f t="shared" si="1"/>
        <v>, zoneIds={64}, veteran=false</v>
      </c>
      <c r="BA28" s="21" t="str">
        <f t="shared" si="2"/>
        <v>, setType=LIBSETS_SETTYPE_DUNGEON</v>
      </c>
      <c r="BB28" s="21" t="str">
        <f t="shared" si="3"/>
        <v>},</v>
      </c>
      <c r="BC28" s="21" t="str">
        <f t="shared" si="4"/>
        <v xml:space="preserve"> --Noble Duelist\'s Silks / Seide des edlen Duellanten   [Blessed Crucible]</v>
      </c>
    </row>
    <row r="29" spans="1:55" x14ac:dyDescent="0.25">
      <c r="A29" s="12">
        <v>47</v>
      </c>
      <c r="B29" t="s">
        <v>761</v>
      </c>
      <c r="C29" t="s">
        <v>762</v>
      </c>
      <c r="D29" s="3">
        <f>A29</f>
        <v>47</v>
      </c>
      <c r="E29" s="42"/>
      <c r="G29" s="8" t="s">
        <v>1485</v>
      </c>
      <c r="I29" t="s">
        <v>91</v>
      </c>
      <c r="J29" t="s">
        <v>91</v>
      </c>
      <c r="K29">
        <v>-1</v>
      </c>
      <c r="L29">
        <v>-1</v>
      </c>
      <c r="M29">
        <v>-1</v>
      </c>
      <c r="N29">
        <v>0</v>
      </c>
      <c r="O29" s="66" t="s">
        <v>112</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constants'!$B$4:$C$1003,2,FALSE),"")</f>
        <v>Included in base game</v>
      </c>
      <c r="U29" s="33" t="s">
        <v>1565</v>
      </c>
      <c r="V29" s="3" t="str">
        <f>IF(U29&lt;&gt;"",IF(U29&lt;&gt;"LIBSETS_DROP_MECHANIC_MONSTER_NAME",VLOOKUP(U29,'LibSets constants'!$I$4:$L$1003,3,FALSE),""),"")</f>
        <v>Delve bosses have a chance to drop a waist or feet.</v>
      </c>
      <c r="W29" s="3" t="str">
        <f>IF(U29&lt;&gt;"",IF(U29&lt;&gt;"LIBSETS_DROP_MECHANIC_MONSTER_NAME",VLOOKUP(U29,'LibSets constants'!$I$4:$L$1003,4,FALSE),""),"")</f>
        <v>Bosse in Gewölben haben die Chance, eine Taille oder Füße fallen zu lassen.</v>
      </c>
      <c r="X29" s="3"/>
      <c r="Y29" s="3" t="str">
        <f>IF(G29&lt;&gt;"LIBSETS_SETTYPE_BATTLEGROUND",IF(G29&lt;&gt;"LIBSETS_SETTYPE_SPECIAL",IF(X29&lt;&gt;"",X29,IF(Z29&lt;&gt;"",VLOOKUP(Z29,'ESO zone constants'!$D$3:$H$4953,5,FALSE),"")),""),"")</f>
        <v/>
      </c>
      <c r="Z29" t="str">
        <f>IF(AND(O29&lt;&gt;"",NOT(ISERROR(O29))),"",IF(AND(L29&lt;&gt;"",L29&gt;0,NOT(ISERROR(L29))),VLOOKUP(L29,'ESO dumped WayshrineInfo'!$K$3:$N$9999,4,FALSE),""))</f>
        <v/>
      </c>
      <c r="AA29" s="33" t="s">
        <v>1566</v>
      </c>
      <c r="AB29" s="43" t="str">
        <f>IF(AA29&lt;&gt;"",IF(AA29&lt;&gt;"LIBSETS_DROP_MECHANIC_MONSTER_NAME",VLOOKUP(AA29,'LibSets constants'!$I$4:$L$1003,3,FALSE),""),"")</f>
        <v>Overland group bosses have a 100% chance to drop head, chest, legs, or weapon.</v>
      </c>
      <c r="AC29" s="43" t="str">
        <f>IF(AA29&lt;&gt;"",IF(AA29&lt;&gt;"LIBSETS_DROP_MECHANIC_MONSTER_NAME",VLOOKUP(AA29,'LibSets constants'!$I$4:$L$1003,4,FALSE),""),"")</f>
        <v>Überland Gruppenbosse haben eine Chance von 100%, Kopf, Brust, Beine oder Waffen fallen zu lassen.</v>
      </c>
      <c r="AD29" s="3" t="str">
        <f>IF(G29&lt;&gt;"LIBSETS_SETTYPE_BATTLEGROUND",IF(G29&lt;&gt;"LIBSETS_SETTYPE_SPECIAL",IF(AE29&lt;&gt;"",VLOOKUP(AE29,'ESO zone constants'!$D$3:$H$4953,5,FALSE),""),""),"")</f>
        <v/>
      </c>
      <c r="AE29" t="str">
        <f>IF(AND(O29&lt;&gt;"",NOT(ISERROR(O29))),"",IF(AND(M29&lt;&gt;"",M29&gt;0,NOT(ISERROR(M29))),VLOOKUP(M29,'ESO dumped WayshrineInfo'!$K$3:$N$9999,4,FALSE),""))</f>
        <v/>
      </c>
      <c r="AF29" s="44" t="s">
        <v>1567</v>
      </c>
      <c r="AG29" s="43" t="str">
        <f>IF(AF29&lt;&gt;"",IF(AF29&lt;&gt;"LIBSETS_DROP_MECHANIC_MONSTER_NAME",VLOOKUP(AF29,'LibSets constants'!$I$4:$L$1003,3,FALSE),""),"")</f>
        <v>Public dungeon bosses have a chance to drop a shoulder, hand, or weapon.</v>
      </c>
      <c r="AH29" s="43" t="str">
        <f>IF(AF29&lt;&gt;"",IF(AF29&lt;&gt;"LIBSETS_DROP_MECHANIC_MONSTER_NAME",VLOOKUP(AF29,'LibSets constants'!$I$4:$L$1003,4,FALSE),""),"")</f>
        <v>Öffentliche Dungeon-Bosse haben die Möglichkeit, eine Schulter, Handschuhe oder eine Waffe fallen zu lassen.</v>
      </c>
      <c r="AI29" s="3" t="str">
        <f>IF(G29&lt;&gt;"LIBSETS_SETTYPE_BATTLEGROUND",IF(G29&lt;&gt;"LIBSETS_SETTYPE_SPECIAL",IF(AJ29&lt;&gt;"",VLOOKUP(AJ29,'ESO zone constants'!$D$3:$H$4953,5,FALSE),""),""),"")</f>
        <v/>
      </c>
      <c r="AK29" s="44" t="s">
        <v>1568</v>
      </c>
      <c r="AL29" s="43" t="str">
        <f>IF(AK29&lt;&gt;"",IF(AK29&lt;&gt;"LIBSETS_DROP_MECHANIC_MONSTER_NAME",VLOOKUP(AK29,'LibSets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9" s="43" t="str">
        <f>IF(AK29&lt;&gt;"",IF(AK29&lt;&gt;"LIBSETS_DROP_MECHANIC_MONSTER_NAME",VLOOKUP(AK29,'LibSets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9" s="3" t="str">
        <f>IF(G29&lt;&gt;"LIBSETS_SETTYPE_BATTLEGROUND",IF(G29&lt;&gt;"LIBSETS_SETTYPE_SPECIAL",IF(AO29&lt;&gt;"",VLOOKUP(AO29,'ESO zone constants'!$D$3:$H$4953,5,FALSE),""),""),"")</f>
        <v/>
      </c>
      <c r="AP29" s="44"/>
      <c r="AQ29" s="43" t="str">
        <f>IF(AP29&lt;&gt;"",IF(AP29&lt;&gt;"LIBSETS_DROP_MECHANIC_MONSTER_NAME",VLOOKUP(AP29,'LibSets constants'!$I$4:$L$1003,3,FALSE),""),"")</f>
        <v/>
      </c>
      <c r="AR29" s="43" t="str">
        <f>IF(AP29&lt;&gt;"",IF(AP29&lt;&gt;"LIBSETS_DROP_MECHANIC_MONSTER_NAME",VLOOKUP(AP29,'LibSets constants'!$I$4:$L$1003,4,FALSE),""),"")</f>
        <v/>
      </c>
      <c r="AS29" s="3" t="str">
        <f>IF(G29&lt;&gt;"LIBSETS_SETTYPE_BATTLEGROUND",IF(G29&lt;&gt;"LIBSETS_SETTYPE_SPECIAL",IF(AT29&lt;&gt;"",VLOOKUP(AT29,'ESO zone constants'!$D$3:$H$4953,5,FALSE),""),""),"")</f>
        <v/>
      </c>
      <c r="AU29" s="44"/>
      <c r="AV29" s="43" t="str">
        <f>IF(AU29&lt;&gt;"",IF(AU29&lt;&gt;"LIBSETS_DROP_MECHANIC_MONSTER_NAME",VLOOKUP(AU29,'LibSets constants'!$I$4:$L$1003,3,FALSE),""),"")</f>
        <v/>
      </c>
      <c r="AW29" s="43" t="str">
        <f>IF(AU29&lt;&gt;"",IF(AU29&lt;&gt;"LIBSETS_DROP_MECHANIC_MONSTER_NAME",VLOOKUP(AU29,'LibSets constants'!$I$4:$L$1003,4,FALSE),""),"")</f>
        <v/>
      </c>
      <c r="AX29" s="87" t="s">
        <v>2678</v>
      </c>
      <c r="AY29" s="21" t="str">
        <f t="shared" si="0"/>
        <v>[47] = {wayshrines={-1,-1,-1,}, dlcId=DLC_BASE_GAME</v>
      </c>
      <c r="AZ29" s="21" t="str">
        <f t="shared" si="1"/>
        <v>, zoneIds={104}, veteran=false</v>
      </c>
      <c r="BA29" s="21" t="str">
        <f t="shared" si="2"/>
        <v>, setType=LIBSETS_SETTYPE_OVERLAND</v>
      </c>
      <c r="BB29" s="21" t="str">
        <f t="shared" si="3"/>
        <v>, dropMechanic={LIBSETS_DROP_MECHANIC_OVERLAND_BOSS_DELVE,LIBSETS_DROP_MECHANIC_OVERLAND_WORLDBOSS,LIBSETS_DROP_MECHANIC_OVERLAND_BOSS_PUBLIC_DUNGEON,LIBSETS_DROP_MECHANIC_OVERLAND_CHEST}},</v>
      </c>
      <c r="BC29" s="21" t="str">
        <f t="shared" si="4"/>
        <v xml:space="preserve"> --Robes of the Withered Hand / Roben der Verdorrten Hand   [Alik'r Desert]</v>
      </c>
    </row>
    <row r="30" spans="1:55" x14ac:dyDescent="0.25">
      <c r="A30" s="5">
        <v>48</v>
      </c>
      <c r="B30" t="s">
        <v>763</v>
      </c>
      <c r="C30" t="s">
        <v>2573</v>
      </c>
      <c r="D30" s="3">
        <f>A30</f>
        <v>48</v>
      </c>
      <c r="G30" s="8" t="s">
        <v>1479</v>
      </c>
      <c r="I30" t="s">
        <v>91</v>
      </c>
      <c r="J30" t="s">
        <v>91</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constants'!$B$4:$C$1003,2,FALSE),"")</f>
        <v>Included in base game</v>
      </c>
      <c r="V30" s="3" t="str">
        <f>IF(U30&lt;&gt;"",IF(U30&lt;&gt;"LIBSETS_DROP_MECHANIC_MONSTER_NAME",VLOOKUP(U30,'LibSets constants'!$I$4:$L$1003,3,FALSE),""),"")</f>
        <v/>
      </c>
      <c r="W30" s="3" t="str">
        <f>IF(U30&lt;&gt;"",IF(U30&lt;&gt;"LIBSETS_DROP_MECHANIC_MONSTER_NAME",VLOOKUP(U30,'LibSets constants'!$I$4:$L$1003,4,FALSE),""),"")</f>
        <v/>
      </c>
      <c r="X30" s="3"/>
      <c r="Y30" s="3">
        <f>IF(G30&lt;&gt;"LIBSETS_SETTYPE_BATTLEGROUND",IF(G30&lt;&gt;"LIBSETS_SETTYPE_SPECIAL",IF(X30&lt;&gt;"",X30,IF(Z30&lt;&gt;"",VLOOKUP(Z30,'ESO zone constants'!$D$3:$H$4953,5,FALSE),"")),""),"")</f>
        <v>108</v>
      </c>
      <c r="Z30" t="str">
        <f>IF(AND(O30&lt;&gt;"",NOT(ISERROR(O30))),"",IF(AND(L30&lt;&gt;"",L30&gt;0,NOT(ISERROR(L30))),VLOOKUP(L30,'ESO dumped WayshrineInfo'!$K$3:$N$9999,4,FALSE),""))</f>
        <v>Greenshade</v>
      </c>
      <c r="AB30" s="43" t="str">
        <f>IF(AA30&lt;&gt;"",IF(AA30&lt;&gt;"LIBSETS_DROP_MECHANIC_MONSTER_NAME",VLOOKUP(AA30,'LibSets constants'!$I$4:$L$1003,3,FALSE),""),"")</f>
        <v/>
      </c>
      <c r="AC30" s="43" t="str">
        <f>IF(AA30&lt;&gt;"",IF(AA30&lt;&gt;"LIBSETS_DROP_MECHANIC_MONSTER_NAME",VLOOKUP(AA30,'LibSets constants'!$I$4:$L$1003,4,FALSE),""),"")</f>
        <v/>
      </c>
      <c r="AD30" s="3">
        <f>IF(G30&lt;&gt;"LIBSETS_SETTYPE_BATTLEGROUND",IF(G30&lt;&gt;"LIBSETS_SETTYPE_SPECIAL",IF(AE30&lt;&gt;"",VLOOKUP(AE30,'ESO zone constants'!$D$3:$H$4953,5,FALSE),""),""),"")</f>
        <v>117</v>
      </c>
      <c r="AE30" t="str">
        <f>IF(AND(O30&lt;&gt;"",NOT(ISERROR(O30))),"",IF(AND(M30&lt;&gt;"",M30&gt;0,NOT(ISERROR(M30))),VLOOKUP(M30,'ESO dumped WayshrineInfo'!$K$3:$N$9999,4,FALSE),""))</f>
        <v>Shadowfen</v>
      </c>
      <c r="AF30" s="44"/>
      <c r="AG30" s="43" t="str">
        <f>IF(AF30&lt;&gt;"",IF(AF30&lt;&gt;"LIBSETS_DROP_MECHANIC_MONSTER_NAME",VLOOKUP(AF30,'LibSets constants'!$I$4:$L$1003,3,FALSE),""),"")</f>
        <v/>
      </c>
      <c r="AH30" s="43" t="str">
        <f>IF(AF30&lt;&gt;"",IF(AF30&lt;&gt;"LIBSETS_DROP_MECHANIC_MONSTER_NAME",VLOOKUP(AF30,'LibSets constants'!$I$4:$L$1003,4,FALSE),""),"")</f>
        <v/>
      </c>
      <c r="AI30" s="3" t="str">
        <f>IF(G30&lt;&gt;"LIBSETS_SETTYPE_BATTLEGROUND",IF(G30&lt;&gt;"LIBSETS_SETTYPE_SPECIAL",IF(AJ30&lt;&gt;"",VLOOKUP(AJ30,'ESO zone constants'!$D$3:$H$4953,5,FALSE),""),""),"")</f>
        <v/>
      </c>
      <c r="AK30" s="44"/>
      <c r="AL30" s="43" t="str">
        <f>IF(AK30&lt;&gt;"",IF(AK30&lt;&gt;"LIBSETS_DROP_MECHANIC_MONSTER_NAME",VLOOKUP(AK30,'LibSets constants'!$I$4:$L$1003,3,FALSE),""),"")</f>
        <v/>
      </c>
      <c r="AM30" s="43" t="str">
        <f>IF(AK30&lt;&gt;"",IF(AK30&lt;&gt;"LIBSETS_DROP_MECHANIC_MONSTER_NAME",VLOOKUP(AK30,'LibSets constants'!$I$4:$L$1003,4,FALSE),""),"")</f>
        <v/>
      </c>
      <c r="AN30" s="3" t="str">
        <f>IF(G30&lt;&gt;"LIBSETS_SETTYPE_BATTLEGROUND",IF(G30&lt;&gt;"LIBSETS_SETTYPE_SPECIAL",IF(AO30&lt;&gt;"",VLOOKUP(AO30,'ESO zone constants'!$D$3:$H$4953,5,FALSE),""),""),"")</f>
        <v/>
      </c>
      <c r="AP30" s="44"/>
      <c r="AQ30" s="43" t="str">
        <f>IF(AP30&lt;&gt;"",IF(AP30&lt;&gt;"LIBSETS_DROP_MECHANIC_MONSTER_NAME",VLOOKUP(AP30,'LibSets constants'!$I$4:$L$1003,3,FALSE),""),"")</f>
        <v/>
      </c>
      <c r="AR30" s="43" t="str">
        <f>IF(AP30&lt;&gt;"",IF(AP30&lt;&gt;"LIBSETS_DROP_MECHANIC_MONSTER_NAME",VLOOKUP(AP30,'LibSets constants'!$I$4:$L$1003,4,FALSE),""),"")</f>
        <v/>
      </c>
      <c r="AS30" s="3" t="str">
        <f>IF(G30&lt;&gt;"LIBSETS_SETTYPE_BATTLEGROUND",IF(G30&lt;&gt;"LIBSETS_SETTYPE_SPECIAL",IF(AT30&lt;&gt;"",VLOOKUP(AT30,'ESO zone constants'!$D$3:$H$4953,5,FALSE),""),""),"")</f>
        <v/>
      </c>
      <c r="AU30" s="44"/>
      <c r="AV30" s="43" t="str">
        <f>IF(AU30&lt;&gt;"",IF(AU30&lt;&gt;"LIBSETS_DROP_MECHANIC_MONSTER_NAME",VLOOKUP(AU30,'LibSets constants'!$I$4:$L$1003,3,FALSE),""),"")</f>
        <v/>
      </c>
      <c r="AW30" s="43" t="str">
        <f>IF(AU30&lt;&gt;"",IF(AU30&lt;&gt;"LIBSETS_DROP_MECHANIC_MONSTER_NAME",VLOOKUP(AU30,'LibSets constants'!$I$4:$L$1003,4,FALSE),""),"")</f>
        <v/>
      </c>
      <c r="AX30" s="87" t="s">
        <v>2678</v>
      </c>
      <c r="AY30" s="21" t="str">
        <f t="shared" si="0"/>
        <v>[48] = {wayshrines={13,148,48,}, traitsNeeded=4, dlcId=DLC_BASE_GAME</v>
      </c>
      <c r="AZ30" s="21" t="str">
        <f t="shared" si="1"/>
        <v>, zoneIds={20,108,117}, veteran=false</v>
      </c>
      <c r="BA30" s="21" t="str">
        <f t="shared" si="2"/>
        <v>, setType=LIBSETS_SETTYPE_CRAFTED</v>
      </c>
      <c r="BB30" s="21" t="str">
        <f t="shared" si="3"/>
        <v>},</v>
      </c>
      <c r="BC30" s="21" t="str">
        <f t="shared" si="4"/>
        <v xml:space="preserve"> --Magnus\' Gift / Magnus' Gabe   [Rivenspire, Greenshade, Shadowfen]</v>
      </c>
    </row>
    <row r="31" spans="1:55" x14ac:dyDescent="0.25">
      <c r="A31" s="12">
        <v>49</v>
      </c>
      <c r="B31" t="s">
        <v>764</v>
      </c>
      <c r="C31" t="s">
        <v>765</v>
      </c>
      <c r="D31" s="3">
        <f>A31</f>
        <v>49</v>
      </c>
      <c r="G31" s="8" t="s">
        <v>1485</v>
      </c>
      <c r="I31" t="s">
        <v>91</v>
      </c>
      <c r="J31" t="s">
        <v>91</v>
      </c>
      <c r="K31">
        <v>-1</v>
      </c>
      <c r="L31">
        <v>-1</v>
      </c>
      <c r="M31">
        <v>-1</v>
      </c>
      <c r="N31">
        <v>0</v>
      </c>
      <c r="O31" s="66" t="s">
        <v>106</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constants'!$B$4:$C$1003,2,FALSE),"")</f>
        <v>Included in base game</v>
      </c>
      <c r="U31" s="33" t="s">
        <v>1565</v>
      </c>
      <c r="V31" s="3" t="str">
        <f>IF(U31&lt;&gt;"",IF(U31&lt;&gt;"LIBSETS_DROP_MECHANIC_MONSTER_NAME",VLOOKUP(U31,'LibSets constants'!$I$4:$L$1003,3,FALSE),""),"")</f>
        <v>Delve bosses have a chance to drop a waist or feet.</v>
      </c>
      <c r="W31" s="3" t="str">
        <f>IF(U31&lt;&gt;"",IF(U31&lt;&gt;"LIBSETS_DROP_MECHANIC_MONSTER_NAME",VLOOKUP(U31,'LibSets constants'!$I$4:$L$1003,4,FALSE),""),"")</f>
        <v>Bosse in Gewölben haben die Chance, eine Taille oder Füße fallen zu lassen.</v>
      </c>
      <c r="X31" s="3"/>
      <c r="Y31" s="3" t="str">
        <f>IF(G31&lt;&gt;"LIBSETS_SETTYPE_BATTLEGROUND",IF(G31&lt;&gt;"LIBSETS_SETTYPE_SPECIAL",IF(X31&lt;&gt;"",X31,IF(Z31&lt;&gt;"",VLOOKUP(Z31,'ESO zone constants'!$D$3:$H$4953,5,FALSE),"")),""),"")</f>
        <v/>
      </c>
      <c r="Z31" t="str">
        <f>IF(AND(O31&lt;&gt;"",NOT(ISERROR(O31))),"",IF(AND(L31&lt;&gt;"",L31&gt;0,NOT(ISERROR(L31))),VLOOKUP(L31,'ESO dumped WayshrineInfo'!$K$3:$N$9999,4,FALSE),""))</f>
        <v/>
      </c>
      <c r="AA31" s="33" t="s">
        <v>1566</v>
      </c>
      <c r="AB31" s="43" t="str">
        <f>IF(AA31&lt;&gt;"",IF(AA31&lt;&gt;"LIBSETS_DROP_MECHANIC_MONSTER_NAME",VLOOKUP(AA31,'LibSets constants'!$I$4:$L$1003,3,FALSE),""),"")</f>
        <v>Overland group bosses have a 100% chance to drop head, chest, legs, or weapon.</v>
      </c>
      <c r="AC31" s="43" t="str">
        <f>IF(AA31&lt;&gt;"",IF(AA31&lt;&gt;"LIBSETS_DROP_MECHANIC_MONSTER_NAME",VLOOKUP(AA31,'LibSets constants'!$I$4:$L$1003,4,FALSE),""),"")</f>
        <v>Überland Gruppenbosse haben eine Chance von 100%, Kopf, Brust, Beine oder Waffen fallen zu lassen.</v>
      </c>
      <c r="AD31" s="3" t="str">
        <f>IF(G31&lt;&gt;"LIBSETS_SETTYPE_BATTLEGROUND",IF(G31&lt;&gt;"LIBSETS_SETTYPE_SPECIAL",IF(AE31&lt;&gt;"",VLOOKUP(AE31,'ESO zone constants'!$D$3:$H$4953,5,FALSE),""),""),"")</f>
        <v/>
      </c>
      <c r="AE31" t="str">
        <f>IF(AND(O31&lt;&gt;"",NOT(ISERROR(O31))),"",IF(AND(M31&lt;&gt;"",M31&gt;0,NOT(ISERROR(M31))),VLOOKUP(M31,'ESO dumped WayshrineInfo'!$K$3:$N$9999,4,FALSE),""))</f>
        <v/>
      </c>
      <c r="AF31" s="44" t="s">
        <v>1567</v>
      </c>
      <c r="AG31" s="43" t="str">
        <f>IF(AF31&lt;&gt;"",IF(AF31&lt;&gt;"LIBSETS_DROP_MECHANIC_MONSTER_NAME",VLOOKUP(AF31,'LibSets constants'!$I$4:$L$1003,3,FALSE),""),"")</f>
        <v>Public dungeon bosses have a chance to drop a shoulder, hand, or weapon.</v>
      </c>
      <c r="AH31" s="43" t="str">
        <f>IF(AF31&lt;&gt;"",IF(AF31&lt;&gt;"LIBSETS_DROP_MECHANIC_MONSTER_NAME",VLOOKUP(AF31,'LibSets constants'!$I$4:$L$1003,4,FALSE),""),"")</f>
        <v>Öffentliche Dungeon-Bosse haben die Möglichkeit, eine Schulter, Handschuhe oder eine Waffe fallen zu lassen.</v>
      </c>
      <c r="AI31" s="3" t="str">
        <f>IF(G31&lt;&gt;"LIBSETS_SETTYPE_BATTLEGROUND",IF(G31&lt;&gt;"LIBSETS_SETTYPE_SPECIAL",IF(AJ31&lt;&gt;"",VLOOKUP(AJ31,'ESO zone constants'!$D$3:$H$4953,5,FALSE),""),""),"")</f>
        <v/>
      </c>
      <c r="AK31" s="44" t="s">
        <v>1568</v>
      </c>
      <c r="AL31" s="43" t="str">
        <f>IF(AK31&lt;&gt;"",IF(AK31&lt;&gt;"LIBSETS_DROP_MECHANIC_MONSTER_NAME",VLOOKUP(AK31,'LibSets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1" s="43" t="str">
        <f>IF(AK31&lt;&gt;"",IF(AK31&lt;&gt;"LIBSETS_DROP_MECHANIC_MONSTER_NAME",VLOOKUP(AK31,'LibSets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1" s="3" t="str">
        <f>IF(G31&lt;&gt;"LIBSETS_SETTYPE_BATTLEGROUND",IF(G31&lt;&gt;"LIBSETS_SETTYPE_SPECIAL",IF(AO31&lt;&gt;"",VLOOKUP(AO31,'ESO zone constants'!$D$3:$H$4953,5,FALSE),""),""),"")</f>
        <v/>
      </c>
      <c r="AP31" s="44"/>
      <c r="AQ31" s="43" t="str">
        <f>IF(AP31&lt;&gt;"",IF(AP31&lt;&gt;"LIBSETS_DROP_MECHANIC_MONSTER_NAME",VLOOKUP(AP31,'LibSets constants'!$I$4:$L$1003,3,FALSE),""),"")</f>
        <v/>
      </c>
      <c r="AR31" s="43" t="str">
        <f>IF(AP31&lt;&gt;"",IF(AP31&lt;&gt;"LIBSETS_DROP_MECHANIC_MONSTER_NAME",VLOOKUP(AP31,'LibSets constants'!$I$4:$L$1003,4,FALSE),""),"")</f>
        <v/>
      </c>
      <c r="AS31" s="3" t="str">
        <f>IF(G31&lt;&gt;"LIBSETS_SETTYPE_BATTLEGROUND",IF(G31&lt;&gt;"LIBSETS_SETTYPE_SPECIAL",IF(AT31&lt;&gt;"",VLOOKUP(AT31,'ESO zone constants'!$D$3:$H$4953,5,FALSE),""),""),"")</f>
        <v/>
      </c>
      <c r="AU31" s="44"/>
      <c r="AV31" s="43" t="str">
        <f>IF(AU31&lt;&gt;"",IF(AU31&lt;&gt;"LIBSETS_DROP_MECHANIC_MONSTER_NAME",VLOOKUP(AU31,'LibSets constants'!$I$4:$L$1003,3,FALSE),""),"")</f>
        <v/>
      </c>
      <c r="AW31" s="43" t="str">
        <f>IF(AU31&lt;&gt;"",IF(AU31&lt;&gt;"LIBSETS_DROP_MECHANIC_MONSTER_NAME",VLOOKUP(AU31,'LibSets constants'!$I$4:$L$1003,4,FALSE),""),"")</f>
        <v/>
      </c>
      <c r="AX31" s="87" t="s">
        <v>2678</v>
      </c>
      <c r="AY31" s="21" t="str">
        <f t="shared" si="0"/>
        <v>[49] = {wayshrines={-1,-1,-1,}, dlcId=DLC_BASE_GAME</v>
      </c>
      <c r="AZ31" s="21" t="str">
        <f t="shared" si="1"/>
        <v>, zoneIds={41}, veteran=false</v>
      </c>
      <c r="BA31" s="21" t="str">
        <f t="shared" si="2"/>
        <v>, setType=LIBSETS_SETTYPE_OVERLAND</v>
      </c>
      <c r="BB31" s="21" t="str">
        <f t="shared" si="3"/>
        <v>, dropMechanic={LIBSETS_DROP_MECHANIC_OVERLAND_BOSS_DELVE,LIBSETS_DROP_MECHANIC_OVERLAND_WORLDBOSS,LIBSETS_DROP_MECHANIC_OVERLAND_BOSS_PUBLIC_DUNGEON,LIBSETS_DROP_MECHANIC_OVERLAND_CHEST}},</v>
      </c>
      <c r="BC31" s="21" t="str">
        <f t="shared" si="4"/>
        <v xml:space="preserve"> --Shadow of the Red Mountain / Schatten des Roten Berges   [Stonefalls]</v>
      </c>
    </row>
    <row r="32" spans="1:55" x14ac:dyDescent="0.25">
      <c r="A32" s="12">
        <v>50</v>
      </c>
      <c r="B32" t="s">
        <v>766</v>
      </c>
      <c r="C32" t="s">
        <v>767</v>
      </c>
      <c r="D32" s="3">
        <f>A32</f>
        <v>50</v>
      </c>
      <c r="G32" s="8" t="s">
        <v>1480</v>
      </c>
      <c r="I32" t="s">
        <v>91</v>
      </c>
      <c r="J32" t="s">
        <v>91</v>
      </c>
      <c r="K32">
        <v>-1</v>
      </c>
      <c r="L32">
        <v>-1</v>
      </c>
      <c r="M32">
        <v>-1</v>
      </c>
      <c r="N32">
        <v>0</v>
      </c>
      <c r="O32" s="66" t="s">
        <v>125</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constants'!$B$4:$C$1003,2,FALSE),"")</f>
        <v>Included in base game</v>
      </c>
      <c r="U32" s="33" t="s">
        <v>1538</v>
      </c>
      <c r="V32" s="3" t="str">
        <f>IF(U32&lt;&gt;"",IF(U32&lt;&gt;"LIBSETS_DROP_MECHANIC_MONSTER_NAME",VLOOKUP(U32,'LibSets constants'!$I$4:$L$1003,3,FALSE),""),"")</f>
        <v>City Bruma (quartermaster)</v>
      </c>
      <c r="W32" s="3" t="str">
        <f>IF(U32&lt;&gt;"",IF(U32&lt;&gt;"LIBSETS_DROP_MECHANIC_MONSTER_NAME",VLOOKUP(U32,'LibSets constants'!$I$4:$L$1003,4,FALSE),""),"")</f>
        <v>Stadt Bruma (Quartiermeister)</v>
      </c>
      <c r="X32" s="3"/>
      <c r="Y32" s="3" t="str">
        <f>IF(G32&lt;&gt;"LIBSETS_SETTYPE_BATTLEGROUND",IF(G32&lt;&gt;"LIBSETS_SETTYPE_SPECIAL",IF(X32&lt;&gt;"",X32,IF(Z32&lt;&gt;"",VLOOKUP(Z32,'ESO zone constants'!$D$3:$H$4953,5,FALSE),"")),""),"")</f>
        <v/>
      </c>
      <c r="Z32" t="str">
        <f>IF(AND(O32&lt;&gt;"",NOT(ISERROR(O32))),"",IF(AND(L32&lt;&gt;"",L32&gt;0,NOT(ISERROR(L32))),VLOOKUP(L32,'ESO dumped WayshrineInfo'!$K$3:$N$9999,4,FALSE),""))</f>
        <v/>
      </c>
      <c r="AB32" s="43" t="str">
        <f>IF(AA32&lt;&gt;"",IF(AA32&lt;&gt;"LIBSETS_DROP_MECHANIC_MONSTER_NAME",VLOOKUP(AA32,'LibSets constants'!$I$4:$L$1003,3,FALSE),""),"")</f>
        <v/>
      </c>
      <c r="AC32" s="43" t="str">
        <f>IF(AA32&lt;&gt;"",IF(AA32&lt;&gt;"LIBSETS_DROP_MECHANIC_MONSTER_NAME",VLOOKUP(AA32,'LibSets constants'!$I$4:$L$1003,4,FALSE),""),"")</f>
        <v/>
      </c>
      <c r="AD32" s="43" t="str">
        <f>IF(G32&lt;&gt;"LIBSETS_SETTYPE_BATTLEGROUND",IF(G32&lt;&gt;"LIBSETS_SETTYPE_SPECIAL",IF(AE32&lt;&gt;"",VLOOKUP(AE32,'ESO zone constants'!$D$3:$H$4953,5,FALSE),""),""),"")</f>
        <v/>
      </c>
      <c r="AE32" t="str">
        <f>IF(AND(O32&lt;&gt;"",NOT(ISERROR(O32))),"",IF(AND(M32&lt;&gt;"",M32&gt;0,NOT(ISERROR(M32))),VLOOKUP(M32,'ESO dumped WayshrineInfo'!$K$3:$N$9999,4,FALSE),""))</f>
        <v/>
      </c>
      <c r="AF32" s="44"/>
      <c r="AG32" s="43" t="str">
        <f>IF(AF32&lt;&gt;"",IF(AF32&lt;&gt;"LIBSETS_DROP_MECHANIC_MONSTER_NAME",VLOOKUP(AF32,'LibSets constants'!$I$4:$L$1003,3,FALSE),""),"")</f>
        <v/>
      </c>
      <c r="AH32" s="43" t="str">
        <f>IF(AF32&lt;&gt;"",IF(AF32&lt;&gt;"LIBSETS_DROP_MECHANIC_MONSTER_NAME",VLOOKUP(AF32,'LibSets constants'!$I$4:$L$1003,4,FALSE),""),"")</f>
        <v/>
      </c>
      <c r="AI32" s="43" t="str">
        <f>IF(G32&lt;&gt;"LIBSETS_SETTYPE_BATTLEGROUND",IF(G32&lt;&gt;"LIBSETS_SETTYPE_SPECIAL",IF(AJ32&lt;&gt;"",VLOOKUP(AJ32,'ESO zone constants'!$D$3:$H$4953,5,FALSE),""),""),"")</f>
        <v/>
      </c>
      <c r="AK32" s="44"/>
      <c r="AL32" s="43" t="str">
        <f>IF(AK32&lt;&gt;"",IF(AK32&lt;&gt;"LIBSETS_DROP_MECHANIC_MONSTER_NAME",VLOOKUP(AK32,'LibSets constants'!$I$4:$L$1003,3,FALSE),""),"")</f>
        <v/>
      </c>
      <c r="AM32" s="43" t="str">
        <f>IF(AK32&lt;&gt;"",IF(AK32&lt;&gt;"LIBSETS_DROP_MECHANIC_MONSTER_NAME",VLOOKUP(AK32,'LibSets constants'!$I$4:$L$1003,4,FALSE),""),"")</f>
        <v/>
      </c>
      <c r="AN32" s="3" t="str">
        <f>IF(G32&lt;&gt;"LIBSETS_SETTYPE_BATTLEGROUND",IF(G32&lt;&gt;"LIBSETS_SETTYPE_SPECIAL",IF(AO32&lt;&gt;"",VLOOKUP(AO32,'ESO zone constants'!$D$3:$H$4953,5,FALSE),""),""),"")</f>
        <v/>
      </c>
      <c r="AP32" s="44"/>
      <c r="AQ32" s="43" t="str">
        <f>IF(AP32&lt;&gt;"",IF(AP32&lt;&gt;"LIBSETS_DROP_MECHANIC_MONSTER_NAME",VLOOKUP(AP32,'LibSets constants'!$I$4:$L$1003,3,FALSE),""),"")</f>
        <v/>
      </c>
      <c r="AR32" s="43" t="str">
        <f>IF(AP32&lt;&gt;"",IF(AP32&lt;&gt;"LIBSETS_DROP_MECHANIC_MONSTER_NAME",VLOOKUP(AP32,'LibSets constants'!$I$4:$L$1003,4,FALSE),""),"")</f>
        <v/>
      </c>
      <c r="AS32" s="3" t="str">
        <f>IF(G32&lt;&gt;"LIBSETS_SETTYPE_BATTLEGROUND",IF(G32&lt;&gt;"LIBSETS_SETTYPE_SPECIAL",IF(AT32&lt;&gt;"",VLOOKUP(AT32,'ESO zone constants'!$D$3:$H$4953,5,FALSE),""),""),"")</f>
        <v/>
      </c>
      <c r="AU32" s="44"/>
      <c r="AV32" s="43" t="str">
        <f>IF(AU32&lt;&gt;"",IF(AU32&lt;&gt;"LIBSETS_DROP_MECHANIC_MONSTER_NAME",VLOOKUP(AU32,'LibSets constants'!$I$4:$L$1003,3,FALSE),""),"")</f>
        <v/>
      </c>
      <c r="AW32" s="43" t="str">
        <f>IF(AU32&lt;&gt;"",IF(AU32&lt;&gt;"LIBSETS_DROP_MECHANIC_MONSTER_NAME",VLOOKUP(AU32,'LibSets constants'!$I$4:$L$1003,4,FALSE),""),"")</f>
        <v/>
      </c>
      <c r="AX32" s="87" t="s">
        <v>2678</v>
      </c>
      <c r="AY32" s="21" t="str">
        <f t="shared" si="0"/>
        <v>[50] = {wayshrines={-1,-1,-1,}, dlcId=DLC_BASE_GAME</v>
      </c>
      <c r="AZ32" s="21" t="str">
        <f t="shared" si="1"/>
        <v>, zoneIds={181}, veteran=false</v>
      </c>
      <c r="BA32" s="21" t="str">
        <f t="shared" si="2"/>
        <v>, setType=LIBSETS_SETTYPE_CYRODIIL</v>
      </c>
      <c r="BB32" s="21" t="str">
        <f t="shared" si="3"/>
        <v>, dropMechanic={LIBSETS_DROP_MECHANIC_CITY_CYRODIIL_BRUMA}},</v>
      </c>
      <c r="BC32" s="21" t="str">
        <f t="shared" si="4"/>
        <v xml:space="preserve"> --The Morag Tong / Morag Tong   [Cyrodiil]</v>
      </c>
    </row>
    <row r="33" spans="1:55" x14ac:dyDescent="0.25">
      <c r="A33" s="5">
        <v>51</v>
      </c>
      <c r="B33" t="s">
        <v>768</v>
      </c>
      <c r="C33" t="s">
        <v>2574</v>
      </c>
      <c r="D33" s="3">
        <f>A33</f>
        <v>51</v>
      </c>
      <c r="G33" s="8" t="s">
        <v>1479</v>
      </c>
      <c r="I33" t="s">
        <v>91</v>
      </c>
      <c r="J33" t="s">
        <v>91</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constants'!$B$4:$C$1003,2,FALSE),"")</f>
        <v>Included in base game</v>
      </c>
      <c r="V33" s="3" t="str">
        <f>IF(U33&lt;&gt;"",IF(U33&lt;&gt;"LIBSETS_DROP_MECHANIC_MONSTER_NAME",VLOOKUP(U33,'LibSets constants'!$I$4:$L$1003,3,FALSE),""),"")</f>
        <v/>
      </c>
      <c r="W33" s="3" t="str">
        <f>IF(U33&lt;&gt;"",IF(U33&lt;&gt;"LIBSETS_DROP_MECHANIC_MONSTER_NAME",VLOOKUP(U33,'LibSets constants'!$I$4:$L$1003,4,FALSE),""),"")</f>
        <v/>
      </c>
      <c r="X33" s="3"/>
      <c r="Y33" s="3">
        <f>IF(G33&lt;&gt;"LIBSETS_SETTYPE_BATTLEGROUND",IF(G33&lt;&gt;"LIBSETS_SETTYPE_SPECIAL",IF(X33&lt;&gt;"",X33,IF(Z33&lt;&gt;"",VLOOKUP(Z33,'ESO zone constants'!$D$3:$H$4953,5,FALSE),"")),""),"")</f>
        <v>382</v>
      </c>
      <c r="Z33" t="str">
        <f>IF(AND(O33&lt;&gt;"",NOT(ISERROR(O33))),"",IF(AND(L33&lt;&gt;"",L33&gt;0,NOT(ISERROR(L33))),VLOOKUP(L33,'ESO dumped WayshrineInfo'!$K$3:$N$9999,4,FALSE),""))</f>
        <v>Reaper's March</v>
      </c>
      <c r="AB33" s="43" t="str">
        <f>IF(AA33&lt;&gt;"",IF(AA33&lt;&gt;"LIBSETS_DROP_MECHANIC_MONSTER_NAME",VLOOKUP(AA33,'LibSets constants'!$I$4:$L$1003,3,FALSE),""),"")</f>
        <v/>
      </c>
      <c r="AC33" s="43" t="str">
        <f>IF(AA33&lt;&gt;"",IF(AA33&lt;&gt;"LIBSETS_DROP_MECHANIC_MONSTER_NAME",VLOOKUP(AA33,'LibSets constants'!$I$4:$L$1003,4,FALSE),""),"")</f>
        <v/>
      </c>
      <c r="AD33" s="3">
        <f>IF(G33&lt;&gt;"LIBSETS_SETTYPE_BATTLEGROUND",IF(G33&lt;&gt;"LIBSETS_SETTYPE_SPECIAL",IF(AE33&lt;&gt;"",VLOOKUP(AE33,'ESO zone constants'!$D$3:$H$4953,5,FALSE),""),""),"")</f>
        <v>103</v>
      </c>
      <c r="AE33" t="str">
        <f>IF(AND(O33&lt;&gt;"",NOT(ISERROR(O33))),"",IF(AND(M33&lt;&gt;"",M33&gt;0,NOT(ISERROR(M33))),VLOOKUP(M33,'ESO dumped WayshrineInfo'!$K$3:$N$9999,4,FALSE),""))</f>
        <v>The Rift</v>
      </c>
      <c r="AF33" s="44"/>
      <c r="AG33" s="43" t="str">
        <f>IF(AF33&lt;&gt;"",IF(AF33&lt;&gt;"LIBSETS_DROP_MECHANIC_MONSTER_NAME",VLOOKUP(AF33,'LibSets constants'!$I$4:$L$1003,3,FALSE),""),"")</f>
        <v/>
      </c>
      <c r="AH33" s="43" t="str">
        <f>IF(AF33&lt;&gt;"",IF(AF33&lt;&gt;"LIBSETS_DROP_MECHANIC_MONSTER_NAME",VLOOKUP(AF33,'LibSets constants'!$I$4:$L$1003,4,FALSE),""),"")</f>
        <v/>
      </c>
      <c r="AI33" s="3" t="str">
        <f>IF(G33&lt;&gt;"LIBSETS_SETTYPE_BATTLEGROUND",IF(G33&lt;&gt;"LIBSETS_SETTYPE_SPECIAL",IF(AJ33&lt;&gt;"",VLOOKUP(AJ33,'ESO zone constants'!$D$3:$H$4953,5,FALSE),""),""),"")</f>
        <v/>
      </c>
      <c r="AK33" s="44"/>
      <c r="AL33" s="43" t="str">
        <f>IF(AK33&lt;&gt;"",IF(AK33&lt;&gt;"LIBSETS_DROP_MECHANIC_MONSTER_NAME",VLOOKUP(AK33,'LibSets constants'!$I$4:$L$1003,3,FALSE),""),"")</f>
        <v/>
      </c>
      <c r="AM33" s="43" t="str">
        <f>IF(AK33&lt;&gt;"",IF(AK33&lt;&gt;"LIBSETS_DROP_MECHANIC_MONSTER_NAME",VLOOKUP(AK33,'LibSets constants'!$I$4:$L$1003,4,FALSE),""),"")</f>
        <v/>
      </c>
      <c r="AN33" s="3" t="str">
        <f>IF(G33&lt;&gt;"LIBSETS_SETTYPE_BATTLEGROUND",IF(G33&lt;&gt;"LIBSETS_SETTYPE_SPECIAL",IF(AO33&lt;&gt;"",VLOOKUP(AO33,'ESO zone constants'!$D$3:$H$4953,5,FALSE),""),""),"")</f>
        <v/>
      </c>
      <c r="AP33" s="44"/>
      <c r="AQ33" s="43" t="str">
        <f>IF(AP33&lt;&gt;"",IF(AP33&lt;&gt;"LIBSETS_DROP_MECHANIC_MONSTER_NAME",VLOOKUP(AP33,'LibSets constants'!$I$4:$L$1003,3,FALSE),""),"")</f>
        <v/>
      </c>
      <c r="AR33" s="43" t="str">
        <f>IF(AP33&lt;&gt;"",IF(AP33&lt;&gt;"LIBSETS_DROP_MECHANIC_MONSTER_NAME",VLOOKUP(AP33,'LibSets constants'!$I$4:$L$1003,4,FALSE),""),"")</f>
        <v/>
      </c>
      <c r="AS33" s="3" t="str">
        <f>IF(G33&lt;&gt;"LIBSETS_SETTYPE_BATTLEGROUND",IF(G33&lt;&gt;"LIBSETS_SETTYPE_SPECIAL",IF(AT33&lt;&gt;"",VLOOKUP(AT33,'ESO zone constants'!$D$3:$H$4953,5,FALSE),""),""),"")</f>
        <v/>
      </c>
      <c r="AU33" s="44"/>
      <c r="AV33" s="43" t="str">
        <f>IF(AU33&lt;&gt;"",IF(AU33&lt;&gt;"LIBSETS_DROP_MECHANIC_MONSTER_NAME",VLOOKUP(AU33,'LibSets constants'!$I$4:$L$1003,3,FALSE),""),"")</f>
        <v/>
      </c>
      <c r="AW33" s="43" t="str">
        <f>IF(AU33&lt;&gt;"",IF(AU33&lt;&gt;"LIBSETS_DROP_MECHANIC_MONSTER_NAME",VLOOKUP(AU33,'LibSets constants'!$I$4:$L$1003,4,FALSE),""),"")</f>
        <v/>
      </c>
      <c r="AX33" s="87" t="s">
        <v>2678</v>
      </c>
      <c r="AY33" s="21" t="str">
        <f t="shared" si="0"/>
        <v>[51] = {wayshrines={34,156,118,}, traitsNeeded=6, dlcId=DLC_BASE_GAME</v>
      </c>
      <c r="AZ33" s="21" t="str">
        <f t="shared" si="1"/>
        <v>, zoneIds={92,382,103}, veteran=false</v>
      </c>
      <c r="BA33" s="21" t="str">
        <f t="shared" si="2"/>
        <v>, setType=LIBSETS_SETTYPE_CRAFTED</v>
      </c>
      <c r="BB33" s="21" t="str">
        <f t="shared" si="3"/>
        <v>},</v>
      </c>
      <c r="BC33" s="21" t="str">
        <f t="shared" si="4"/>
        <v xml:space="preserve"> --Night Mother\'s Gaze / Blick der Mutter der Nacht   [Bangkorai, Reaper's March, The Rift]</v>
      </c>
    </row>
    <row r="34" spans="1:55" x14ac:dyDescent="0.25">
      <c r="A34" s="12">
        <v>52</v>
      </c>
      <c r="B34" t="s">
        <v>769</v>
      </c>
      <c r="C34" t="s">
        <v>770</v>
      </c>
      <c r="D34" s="3">
        <f>A34</f>
        <v>52</v>
      </c>
      <c r="E34" s="42"/>
      <c r="G34" s="8" t="s">
        <v>1480</v>
      </c>
      <c r="I34" t="s">
        <v>91</v>
      </c>
      <c r="J34" t="s">
        <v>91</v>
      </c>
      <c r="K34">
        <v>-1</v>
      </c>
      <c r="L34">
        <v>-1</v>
      </c>
      <c r="M34">
        <v>-1</v>
      </c>
      <c r="N34">
        <v>0</v>
      </c>
      <c r="O34" s="66" t="s">
        <v>125</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constants'!$B$4:$C$1003,2,FALSE),"")</f>
        <v>Included in base game</v>
      </c>
      <c r="U34" s="33" t="s">
        <v>1540</v>
      </c>
      <c r="V34" s="3" t="str">
        <f>IF(U34&lt;&gt;"",IF(U34&lt;&gt;"LIBSETS_DROP_MECHANIC_MONSTER_NAME",VLOOKUP(U34,'LibSets constants'!$I$4:$L$1003,3,FALSE),""),"")</f>
        <v>City Vlastarus (quartermaster)</v>
      </c>
      <c r="W34" s="3" t="str">
        <f>IF(U34&lt;&gt;"",IF(U34&lt;&gt;"LIBSETS_DROP_MECHANIC_MONSTER_NAME",VLOOKUP(U34,'LibSets constants'!$I$4:$L$1003,4,FALSE),""),"")</f>
        <v>Stadt Vlastarus (Quartiermeister)</v>
      </c>
      <c r="X34" s="3"/>
      <c r="Y34" s="3" t="str">
        <f>IF(G34&lt;&gt;"LIBSETS_SETTYPE_BATTLEGROUND",IF(G34&lt;&gt;"LIBSETS_SETTYPE_SPECIAL",IF(X34&lt;&gt;"",X34,IF(Z34&lt;&gt;"",VLOOKUP(Z34,'ESO zone constants'!$D$3:$H$4953,5,FALSE),"")),""),"")</f>
        <v/>
      </c>
      <c r="Z34" t="str">
        <f>IF(AND(O34&lt;&gt;"",NOT(ISERROR(O34))),"",IF(AND(L34&lt;&gt;"",L34&gt;0,NOT(ISERROR(L34))),VLOOKUP(L34,'ESO dumped WayshrineInfo'!$K$3:$N$9999,4,FALSE),""))</f>
        <v/>
      </c>
      <c r="AB34" s="3" t="str">
        <f>IF(AA34&lt;&gt;"",IF(AA34&lt;&gt;"LIBSETS_DROP_MECHANIC_MONSTER_NAME",VLOOKUP(AA34,'LibSets constants'!$I$4:$L$1003,3,FALSE),""),"")</f>
        <v/>
      </c>
      <c r="AC34" s="3" t="str">
        <f>IF(AA34&lt;&gt;"",IF(AA34&lt;&gt;"LIBSETS_DROP_MECHANIC_MONSTER_NAME",VLOOKUP(AA34,'LibSets constants'!$I$4:$L$1003,4,FALSE),""),"")</f>
        <v/>
      </c>
      <c r="AD34" s="3" t="str">
        <f>IF(G34&lt;&gt;"LIBSETS_SETTYPE_BATTLEGROUND",IF(G34&lt;&gt;"LIBSETS_SETTYPE_SPECIAL",IF(AE34&lt;&gt;"",VLOOKUP(AE34,'ESO zone constants'!$D$3:$H$4953,5,FALSE),""),""),"")</f>
        <v/>
      </c>
      <c r="AE34" t="str">
        <f>IF(AND(O34&lt;&gt;"",NOT(ISERROR(O34))),"",IF(AND(M34&lt;&gt;"",M34&gt;0,NOT(ISERROR(M34))),VLOOKUP(M34,'ESO dumped WayshrineInfo'!$K$3:$N$9999,4,FALSE),""))</f>
        <v/>
      </c>
      <c r="AG34" s="3" t="str">
        <f>IF(AF34&lt;&gt;"",IF(AF34&lt;&gt;"LIBSETS_DROP_MECHANIC_MONSTER_NAME",VLOOKUP(AF34,'LibSets constants'!$I$4:$L$1003,3,FALSE),""),"")</f>
        <v/>
      </c>
      <c r="AH34" s="3" t="str">
        <f>IF(AF34&lt;&gt;"",IF(AF34&lt;&gt;"LIBSETS_DROP_MECHANIC_MONSTER_NAME",VLOOKUP(AF34,'LibSets constants'!$I$4:$L$1003,4,FALSE),""),"")</f>
        <v/>
      </c>
      <c r="AI34" s="3" t="str">
        <f>IF(G34&lt;&gt;"LIBSETS_SETTYPE_BATTLEGROUND",IF(G34&lt;&gt;"LIBSETS_SETTYPE_SPECIAL",IF(AJ34&lt;&gt;"",VLOOKUP(AJ34,'ESO zone constants'!$D$3:$H$4953,5,FALSE),""),""),"")</f>
        <v/>
      </c>
      <c r="AL34" s="3" t="str">
        <f>IF(AK34&lt;&gt;"",IF(AK34&lt;&gt;"LIBSETS_DROP_MECHANIC_MONSTER_NAME",VLOOKUP(AK34,'LibSets constants'!$I$4:$L$1003,3,FALSE),""),"")</f>
        <v/>
      </c>
      <c r="AM34" s="3" t="str">
        <f>IF(AK34&lt;&gt;"",IF(AK34&lt;&gt;"LIBSETS_DROP_MECHANIC_MONSTER_NAME",VLOOKUP(AK34,'LibSets constants'!$I$4:$L$1003,4,FALSE),""),"")</f>
        <v/>
      </c>
      <c r="AN34" s="3" t="str">
        <f>IF(G34&lt;&gt;"LIBSETS_SETTYPE_BATTLEGROUND",IF(G34&lt;&gt;"LIBSETS_SETTYPE_SPECIAL",IF(AO34&lt;&gt;"",VLOOKUP(AO34,'ESO zone constants'!$D$3:$H$4953,5,FALSE),""),""),"")</f>
        <v/>
      </c>
      <c r="AQ34" s="3" t="str">
        <f>IF(AP34&lt;&gt;"",IF(AP34&lt;&gt;"LIBSETS_DROP_MECHANIC_MONSTER_NAME",VLOOKUP(AP34,'LibSets constants'!$I$4:$L$1003,3,FALSE),""),"")</f>
        <v/>
      </c>
      <c r="AR34" s="3" t="str">
        <f>IF(AP34&lt;&gt;"",IF(AP34&lt;&gt;"LIBSETS_DROP_MECHANIC_MONSTER_NAME",VLOOKUP(AP34,'LibSets constants'!$I$4:$L$1003,4,FALSE),""),"")</f>
        <v/>
      </c>
      <c r="AS34" s="3" t="str">
        <f>IF(G34&lt;&gt;"LIBSETS_SETTYPE_BATTLEGROUND",IF(G34&lt;&gt;"LIBSETS_SETTYPE_SPECIAL",IF(AT34&lt;&gt;"",VLOOKUP(AT34,'ESO zone constants'!$D$3:$H$4953,5,FALSE),""),""),"")</f>
        <v/>
      </c>
      <c r="AV34" s="3" t="str">
        <f>IF(AU34&lt;&gt;"",IF(AU34&lt;&gt;"LIBSETS_DROP_MECHANIC_MONSTER_NAME",VLOOKUP(AU34,'LibSets constants'!$I$4:$L$1003,3,FALSE),""),"")</f>
        <v/>
      </c>
      <c r="AW34" s="3" t="str">
        <f>IF(AU34&lt;&gt;"",IF(AU34&lt;&gt;"LIBSETS_DROP_MECHANIC_MONSTER_NAME",VLOOKUP(AU34,'LibSets constants'!$I$4:$L$1003,4,FALSE),""),"")</f>
        <v/>
      </c>
      <c r="AX34" s="87" t="s">
        <v>2678</v>
      </c>
      <c r="AY34" s="21" t="str">
        <f t="shared" si="0"/>
        <v>[52] = {wayshrines={-1,-1,-1,}, dlcId=DLC_BASE_GAME</v>
      </c>
      <c r="AZ34" s="21" t="str">
        <f t="shared" si="1"/>
        <v>, zoneIds={181}, veteran=false</v>
      </c>
      <c r="BA34" s="21" t="str">
        <f t="shared" si="2"/>
        <v>, setType=LIBSETS_SETTYPE_CYRODIIL</v>
      </c>
      <c r="BB34" s="21" t="str">
        <f t="shared" si="3"/>
        <v>, dropMechanic={LIBSETS_DROP_MECHANIC_CITY_CYRODIIL_VLASTARUS}},</v>
      </c>
      <c r="BC34" s="21" t="str">
        <f t="shared" si="4"/>
        <v xml:space="preserve"> --Beckoning Steel / Klingender Stahl   [Cyrodiil]</v>
      </c>
    </row>
    <row r="35" spans="1:55" x14ac:dyDescent="0.25">
      <c r="A35" s="12">
        <v>53</v>
      </c>
      <c r="B35" t="s">
        <v>771</v>
      </c>
      <c r="C35" t="s">
        <v>772</v>
      </c>
      <c r="D35" s="3">
        <f>A35</f>
        <v>53</v>
      </c>
      <c r="G35" s="8" t="s">
        <v>1482</v>
      </c>
      <c r="I35" t="s">
        <v>91</v>
      </c>
      <c r="J35" t="s">
        <v>91</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constants'!$B$4:$C$1003,2,FALSE),"")</f>
        <v>Included in base game</v>
      </c>
      <c r="V35" s="3" t="str">
        <f>IF(U35&lt;&gt;"",IF(U35&lt;&gt;"LIBSETS_DROP_MECHANIC_MONSTER_NAME",VLOOKUP(U35,'LibSets constants'!$I$4:$L$1003,3,FALSE),""),"")</f>
        <v/>
      </c>
      <c r="W35" s="3" t="str">
        <f>IF(U35&lt;&gt;"",IF(U35&lt;&gt;"LIBSETS_DROP_MECHANIC_MONSTER_NAME",VLOOKUP(U35,'LibSets constants'!$I$4:$L$1003,4,FALSE),""),"")</f>
        <v/>
      </c>
      <c r="X35" s="3"/>
      <c r="Y35" s="3" t="str">
        <f>IF(G35&lt;&gt;"LIBSETS_SETTYPE_BATTLEGROUND",IF(G35&lt;&gt;"LIBSETS_SETTYPE_SPECIAL",IF(X35&lt;&gt;"",X35,IF(Z35&lt;&gt;"",VLOOKUP(Z35,'ESO zone constants'!$D$3:$H$4953,5,FALSE),"")),""),"")</f>
        <v/>
      </c>
      <c r="Z35" t="str">
        <f>IF(AND(O35&lt;&gt;"",NOT(ISERROR(O35))),"",IF(AND(L35&lt;&gt;"",L35&gt;0,NOT(ISERROR(L35))),VLOOKUP(L35,'ESO dumped WayshrineInfo'!$K$3:$N$9999,4,FALSE),""))</f>
        <v/>
      </c>
      <c r="AB35" s="43" t="str">
        <f>IF(AA35&lt;&gt;"",IF(AA35&lt;&gt;"LIBSETS_DROP_MECHANIC_MONSTER_NAME",VLOOKUP(AA35,'LibSets constants'!$I$4:$L$1003,3,FALSE),""),"")</f>
        <v/>
      </c>
      <c r="AC35" s="43" t="str">
        <f>IF(AA35&lt;&gt;"",IF(AA35&lt;&gt;"LIBSETS_DROP_MECHANIC_MONSTER_NAME",VLOOKUP(AA35,'LibSets constants'!$I$4:$L$1003,4,FALSE),""),"")</f>
        <v/>
      </c>
      <c r="AD35" s="3" t="str">
        <f>IF(G35&lt;&gt;"LIBSETS_SETTYPE_BATTLEGROUND",IF(G35&lt;&gt;"LIBSETS_SETTYPE_SPECIAL",IF(AE35&lt;&gt;"",VLOOKUP(AE35,'ESO zone constants'!$D$3:$H$4953,5,FALSE),""),""),"")</f>
        <v/>
      </c>
      <c r="AE35" t="str">
        <f>IF(AND(O35&lt;&gt;"",NOT(ISERROR(O35))),"",IF(AND(M35&lt;&gt;"",M35&gt;0,NOT(ISERROR(M35))),VLOOKUP(M35,'ESO dumped WayshrineInfo'!$K$3:$N$9999,4,FALSE),""))</f>
        <v/>
      </c>
      <c r="AF35" s="44"/>
      <c r="AG35" s="43" t="str">
        <f>IF(AF35&lt;&gt;"",IF(AF35&lt;&gt;"LIBSETS_DROP_MECHANIC_MONSTER_NAME",VLOOKUP(AF35,'LibSets constants'!$I$4:$L$1003,3,FALSE),""),"")</f>
        <v/>
      </c>
      <c r="AH35" s="43" t="str">
        <f>IF(AF35&lt;&gt;"",IF(AF35&lt;&gt;"LIBSETS_DROP_MECHANIC_MONSTER_NAME",VLOOKUP(AF35,'LibSets constants'!$I$4:$L$1003,4,FALSE),""),"")</f>
        <v/>
      </c>
      <c r="AI35" s="3" t="str">
        <f>IF(G35&lt;&gt;"LIBSETS_SETTYPE_BATTLEGROUND",IF(G35&lt;&gt;"LIBSETS_SETTYPE_SPECIAL",IF(AJ35&lt;&gt;"",VLOOKUP(AJ35,'ESO zone constants'!$D$3:$H$4953,5,FALSE),""),""),"")</f>
        <v/>
      </c>
      <c r="AK35" s="44"/>
      <c r="AL35" s="43" t="str">
        <f>IF(AK35&lt;&gt;"",IF(AK35&lt;&gt;"LIBSETS_DROP_MECHANIC_MONSTER_NAME",VLOOKUP(AK35,'LibSets constants'!$I$4:$L$1003,3,FALSE),""),"")</f>
        <v/>
      </c>
      <c r="AM35" s="43" t="str">
        <f>IF(AK35&lt;&gt;"",IF(AK35&lt;&gt;"LIBSETS_DROP_MECHANIC_MONSTER_NAME",VLOOKUP(AK35,'LibSets constants'!$I$4:$L$1003,4,FALSE),""),"")</f>
        <v/>
      </c>
      <c r="AN35" s="3" t="str">
        <f>IF(G35&lt;&gt;"LIBSETS_SETTYPE_BATTLEGROUND",IF(G35&lt;&gt;"LIBSETS_SETTYPE_SPECIAL",IF(AO35&lt;&gt;"",VLOOKUP(AO35,'ESO zone constants'!$D$3:$H$4953,5,FALSE),""),""),"")</f>
        <v/>
      </c>
      <c r="AP35" s="44"/>
      <c r="AQ35" s="43" t="str">
        <f>IF(AP35&lt;&gt;"",IF(AP35&lt;&gt;"LIBSETS_DROP_MECHANIC_MONSTER_NAME",VLOOKUP(AP35,'LibSets constants'!$I$4:$L$1003,3,FALSE),""),"")</f>
        <v/>
      </c>
      <c r="AR35" s="43" t="str">
        <f>IF(AP35&lt;&gt;"",IF(AP35&lt;&gt;"LIBSETS_DROP_MECHANIC_MONSTER_NAME",VLOOKUP(AP35,'LibSets constants'!$I$4:$L$1003,4,FALSE),""),"")</f>
        <v/>
      </c>
      <c r="AS35" s="3" t="str">
        <f>IF(G35&lt;&gt;"LIBSETS_SETTYPE_BATTLEGROUND",IF(G35&lt;&gt;"LIBSETS_SETTYPE_SPECIAL",IF(AT35&lt;&gt;"",VLOOKUP(AT35,'ESO zone constants'!$D$3:$H$4953,5,FALSE),""),""),"")</f>
        <v/>
      </c>
      <c r="AU35" s="44"/>
      <c r="AV35" s="43" t="str">
        <f>IF(AU35&lt;&gt;"",IF(AU35&lt;&gt;"LIBSETS_DROP_MECHANIC_MONSTER_NAME",VLOOKUP(AU35,'LibSets constants'!$I$4:$L$1003,3,FALSE),""),"")</f>
        <v/>
      </c>
      <c r="AW35" s="43" t="str">
        <f>IF(AU35&lt;&gt;"",IF(AU35&lt;&gt;"LIBSETS_DROP_MECHANIC_MONSTER_NAME",VLOOKUP(AU35,'LibSets constants'!$I$4:$L$1003,4,FALSE),""),"")</f>
        <v/>
      </c>
      <c r="AX35" s="87" t="s">
        <v>2678</v>
      </c>
      <c r="AY35" s="21" t="str">
        <f t="shared" si="0"/>
        <v>[53] = {wayshrines={195,195,195,}, dlcId=DLC_BASE_GAME</v>
      </c>
      <c r="AZ35" s="21" t="str">
        <f t="shared" si="1"/>
        <v>, zoneIds={449}, veteran=false</v>
      </c>
      <c r="BA35" s="21" t="str">
        <f t="shared" si="2"/>
        <v>, setType=LIBSETS_SETTYPE_DUNGEON</v>
      </c>
      <c r="BB35" s="21" t="str">
        <f t="shared" si="3"/>
        <v>},</v>
      </c>
      <c r="BC35" s="21" t="str">
        <f t="shared" si="4"/>
        <v xml:space="preserve"> --The Ice Furnace / Eisschmiede   [Direfrost Keep]</v>
      </c>
    </row>
    <row r="36" spans="1:55" x14ac:dyDescent="0.25">
      <c r="A36" s="5">
        <v>54</v>
      </c>
      <c r="B36" t="s">
        <v>773</v>
      </c>
      <c r="C36" t="s">
        <v>774</v>
      </c>
      <c r="D36" s="3">
        <f>A36</f>
        <v>54</v>
      </c>
      <c r="G36" s="8" t="s">
        <v>1479</v>
      </c>
      <c r="I36" t="s">
        <v>91</v>
      </c>
      <c r="J36" t="s">
        <v>91</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X36" s="3"/>
      <c r="Y36" s="3">
        <f>IF(G36&lt;&gt;"LIBSETS_SETTYPE_BATTLEGROUND",IF(G36&lt;&gt;"LIBSETS_SETTYPE_SPECIAL",IF(X36&lt;&gt;"",X36,IF(Z36&lt;&gt;"",VLOOKUP(Z36,'ESO zone constants'!$D$3:$H$4953,5,FALSE),"")),""),"")</f>
        <v>381</v>
      </c>
      <c r="Z36" t="str">
        <f>IF(AND(O36&lt;&gt;"",NOT(ISERROR(O36))),"",IF(AND(L36&lt;&gt;"",L36&gt;0,NOT(ISERROR(L36))),VLOOKUP(L36,'ESO dumped WayshrineInfo'!$K$3:$N$9999,4,FALSE),""))</f>
        <v>Auridon</v>
      </c>
      <c r="AB36" s="3" t="str">
        <f>IF(AA36&lt;&gt;"",IF(AA36&lt;&gt;"LIBSETS_DROP_MECHANIC_MONSTER_NAME",VLOOKUP(AA36,'LibSets constants'!$I$4:$L$1003,3,FALSE),""),"")</f>
        <v/>
      </c>
      <c r="AC36" s="3" t="str">
        <f>IF(AA36&lt;&gt;"",IF(AA36&lt;&gt;"LIBSETS_DROP_MECHANIC_MONSTER_NAME",VLOOKUP(AA36,'LibSets constants'!$I$4:$L$1003,4,FALSE),""),"")</f>
        <v/>
      </c>
      <c r="AD36" s="3">
        <f>IF(G36&lt;&gt;"LIBSETS_SETTYPE_BATTLEGROUND",IF(G36&lt;&gt;"LIBSETS_SETTYPE_SPECIAL",IF(AE36&lt;&gt;"",VLOOKUP(AE36,'ESO zone constants'!$D$3:$H$4953,5,FALSE),""),""),"")</f>
        <v>41</v>
      </c>
      <c r="AE36" t="str">
        <f>IF(AND(O36&lt;&gt;"",NOT(ISERROR(O36))),"",IF(AND(M36&lt;&gt;"",M36&gt;0,NOT(ISERROR(M36))),VLOOKUP(M36,'ESO dumped WayshrineInfo'!$K$3:$N$9999,4,FALSE),""))</f>
        <v>Stonefalls</v>
      </c>
      <c r="AG36" s="3" t="str">
        <f>IF(AF36&lt;&gt;"",IF(AF36&lt;&gt;"LIBSETS_DROP_MECHANIC_MONSTER_NAME",VLOOKUP(AF36,'LibSets constants'!$I$4:$L$1003,3,FALSE),""),"")</f>
        <v/>
      </c>
      <c r="AH36" s="3" t="str">
        <f>IF(AF36&lt;&gt;"",IF(AF36&lt;&gt;"LIBSETS_DROP_MECHANIC_MONSTER_NAME",VLOOKUP(AF36,'LibSets constants'!$I$4:$L$1003,4,FALSE),""),"")</f>
        <v/>
      </c>
      <c r="AI36" s="3" t="str">
        <f>IF(G36&lt;&gt;"LIBSETS_SETTYPE_BATTLEGROUND",IF(G36&lt;&gt;"LIBSETS_SETTYPE_SPECIAL",IF(AJ36&lt;&gt;"",VLOOKUP(AJ36,'ESO zone constants'!$D$3:$H$4953,5,FALSE),""),""),"")</f>
        <v/>
      </c>
      <c r="AL36" s="3" t="str">
        <f>IF(AK36&lt;&gt;"",IF(AK36&lt;&gt;"LIBSETS_DROP_MECHANIC_MONSTER_NAME",VLOOKUP(AK36,'LibSets constants'!$I$4:$L$1003,3,FALSE),""),"")</f>
        <v/>
      </c>
      <c r="AM36" s="3" t="str">
        <f>IF(AK36&lt;&gt;"",IF(AK36&lt;&gt;"LIBSETS_DROP_MECHANIC_MONSTER_NAME",VLOOKUP(AK36,'LibSets constants'!$I$4:$L$1003,4,FALSE),""),"")</f>
        <v/>
      </c>
      <c r="AN36" s="3" t="str">
        <f>IF(G36&lt;&gt;"LIBSETS_SETTYPE_BATTLEGROUND",IF(G36&lt;&gt;"LIBSETS_SETTYPE_SPECIAL",IF(AO36&lt;&gt;"",VLOOKUP(AO36,'ESO zone constants'!$D$3:$H$4953,5,FALSE),""),""),"")</f>
        <v/>
      </c>
      <c r="AQ36" s="3" t="str">
        <f>IF(AP36&lt;&gt;"",IF(AP36&lt;&gt;"LIBSETS_DROP_MECHANIC_MONSTER_NAME",VLOOKUP(AP36,'LibSets constants'!$I$4:$L$1003,3,FALSE),""),"")</f>
        <v/>
      </c>
      <c r="AR36" s="3" t="str">
        <f>IF(AP36&lt;&gt;"",IF(AP36&lt;&gt;"LIBSETS_DROP_MECHANIC_MONSTER_NAME",VLOOKUP(AP36,'LibSets constants'!$I$4:$L$1003,4,FALSE),""),"")</f>
        <v/>
      </c>
      <c r="AS36" s="3" t="str">
        <f>IF(G36&lt;&gt;"LIBSETS_SETTYPE_BATTLEGROUND",IF(G36&lt;&gt;"LIBSETS_SETTYPE_SPECIAL",IF(AT36&lt;&gt;"",VLOOKUP(AT36,'ESO zone constants'!$D$3:$H$4953,5,FALSE),""),""),"")</f>
        <v/>
      </c>
      <c r="AV36" s="3" t="str">
        <f>IF(AU36&lt;&gt;"",IF(AU36&lt;&gt;"LIBSETS_DROP_MECHANIC_MONSTER_NAME",VLOOKUP(AU36,'LibSets constants'!$I$4:$L$1003,3,FALSE),""),"")</f>
        <v/>
      </c>
      <c r="AW36" s="3" t="str">
        <f>IF(AU36&lt;&gt;"",IF(AU36&lt;&gt;"LIBSETS_DROP_MECHANIC_MONSTER_NAME",VLOOKUP(AU36,'LibSets constants'!$I$4:$L$1003,4,FALSE),""),"")</f>
        <v/>
      </c>
      <c r="AX36" s="87" t="s">
        <v>2678</v>
      </c>
      <c r="AY36" s="21" t="str">
        <f t="shared" si="0"/>
        <v>[54] = {wayshrines={7,175,77,}, traitsNeeded=2, dlcId=DLC_BASE_GAME</v>
      </c>
      <c r="AZ36" s="21" t="str">
        <f t="shared" si="1"/>
        <v>, zoneIds={3,381,41}, veteran=false</v>
      </c>
      <c r="BA36" s="21" t="str">
        <f t="shared" si="2"/>
        <v>, setType=LIBSETS_SETTYPE_CRAFTED</v>
      </c>
      <c r="BB36" s="21" t="str">
        <f t="shared" si="3"/>
        <v>},</v>
      </c>
      <c r="BC36" s="21" t="str">
        <f t="shared" si="4"/>
        <v xml:space="preserve"> --Ashen Grip / Aschengriff   [Glenumbra, Auridon, Stonefalls]</v>
      </c>
    </row>
    <row r="37" spans="1:55" x14ac:dyDescent="0.25">
      <c r="A37" s="12">
        <v>55</v>
      </c>
      <c r="B37" t="s">
        <v>775</v>
      </c>
      <c r="C37" t="s">
        <v>776</v>
      </c>
      <c r="D37" s="3">
        <f>A37</f>
        <v>55</v>
      </c>
      <c r="E37" s="60"/>
      <c r="G37" s="8" t="s">
        <v>1482</v>
      </c>
      <c r="I37" t="s">
        <v>91</v>
      </c>
      <c r="J37" t="s">
        <v>91</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constants'!$B$4:$C$1003,2,FALSE),"")</f>
        <v>Included in base game</v>
      </c>
      <c r="V37" s="3" t="str">
        <f>IF(U37&lt;&gt;"",IF(U37&lt;&gt;"LIBSETS_DROP_MECHANIC_MONSTER_NAME",VLOOKUP(U37,'LibSets constants'!$I$4:$L$1003,3,FALSE),""),"")</f>
        <v/>
      </c>
      <c r="W37" s="3" t="str">
        <f>IF(U37&lt;&gt;"",IF(U37&lt;&gt;"LIBSETS_DROP_MECHANIC_MONSTER_NAME",VLOOKUP(U37,'LibSets constants'!$I$4:$L$1003,4,FALSE),""),"")</f>
        <v/>
      </c>
      <c r="X37" s="3">
        <v>936</v>
      </c>
      <c r="Y37" s="3">
        <f>IF(G37&lt;&gt;"LIBSETS_SETTYPE_BATTLEGROUND",IF(G37&lt;&gt;"LIBSETS_SETTYPE_SPECIAL",IF(X37&lt;&gt;"",X37,IF(Z37&lt;&gt;"",VLOOKUP(Z37,'ESO zone constants'!$D$3:$H$4953,5,FALSE),"")),""),"")</f>
        <v>936</v>
      </c>
      <c r="Z37" t="str">
        <f>IF(AND(O37&lt;&gt;"",NOT(ISERROR(O37))),"",IF(AND(L37&lt;&gt;"",L37&gt;0,NOT(ISERROR(L37))),VLOOKUP(L37,'ESO dumped WayshrineInfo'!$K$3:$N$9999,4,FALSE),""))</f>
        <v/>
      </c>
      <c r="AB37" s="3" t="str">
        <f>IF(AA37&lt;&gt;"",IF(AA37&lt;&gt;"LIBSETS_DROP_MECHANIC_MONSTER_NAME",VLOOKUP(AA37,'LibSets constants'!$I$4:$L$1003,3,FALSE),""),"")</f>
        <v/>
      </c>
      <c r="AC37" s="3" t="str">
        <f>IF(AA37&lt;&gt;"",IF(AA37&lt;&gt;"LIBSETS_DROP_MECHANIC_MONSTER_NAME",VLOOKUP(AA37,'LibSets constants'!$I$4:$L$1003,4,FALSE),""),"")</f>
        <v/>
      </c>
      <c r="AD37" s="3" t="str">
        <f>IF(G37&lt;&gt;"LIBSETS_SETTYPE_BATTLEGROUND",IF(G37&lt;&gt;"LIBSETS_SETTYPE_SPECIAL",IF(AE37&lt;&gt;"",VLOOKUP(AE37,'ESO zone constants'!$D$3:$H$4953,5,FALSE),""),""),"")</f>
        <v/>
      </c>
      <c r="AE37" t="str">
        <f>IF(AND(O37&lt;&gt;"",NOT(ISERROR(O37))),"",IF(AND(M37&lt;&gt;"",M37&gt;0,NOT(ISERROR(M37))),VLOOKUP(M37,'ESO dumped WayshrineInfo'!$K$3:$N$9999,4,FALSE),""))</f>
        <v/>
      </c>
      <c r="AG37" s="3" t="str">
        <f>IF(AF37&lt;&gt;"",IF(AF37&lt;&gt;"LIBSETS_DROP_MECHANIC_MONSTER_NAME",VLOOKUP(AF37,'LibSets constants'!$I$4:$L$1003,3,FALSE),""),"")</f>
        <v/>
      </c>
      <c r="AH37" s="3" t="str">
        <f>IF(AF37&lt;&gt;"",IF(AF37&lt;&gt;"LIBSETS_DROP_MECHANIC_MONSTER_NAME",VLOOKUP(AF37,'LibSets constants'!$I$4:$L$1003,4,FALSE),""),"")</f>
        <v/>
      </c>
      <c r="AI37" s="3" t="str">
        <f>IF(G37&lt;&gt;"LIBSETS_SETTYPE_BATTLEGROUND",IF(G37&lt;&gt;"LIBSETS_SETTYPE_SPECIAL",IF(AJ37&lt;&gt;"",VLOOKUP(AJ37,'ESO zone constants'!$D$3:$H$4953,5,FALSE),""),""),"")</f>
        <v/>
      </c>
      <c r="AL37" s="3" t="str">
        <f>IF(AK37&lt;&gt;"",IF(AK37&lt;&gt;"LIBSETS_DROP_MECHANIC_MONSTER_NAME",VLOOKUP(AK37,'LibSets constants'!$I$4:$L$1003,3,FALSE),""),"")</f>
        <v/>
      </c>
      <c r="AM37" s="3" t="str">
        <f>IF(AK37&lt;&gt;"",IF(AK37&lt;&gt;"LIBSETS_DROP_MECHANIC_MONSTER_NAME",VLOOKUP(AK37,'LibSets constants'!$I$4:$L$1003,4,FALSE),""),"")</f>
        <v/>
      </c>
      <c r="AN37" s="3" t="str">
        <f>IF(G37&lt;&gt;"LIBSETS_SETTYPE_BATTLEGROUND",IF(G37&lt;&gt;"LIBSETS_SETTYPE_SPECIAL",IF(AO37&lt;&gt;"",VLOOKUP(AO37,'ESO zone constants'!$D$3:$H$4953,5,FALSE),""),""),"")</f>
        <v/>
      </c>
      <c r="AQ37" s="3" t="str">
        <f>IF(AP37&lt;&gt;"",IF(AP37&lt;&gt;"LIBSETS_DROP_MECHANIC_MONSTER_NAME",VLOOKUP(AP37,'LibSets constants'!$I$4:$L$1003,3,FALSE),""),"")</f>
        <v/>
      </c>
      <c r="AR37" s="3" t="str">
        <f>IF(AP37&lt;&gt;"",IF(AP37&lt;&gt;"LIBSETS_DROP_MECHANIC_MONSTER_NAME",VLOOKUP(AP37,'LibSets constants'!$I$4:$L$1003,4,FALSE),""),"")</f>
        <v/>
      </c>
      <c r="AS37" s="3" t="str">
        <f>IF(G37&lt;&gt;"LIBSETS_SETTYPE_BATTLEGROUND",IF(G37&lt;&gt;"LIBSETS_SETTYPE_SPECIAL",IF(AT37&lt;&gt;"",VLOOKUP(AT37,'ESO zone constants'!$D$3:$H$4953,5,FALSE),""),""),"")</f>
        <v/>
      </c>
      <c r="AV37" s="3" t="str">
        <f>IF(AU37&lt;&gt;"",IF(AU37&lt;&gt;"LIBSETS_DROP_MECHANIC_MONSTER_NAME",VLOOKUP(AU37,'LibSets constants'!$I$4:$L$1003,3,FALSE),""),"")</f>
        <v/>
      </c>
      <c r="AW37" s="3" t="str">
        <f>IF(AU37&lt;&gt;"",IF(AU37&lt;&gt;"LIBSETS_DROP_MECHANIC_MONSTER_NAME",VLOOKUP(AU37,'LibSets constants'!$I$4:$L$1003,4,FALSE),""),"")</f>
        <v/>
      </c>
      <c r="AX37" s="87" t="s">
        <v>2678</v>
      </c>
      <c r="AY37" s="21" t="str">
        <f t="shared" si="0"/>
        <v>[55] = {wayshrines={193,193,193,}, dlcId=DLC_BASE_GAME</v>
      </c>
      <c r="AZ37" s="21" t="str">
        <f t="shared" si="1"/>
        <v>, zoneIds={144,936}, veteran=false</v>
      </c>
      <c r="BA37" s="21" t="str">
        <f t="shared" si="2"/>
        <v>, setType=LIBSETS_SETTYPE_DUNGEON</v>
      </c>
      <c r="BB37" s="21" t="str">
        <f t="shared" si="3"/>
        <v>},</v>
      </c>
      <c r="BC37" s="21" t="str">
        <f t="shared" si="4"/>
        <v xml:space="preserve"> --Prayer Shawl / Gebetstuch   [Spindleclutch I]</v>
      </c>
    </row>
    <row r="38" spans="1:55" x14ac:dyDescent="0.25">
      <c r="A38" s="12">
        <v>56</v>
      </c>
      <c r="B38" t="s">
        <v>777</v>
      </c>
      <c r="C38" t="s">
        <v>2575</v>
      </c>
      <c r="D38" s="3">
        <f>A38</f>
        <v>56</v>
      </c>
      <c r="E38" s="60"/>
      <c r="G38" s="8" t="s">
        <v>1485</v>
      </c>
      <c r="I38" t="s">
        <v>91</v>
      </c>
      <c r="J38" t="s">
        <v>91</v>
      </c>
      <c r="K38">
        <v>-1</v>
      </c>
      <c r="L38">
        <v>-1</v>
      </c>
      <c r="M38">
        <v>-1</v>
      </c>
      <c r="N38">
        <v>0</v>
      </c>
      <c r="O38" s="66" t="s">
        <v>110</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constants'!$B$4:$C$1003,2,FALSE),"")</f>
        <v>Included in base game</v>
      </c>
      <c r="U38" s="33" t="s">
        <v>1565</v>
      </c>
      <c r="V38" s="3" t="str">
        <f>IF(U38&lt;&gt;"",IF(U38&lt;&gt;"LIBSETS_DROP_MECHANIC_MONSTER_NAME",VLOOKUP(U38,'LibSets constants'!$I$4:$L$1003,3,FALSE),""),"")</f>
        <v>Delve bosses have a chance to drop a waist or feet.</v>
      </c>
      <c r="W38" s="3" t="str">
        <f>IF(U38&lt;&gt;"",IF(U38&lt;&gt;"LIBSETS_DROP_MECHANIC_MONSTER_NAME",VLOOKUP(U38,'LibSets constants'!$I$4:$L$1003,4,FALSE),""),"")</f>
        <v>Bosse in Gewölben haben die Chance, eine Taille oder Füße fallen zu lassen.</v>
      </c>
      <c r="X38" s="3"/>
      <c r="Y38" s="3" t="str">
        <f>IF(G38&lt;&gt;"LIBSETS_SETTYPE_BATTLEGROUND",IF(G38&lt;&gt;"LIBSETS_SETTYPE_SPECIAL",IF(X38&lt;&gt;"",X38,IF(Z38&lt;&gt;"",VLOOKUP(Z38,'ESO zone constants'!$D$3:$H$4953,5,FALSE),"")),""),"")</f>
        <v/>
      </c>
      <c r="Z38" t="str">
        <f>IF(AND(O38&lt;&gt;"",NOT(ISERROR(O38))),"",IF(AND(L38&lt;&gt;"",L38&gt;0,NOT(ISERROR(L38))),VLOOKUP(L38,'ESO dumped WayshrineInfo'!$K$3:$N$9999,4,FALSE),""))</f>
        <v/>
      </c>
      <c r="AA38" s="33" t="s">
        <v>1566</v>
      </c>
      <c r="AB38" s="43" t="str">
        <f>IF(AA38&lt;&gt;"",IF(AA38&lt;&gt;"LIBSETS_DROP_MECHANIC_MONSTER_NAME",VLOOKUP(AA38,'LibSets constants'!$I$4:$L$1003,3,FALSE),""),"")</f>
        <v>Overland group bosses have a 100% chance to drop head, chest, legs, or weapon.</v>
      </c>
      <c r="AC38" s="43" t="str">
        <f>IF(AA38&lt;&gt;"",IF(AA38&lt;&gt;"LIBSETS_DROP_MECHANIC_MONSTER_NAME",VLOOKUP(AA38,'LibSets constants'!$I$4:$L$1003,4,FALSE),""),"")</f>
        <v>Überland Gruppenbosse haben eine Chance von 100%, Kopf, Brust, Beine oder Waffen fallen zu lassen.</v>
      </c>
      <c r="AD38" s="3" t="str">
        <f>IF(G38&lt;&gt;"LIBSETS_SETTYPE_BATTLEGROUND",IF(G38&lt;&gt;"LIBSETS_SETTYPE_SPECIAL",IF(AE38&lt;&gt;"",VLOOKUP(AE38,'ESO zone constants'!$D$3:$H$4953,5,FALSE),""),""),"")</f>
        <v/>
      </c>
      <c r="AE38" t="str">
        <f>IF(AND(O38&lt;&gt;"",NOT(ISERROR(O38))),"",IF(AND(M38&lt;&gt;"",M38&gt;0,NOT(ISERROR(M38))),VLOOKUP(M38,'ESO dumped WayshrineInfo'!$K$3:$N$9999,4,FALSE),""))</f>
        <v/>
      </c>
      <c r="AF38" s="44" t="s">
        <v>1567</v>
      </c>
      <c r="AG38" s="43" t="str">
        <f>IF(AF38&lt;&gt;"",IF(AF38&lt;&gt;"LIBSETS_DROP_MECHANIC_MONSTER_NAME",VLOOKUP(AF38,'LibSets constants'!$I$4:$L$1003,3,FALSE),""),"")</f>
        <v>Public dungeon bosses have a chance to drop a shoulder, hand, or weapon.</v>
      </c>
      <c r="AH38" s="43" t="str">
        <f>IF(AF38&lt;&gt;"",IF(AF38&lt;&gt;"LIBSETS_DROP_MECHANIC_MONSTER_NAME",VLOOKUP(AF38,'LibSets constants'!$I$4:$L$1003,4,FALSE),""),"")</f>
        <v>Öffentliche Dungeon-Bosse haben die Möglichkeit, eine Schulter, Handschuhe oder eine Waffe fallen zu lassen.</v>
      </c>
      <c r="AI38" s="3" t="str">
        <f>IF(G38&lt;&gt;"LIBSETS_SETTYPE_BATTLEGROUND",IF(G38&lt;&gt;"LIBSETS_SETTYPE_SPECIAL",IF(AJ38&lt;&gt;"",VLOOKUP(AJ38,'ESO zone constants'!$D$3:$H$4953,5,FALSE),""),""),"")</f>
        <v/>
      </c>
      <c r="AK38" s="44" t="s">
        <v>1568</v>
      </c>
      <c r="AL38" s="43" t="str">
        <f>IF(AK38&lt;&gt;"",IF(AK38&lt;&gt;"LIBSETS_DROP_MECHANIC_MONSTER_NAME",VLOOKUP(AK38,'LibSets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 s="43" t="str">
        <f>IF(AK38&lt;&gt;"",IF(AK38&lt;&gt;"LIBSETS_DROP_MECHANIC_MONSTER_NAME",VLOOKUP(AK38,'LibSets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 s="3" t="str">
        <f>IF(G38&lt;&gt;"LIBSETS_SETTYPE_BATTLEGROUND",IF(G38&lt;&gt;"LIBSETS_SETTYPE_SPECIAL",IF(AO38&lt;&gt;"",VLOOKUP(AO38,'ESO zone constants'!$D$3:$H$4953,5,FALSE),""),""),"")</f>
        <v/>
      </c>
      <c r="AP38" s="44"/>
      <c r="AQ38" s="43" t="str">
        <f>IF(AP38&lt;&gt;"",IF(AP38&lt;&gt;"LIBSETS_DROP_MECHANIC_MONSTER_NAME",VLOOKUP(AP38,'LibSets constants'!$I$4:$L$1003,3,FALSE),""),"")</f>
        <v/>
      </c>
      <c r="AR38" s="43" t="str">
        <f>IF(AP38&lt;&gt;"",IF(AP38&lt;&gt;"LIBSETS_DROP_MECHANIC_MONSTER_NAME",VLOOKUP(AP38,'LibSets constants'!$I$4:$L$1003,4,FALSE),""),"")</f>
        <v/>
      </c>
      <c r="AS38" s="3" t="str">
        <f>IF(G38&lt;&gt;"LIBSETS_SETTYPE_BATTLEGROUND",IF(G38&lt;&gt;"LIBSETS_SETTYPE_SPECIAL",IF(AT38&lt;&gt;"",VLOOKUP(AT38,'ESO zone constants'!$D$3:$H$4953,5,FALSE),""),""),"")</f>
        <v/>
      </c>
      <c r="AU38" s="44"/>
      <c r="AV38" s="43" t="str">
        <f>IF(AU38&lt;&gt;"",IF(AU38&lt;&gt;"LIBSETS_DROP_MECHANIC_MONSTER_NAME",VLOOKUP(AU38,'LibSets constants'!$I$4:$L$1003,3,FALSE),""),"")</f>
        <v/>
      </c>
      <c r="AW38" s="43" t="str">
        <f>IF(AU38&lt;&gt;"",IF(AU38&lt;&gt;"LIBSETS_DROP_MECHANIC_MONSTER_NAME",VLOOKUP(AU38,'LibSets constants'!$I$4:$L$1003,4,FALSE),""),"")</f>
        <v/>
      </c>
      <c r="AX38" s="87" t="s">
        <v>2678</v>
      </c>
      <c r="AY38" s="21" t="str">
        <f t="shared" si="0"/>
        <v>[56] = {wayshrines={-1,-1,-1,}, dlcId=DLC_BASE_GAME</v>
      </c>
      <c r="AZ38" s="21" t="str">
        <f t="shared" si="1"/>
        <v>, zoneIds={101}, veteran=false</v>
      </c>
      <c r="BA38" s="21" t="str">
        <f t="shared" si="2"/>
        <v>, setType=LIBSETS_SETTYPE_OVERLAND</v>
      </c>
      <c r="BB38" s="21" t="str">
        <f t="shared" si="3"/>
        <v>, dropMechanic={LIBSETS_DROP_MECHANIC_OVERLAND_BOSS_DELVE,LIBSETS_DROP_MECHANIC_OVERLAND_WORLDBOSS,LIBSETS_DROP_MECHANIC_OVERLAND_BOSS_PUBLIC_DUNGEON,LIBSETS_DROP_MECHANIC_OVERLAND_CHEST}},</v>
      </c>
      <c r="BC38" s="21" t="str">
        <f t="shared" si="4"/>
        <v xml:space="preserve"> --Stendarr\'s Embrace / Stendarrs Umarmung   [Eastmarch]</v>
      </c>
    </row>
    <row r="39" spans="1:55" x14ac:dyDescent="0.25">
      <c r="A39" s="12">
        <v>57</v>
      </c>
      <c r="B39" t="s">
        <v>778</v>
      </c>
      <c r="C39" t="s">
        <v>2576</v>
      </c>
      <c r="D39" s="3">
        <f>A39</f>
        <v>57</v>
      </c>
      <c r="E39" s="60"/>
      <c r="G39" s="8" t="s">
        <v>1485</v>
      </c>
      <c r="I39" t="s">
        <v>91</v>
      </c>
      <c r="J39" t="s">
        <v>91</v>
      </c>
      <c r="K39">
        <v>-1</v>
      </c>
      <c r="L39">
        <v>-1</v>
      </c>
      <c r="M39">
        <v>-1</v>
      </c>
      <c r="N39">
        <v>0</v>
      </c>
      <c r="O39" s="66" t="s">
        <v>266</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1565</v>
      </c>
      <c r="V39" s="3" t="str">
        <f>IF(U39&lt;&gt;"",IF(U39&lt;&gt;"LIBSETS_DROP_MECHANIC_MONSTER_NAME",VLOOKUP(U39,'LibSets constants'!$I$4:$L$1003,3,FALSE),""),"")</f>
        <v>Delve bosses have a chance to drop a waist or feet.</v>
      </c>
      <c r="W39" s="3" t="str">
        <f>IF(U39&lt;&gt;"",IF(U39&lt;&gt;"LIBSETS_DROP_MECHANIC_MONSTER_NAME",VLOOKUP(U39,'LibSets constants'!$I$4:$L$1003,4,FALSE),""),"")</f>
        <v>Bosse in Gewölben haben die Chance, eine Taille oder Füße fallen zu lassen.</v>
      </c>
      <c r="X39" s="3"/>
      <c r="Y39" s="3" t="str">
        <f>IF(G39&lt;&gt;"LIBSETS_SETTYPE_BATTLEGROUND",IF(G39&lt;&gt;"LIBSETS_SETTYPE_SPECIAL",IF(X39&lt;&gt;"",X39,IF(Z39&lt;&gt;"",VLOOKUP(Z39,'ESO zone constants'!$D$3:$H$4953,5,FALSE),"")),""),"")</f>
        <v/>
      </c>
      <c r="Z39" t="str">
        <f>IF(AND(O39&lt;&gt;"",NOT(ISERROR(O39))),"",IF(AND(L39&lt;&gt;"",L39&gt;0,NOT(ISERROR(L39))),VLOOKUP(L39,'ESO dumped WayshrineInfo'!$K$3:$N$9999,4,FALSE),""))</f>
        <v/>
      </c>
      <c r="AA39" s="33" t="s">
        <v>1566</v>
      </c>
      <c r="AB39" s="43" t="str">
        <f>IF(AA39&lt;&gt;"",IF(AA39&lt;&gt;"LIBSETS_DROP_MECHANIC_MONSTER_NAME",VLOOKUP(AA39,'LibSets constants'!$I$4:$L$1003,3,FALSE),""),"")</f>
        <v>Overland group bosses have a 100% chance to drop head, chest, legs, or weapon.</v>
      </c>
      <c r="AC39" s="43" t="str">
        <f>IF(AA39&lt;&gt;"",IF(AA39&lt;&gt;"LIBSETS_DROP_MECHANIC_MONSTER_NAME",VLOOKUP(AA39,'LibSets constants'!$I$4:$L$1003,4,FALSE),""),"")</f>
        <v>Überland Gruppenbosse haben eine Chance von 100%, Kopf, Brust, Beine oder Waffen fallen zu lassen.</v>
      </c>
      <c r="AD39" s="3" t="str">
        <f>IF(G39&lt;&gt;"LIBSETS_SETTYPE_BATTLEGROUND",IF(G39&lt;&gt;"LIBSETS_SETTYPE_SPECIAL",IF(AE39&lt;&gt;"",VLOOKUP(AE39,'ESO zone constants'!$D$3:$H$4953,5,FALSE),""),""),"")</f>
        <v/>
      </c>
      <c r="AE39" t="str">
        <f>IF(AND(O39&lt;&gt;"",NOT(ISERROR(O39))),"",IF(AND(M39&lt;&gt;"",M39&gt;0,NOT(ISERROR(M39))),VLOOKUP(M39,'ESO dumped WayshrineInfo'!$K$3:$N$9999,4,FALSE),""))</f>
        <v/>
      </c>
      <c r="AF39" s="44" t="s">
        <v>1567</v>
      </c>
      <c r="AG39" s="43" t="str">
        <f>IF(AF39&lt;&gt;"",IF(AF39&lt;&gt;"LIBSETS_DROP_MECHANIC_MONSTER_NAME",VLOOKUP(AF39,'LibSets constants'!$I$4:$L$1003,3,FALSE),""),"")</f>
        <v>Public dungeon bosses have a chance to drop a shoulder, hand, or weapon.</v>
      </c>
      <c r="AH39" s="43" t="str">
        <f>IF(AF39&lt;&gt;"",IF(AF39&lt;&gt;"LIBSETS_DROP_MECHANIC_MONSTER_NAME",VLOOKUP(AF39,'LibSets constants'!$I$4:$L$1003,4,FALSE),""),"")</f>
        <v>Öffentliche Dungeon-Bosse haben die Möglichkeit, eine Schulter, Handschuhe oder eine Waffe fallen zu lassen.</v>
      </c>
      <c r="AI39" s="3" t="str">
        <f>IF(G39&lt;&gt;"LIBSETS_SETTYPE_BATTLEGROUND",IF(G39&lt;&gt;"LIBSETS_SETTYPE_SPECIAL",IF(AJ39&lt;&gt;"",VLOOKUP(AJ39,'ESO zone constants'!$D$3:$H$4953,5,FALSE),""),""),"")</f>
        <v/>
      </c>
      <c r="AK39" s="44" t="s">
        <v>1568</v>
      </c>
      <c r="AL39" s="43" t="str">
        <f>IF(AK39&lt;&gt;"",IF(AK39&lt;&gt;"LIBSETS_DROP_MECHANIC_MONSTER_NAME",VLOOKUP(AK39,'LibSets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 s="43" t="str">
        <f>IF(AK39&lt;&gt;"",IF(AK39&lt;&gt;"LIBSETS_DROP_MECHANIC_MONSTER_NAME",VLOOKUP(AK39,'LibSets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 s="3" t="str">
        <f>IF(G39&lt;&gt;"LIBSETS_SETTYPE_BATTLEGROUND",IF(G39&lt;&gt;"LIBSETS_SETTYPE_SPECIAL",IF(AO39&lt;&gt;"",VLOOKUP(AO39,'ESO zone constants'!$D$3:$H$4953,5,FALSE),""),""),"")</f>
        <v/>
      </c>
      <c r="AP39" s="44"/>
      <c r="AQ39" s="43" t="str">
        <f>IF(AP39&lt;&gt;"",IF(AP39&lt;&gt;"LIBSETS_DROP_MECHANIC_MONSTER_NAME",VLOOKUP(AP39,'LibSets constants'!$I$4:$L$1003,3,FALSE),""),"")</f>
        <v/>
      </c>
      <c r="AR39" s="43" t="str">
        <f>IF(AP39&lt;&gt;"",IF(AP39&lt;&gt;"LIBSETS_DROP_MECHANIC_MONSTER_NAME",VLOOKUP(AP39,'LibSets constants'!$I$4:$L$1003,4,FALSE),""),"")</f>
        <v/>
      </c>
      <c r="AS39" s="3" t="str">
        <f>IF(G39&lt;&gt;"LIBSETS_SETTYPE_BATTLEGROUND",IF(G39&lt;&gt;"LIBSETS_SETTYPE_SPECIAL",IF(AT39&lt;&gt;"",VLOOKUP(AT39,'ESO zone constants'!$D$3:$H$4953,5,FALSE),""),""),"")</f>
        <v/>
      </c>
      <c r="AU39" s="44"/>
      <c r="AV39" s="43" t="str">
        <f>IF(AU39&lt;&gt;"",IF(AU39&lt;&gt;"LIBSETS_DROP_MECHANIC_MONSTER_NAME",VLOOKUP(AU39,'LibSets constants'!$I$4:$L$1003,3,FALSE),""),"")</f>
        <v/>
      </c>
      <c r="AW39" s="43" t="str">
        <f>IF(AU39&lt;&gt;"",IF(AU39&lt;&gt;"LIBSETS_DROP_MECHANIC_MONSTER_NAME",VLOOKUP(AU39,'LibSets constants'!$I$4:$L$1003,4,FALSE),""),"")</f>
        <v/>
      </c>
      <c r="AX39" s="87" t="s">
        <v>2678</v>
      </c>
      <c r="AY39" s="21" t="str">
        <f t="shared" si="0"/>
        <v>[57] = {wayshrines={-1,-1,-1,}, dlcId=DLC_BASE_GAME</v>
      </c>
      <c r="AZ39" s="21" t="str">
        <f t="shared" si="1"/>
        <v>, zoneIds={383}, veteran=false</v>
      </c>
      <c r="BA39" s="21" t="str">
        <f t="shared" si="2"/>
        <v>, setType=LIBSETS_SETTYPE_OVERLAND</v>
      </c>
      <c r="BB39" s="21" t="str">
        <f t="shared" si="3"/>
        <v>, dropMechanic={LIBSETS_DROP_MECHANIC_OVERLAND_BOSS_DELVE,LIBSETS_DROP_MECHANIC_OVERLAND_WORLDBOSS,LIBSETS_DROP_MECHANIC_OVERLAND_BOSS_PUBLIC_DUNGEON,LIBSETS_DROP_MECHANIC_OVERLAND_CHEST}},</v>
      </c>
      <c r="BC39" s="21" t="str">
        <f t="shared" si="4"/>
        <v xml:space="preserve"> --Syrabane\'s Grip / Syrabanns Griff   [Grahtwood]</v>
      </c>
    </row>
    <row r="40" spans="1:55" x14ac:dyDescent="0.25">
      <c r="A40" s="12">
        <v>58</v>
      </c>
      <c r="B40" t="s">
        <v>779</v>
      </c>
      <c r="C40" t="s">
        <v>780</v>
      </c>
      <c r="D40" s="3">
        <f>A40</f>
        <v>58</v>
      </c>
      <c r="E40" s="60"/>
      <c r="G40" s="8" t="s">
        <v>1485</v>
      </c>
      <c r="I40" t="s">
        <v>91</v>
      </c>
      <c r="J40" t="s">
        <v>91</v>
      </c>
      <c r="K40">
        <v>-1</v>
      </c>
      <c r="L40">
        <v>-1</v>
      </c>
      <c r="M40">
        <v>-1</v>
      </c>
      <c r="N40">
        <v>0</v>
      </c>
      <c r="O40" s="66" t="s">
        <v>103</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1565</v>
      </c>
      <c r="V40" s="3" t="str">
        <f>IF(U40&lt;&gt;"",IF(U40&lt;&gt;"LIBSETS_DROP_MECHANIC_MONSTER_NAME",VLOOKUP(U40,'LibSets constants'!$I$4:$L$1003,3,FALSE),""),"")</f>
        <v>Delve bosses have a chance to drop a waist or feet.</v>
      </c>
      <c r="W40" s="3" t="str">
        <f>IF(U40&lt;&gt;"",IF(U40&lt;&gt;"LIBSETS_DROP_MECHANIC_MONSTER_NAME",VLOOKUP(U40,'LibSets constants'!$I$4:$L$1003,4,FALSE),""),"")</f>
        <v>Bosse in Gewölben haben die Chance, eine Taille oder Füße fallen zu lassen.</v>
      </c>
      <c r="X40" s="3"/>
      <c r="Y40" s="3" t="str">
        <f>IF(G40&lt;&gt;"LIBSETS_SETTYPE_BATTLEGROUND",IF(G40&lt;&gt;"LIBSETS_SETTYPE_SPECIAL",IF(X40&lt;&gt;"",X40,IF(Z40&lt;&gt;"",VLOOKUP(Z40,'ESO zone constants'!$D$3:$H$4953,5,FALSE),"")),""),"")</f>
        <v/>
      </c>
      <c r="Z40" t="str">
        <f>IF(AND(O40&lt;&gt;"",NOT(ISERROR(O40))),"",IF(AND(L40&lt;&gt;"",L40&gt;0,NOT(ISERROR(L40))),VLOOKUP(L40,'ESO dumped WayshrineInfo'!$K$3:$N$9999,4,FALSE),""))</f>
        <v/>
      </c>
      <c r="AA40" s="33" t="s">
        <v>1566</v>
      </c>
      <c r="AB40" s="43" t="str">
        <f>IF(AA40&lt;&gt;"",IF(AA40&lt;&gt;"LIBSETS_DROP_MECHANIC_MONSTER_NAME",VLOOKUP(AA40,'LibSets constants'!$I$4:$L$1003,3,FALSE),""),"")</f>
        <v>Overland group bosses have a 100% chance to drop head, chest, legs, or weapon.</v>
      </c>
      <c r="AC40" s="43" t="str">
        <f>IF(AA40&lt;&gt;"",IF(AA40&lt;&gt;"LIBSETS_DROP_MECHANIC_MONSTER_NAME",VLOOKUP(AA40,'LibSets constants'!$I$4:$L$1003,4,FALSE),""),"")</f>
        <v>Überland Gruppenbosse haben eine Chance von 100%, Kopf, Brust, Beine oder Waffen fallen zu lassen.</v>
      </c>
      <c r="AD40" s="3" t="str">
        <f>IF(G40&lt;&gt;"LIBSETS_SETTYPE_BATTLEGROUND",IF(G40&lt;&gt;"LIBSETS_SETTYPE_SPECIAL",IF(AE40&lt;&gt;"",VLOOKUP(AE40,'ESO zone constants'!$D$3:$H$4953,5,FALSE),""),""),"")</f>
        <v/>
      </c>
      <c r="AE40" t="str">
        <f>IF(AND(O40&lt;&gt;"",NOT(ISERROR(O40))),"",IF(AND(M40&lt;&gt;"",M40&gt;0,NOT(ISERROR(M40))),VLOOKUP(M40,'ESO dumped WayshrineInfo'!$K$3:$N$9999,4,FALSE),""))</f>
        <v/>
      </c>
      <c r="AF40" s="44" t="s">
        <v>1567</v>
      </c>
      <c r="AG40" s="43" t="str">
        <f>IF(AF40&lt;&gt;"",IF(AF40&lt;&gt;"LIBSETS_DROP_MECHANIC_MONSTER_NAME",VLOOKUP(AF40,'LibSets constants'!$I$4:$L$1003,3,FALSE),""),"")</f>
        <v>Public dungeon bosses have a chance to drop a shoulder, hand, or weapon.</v>
      </c>
      <c r="AH40" s="43" t="str">
        <f>IF(AF40&lt;&gt;"",IF(AF40&lt;&gt;"LIBSETS_DROP_MECHANIC_MONSTER_NAME",VLOOKUP(AF40,'LibSets constants'!$I$4:$L$1003,4,FALSE),""),"")</f>
        <v>Öffentliche Dungeon-Bosse haben die Möglichkeit, eine Schulter, Handschuhe oder eine Waffe fallen zu lassen.</v>
      </c>
      <c r="AI40" s="3" t="str">
        <f>IF(G40&lt;&gt;"LIBSETS_SETTYPE_BATTLEGROUND",IF(G40&lt;&gt;"LIBSETS_SETTYPE_SPECIAL",IF(AJ40&lt;&gt;"",VLOOKUP(AJ40,'ESO zone constants'!$D$3:$H$4953,5,FALSE),""),""),"")</f>
        <v/>
      </c>
      <c r="AK40" s="44" t="s">
        <v>1568</v>
      </c>
      <c r="AL40" s="43" t="str">
        <f>IF(AK40&lt;&gt;"",IF(AK40&lt;&gt;"LIBSETS_DROP_MECHANIC_MONSTER_NAME",VLOOKUP(AK40,'LibSets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 s="43" t="str">
        <f>IF(AK40&lt;&gt;"",IF(AK40&lt;&gt;"LIBSETS_DROP_MECHANIC_MONSTER_NAME",VLOOKUP(AK40,'LibSets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 s="3" t="str">
        <f>IF(G40&lt;&gt;"LIBSETS_SETTYPE_BATTLEGROUND",IF(G40&lt;&gt;"LIBSETS_SETTYPE_SPECIAL",IF(AO40&lt;&gt;"",VLOOKUP(AO40,'ESO zone constants'!$D$3:$H$4953,5,FALSE),""),""),"")</f>
        <v/>
      </c>
      <c r="AP40" s="44"/>
      <c r="AQ40" s="43" t="str">
        <f>IF(AP40&lt;&gt;"",IF(AP40&lt;&gt;"LIBSETS_DROP_MECHANIC_MONSTER_NAME",VLOOKUP(AP40,'LibSets constants'!$I$4:$L$1003,3,FALSE),""),"")</f>
        <v/>
      </c>
      <c r="AR40" s="43" t="str">
        <f>IF(AP40&lt;&gt;"",IF(AP40&lt;&gt;"LIBSETS_DROP_MECHANIC_MONSTER_NAME",VLOOKUP(AP40,'LibSets constants'!$I$4:$L$1003,4,FALSE),""),"")</f>
        <v/>
      </c>
      <c r="AS40" s="3" t="str">
        <f>IF(G40&lt;&gt;"LIBSETS_SETTYPE_BATTLEGROUND",IF(G40&lt;&gt;"LIBSETS_SETTYPE_SPECIAL",IF(AT40&lt;&gt;"",VLOOKUP(AT40,'ESO zone constants'!$D$3:$H$4953,5,FALSE),""),""),"")</f>
        <v/>
      </c>
      <c r="AU40" s="44"/>
      <c r="AV40" s="43" t="str">
        <f>IF(AU40&lt;&gt;"",IF(AU40&lt;&gt;"LIBSETS_DROP_MECHANIC_MONSTER_NAME",VLOOKUP(AU40,'LibSets constants'!$I$4:$L$1003,3,FALSE),""),"")</f>
        <v/>
      </c>
      <c r="AW40" s="43" t="str">
        <f>IF(AU40&lt;&gt;"",IF(AU40&lt;&gt;"LIBSETS_DROP_MECHANIC_MONSTER_NAME",VLOOKUP(AU40,'LibSets constants'!$I$4:$L$1003,4,FALSE),""),"")</f>
        <v/>
      </c>
      <c r="AX40" s="87" t="s">
        <v>2678</v>
      </c>
      <c r="AY40" s="21" t="str">
        <f t="shared" si="0"/>
        <v>[58] = {wayshrines={-1,-1,-1,}, dlcId=DLC_BASE_GAME</v>
      </c>
      <c r="AZ40" s="21" t="str">
        <f t="shared" si="1"/>
        <v>, zoneIds={3}, veteran=false</v>
      </c>
      <c r="BA40" s="21" t="str">
        <f t="shared" si="2"/>
        <v>, setType=LIBSETS_SETTYPE_OVERLAND</v>
      </c>
      <c r="BB40" s="21" t="str">
        <f t="shared" si="3"/>
        <v>, dropMechanic={LIBSETS_DROP_MECHANIC_OVERLAND_BOSS_DELVE,LIBSETS_DROP_MECHANIC_OVERLAND_WORLDBOSS,LIBSETS_DROP_MECHANIC_OVERLAND_BOSS_PUBLIC_DUNGEON,LIBSETS_DROP_MECHANIC_OVERLAND_CHEST}},</v>
      </c>
      <c r="BC40" s="21" t="str">
        <f t="shared" si="4"/>
        <v xml:space="preserve"> --Hide of the Werewolf / Fell des Werwolfs   [Glenumbra]</v>
      </c>
    </row>
    <row r="41" spans="1:55" x14ac:dyDescent="0.25">
      <c r="A41" s="12">
        <v>59</v>
      </c>
      <c r="B41" t="s">
        <v>781</v>
      </c>
      <c r="C41" t="s">
        <v>2577</v>
      </c>
      <c r="D41" s="3">
        <f>A41</f>
        <v>59</v>
      </c>
      <c r="E41" s="60"/>
      <c r="G41" s="8" t="s">
        <v>1480</v>
      </c>
      <c r="I41" t="s">
        <v>91</v>
      </c>
      <c r="J41" t="s">
        <v>91</v>
      </c>
      <c r="K41">
        <v>-1</v>
      </c>
      <c r="L41">
        <v>-1</v>
      </c>
      <c r="M41">
        <v>-1</v>
      </c>
      <c r="N41">
        <v>0</v>
      </c>
      <c r="O41" s="66" t="s">
        <v>125</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1538</v>
      </c>
      <c r="V41" s="3" t="str">
        <f>IF(U41&lt;&gt;"",IF(U41&lt;&gt;"LIBSETS_DROP_MECHANIC_MONSTER_NAME",VLOOKUP(U41,'LibSets constants'!$I$4:$L$1003,3,FALSE),""),"")</f>
        <v>City Bruma (quartermaster)</v>
      </c>
      <c r="W41" s="3" t="str">
        <f>IF(U41&lt;&gt;"",IF(U41&lt;&gt;"LIBSETS_DROP_MECHANIC_MONSTER_NAME",VLOOKUP(U41,'LibSets constants'!$I$4:$L$1003,4,FALSE),""),"")</f>
        <v>Stadt Bruma (Quartiermeister)</v>
      </c>
      <c r="X41" s="3"/>
      <c r="Y41" s="3" t="str">
        <f>IF(G41&lt;&gt;"LIBSETS_SETTYPE_BATTLEGROUND",IF(G41&lt;&gt;"LIBSETS_SETTYPE_SPECIAL",IF(X41&lt;&gt;"",X41,IF(Z41&lt;&gt;"",VLOOKUP(Z41,'ESO zone constants'!$D$3:$H$4953,5,FALSE),"")),""),"")</f>
        <v/>
      </c>
      <c r="Z41" t="str">
        <f>IF(AND(O41&lt;&gt;"",NOT(ISERROR(O41))),"",IF(AND(L41&lt;&gt;"",L41&gt;0,NOT(ISERROR(L41))),VLOOKUP(L41,'ESO dumped WayshrineInfo'!$K$3:$N$9999,4,FALSE),""))</f>
        <v/>
      </c>
      <c r="AB41" s="43" t="str">
        <f>IF(AA41&lt;&gt;"",IF(AA41&lt;&gt;"LIBSETS_DROP_MECHANIC_MONSTER_NAME",VLOOKUP(AA41,'LibSets constants'!$I$4:$L$1003,3,FALSE),""),"")</f>
        <v/>
      </c>
      <c r="AC41" s="43" t="str">
        <f>IF(AA41&lt;&gt;"",IF(AA41&lt;&gt;"LIBSETS_DROP_MECHANIC_MONSTER_NAME",VLOOKUP(AA41,'LibSets constants'!$I$4:$L$1003,4,FALSE),""),"")</f>
        <v/>
      </c>
      <c r="AD41" s="3" t="str">
        <f>IF(G41&lt;&gt;"LIBSETS_SETTYPE_BATTLEGROUND",IF(G41&lt;&gt;"LIBSETS_SETTYPE_SPECIAL",IF(AE41&lt;&gt;"",VLOOKUP(AE41,'ESO zone constants'!$D$3:$H$4953,5,FALSE),""),""),"")</f>
        <v/>
      </c>
      <c r="AE41" t="str">
        <f>IF(AND(O41&lt;&gt;"",NOT(ISERROR(O41))),"",IF(AND(M41&lt;&gt;"",M41&gt;0,NOT(ISERROR(M41))),VLOOKUP(M41,'ESO dumped WayshrineInfo'!$K$3:$N$9999,4,FALSE),""))</f>
        <v/>
      </c>
      <c r="AF41" s="44"/>
      <c r="AG41" s="43" t="str">
        <f>IF(AF41&lt;&gt;"",IF(AF41&lt;&gt;"LIBSETS_DROP_MECHANIC_MONSTER_NAME",VLOOKUP(AF41,'LibSets constants'!$I$4:$L$1003,3,FALSE),""),"")</f>
        <v/>
      </c>
      <c r="AH41" s="43" t="str">
        <f>IF(AF41&lt;&gt;"",IF(AF41&lt;&gt;"LIBSETS_DROP_MECHANIC_MONSTER_NAME",VLOOKUP(AF41,'LibSets constants'!$I$4:$L$1003,4,FALSE),""),"")</f>
        <v/>
      </c>
      <c r="AI41" s="3" t="str">
        <f>IF(G41&lt;&gt;"LIBSETS_SETTYPE_BATTLEGROUND",IF(G41&lt;&gt;"LIBSETS_SETTYPE_SPECIAL",IF(AJ41&lt;&gt;"",VLOOKUP(AJ41,'ESO zone constants'!$D$3:$H$4953,5,FALSE),""),""),"")</f>
        <v/>
      </c>
      <c r="AK41" s="44"/>
      <c r="AL41" s="43" t="str">
        <f>IF(AK41&lt;&gt;"",IF(AK41&lt;&gt;"LIBSETS_DROP_MECHANIC_MONSTER_NAME",VLOOKUP(AK41,'LibSets constants'!$I$4:$L$1003,3,FALSE),""),"")</f>
        <v/>
      </c>
      <c r="AM41" s="43" t="str">
        <f>IF(AK41&lt;&gt;"",IF(AK41&lt;&gt;"LIBSETS_DROP_MECHANIC_MONSTER_NAME",VLOOKUP(AK41,'LibSets constants'!$I$4:$L$1003,4,FALSE),""),"")</f>
        <v/>
      </c>
      <c r="AN41" s="3" t="str">
        <f>IF(G41&lt;&gt;"LIBSETS_SETTYPE_BATTLEGROUND",IF(G41&lt;&gt;"LIBSETS_SETTYPE_SPECIAL",IF(AO41&lt;&gt;"",VLOOKUP(AO41,'ESO zone constants'!$D$3:$H$4953,5,FALSE),""),""),"")</f>
        <v/>
      </c>
      <c r="AP41" s="44"/>
      <c r="AQ41" s="43" t="str">
        <f>IF(AP41&lt;&gt;"",IF(AP41&lt;&gt;"LIBSETS_DROP_MECHANIC_MONSTER_NAME",VLOOKUP(AP41,'LibSets constants'!$I$4:$L$1003,3,FALSE),""),"")</f>
        <v/>
      </c>
      <c r="AR41" s="43" t="str">
        <f>IF(AP41&lt;&gt;"",IF(AP41&lt;&gt;"LIBSETS_DROP_MECHANIC_MONSTER_NAME",VLOOKUP(AP41,'LibSets constants'!$I$4:$L$1003,4,FALSE),""),"")</f>
        <v/>
      </c>
      <c r="AS41" s="3" t="str">
        <f>IF(G41&lt;&gt;"LIBSETS_SETTYPE_BATTLEGROUND",IF(G41&lt;&gt;"LIBSETS_SETTYPE_SPECIAL",IF(AT41&lt;&gt;"",VLOOKUP(AT41,'ESO zone constants'!$D$3:$H$4953,5,FALSE),""),""),"")</f>
        <v/>
      </c>
      <c r="AU41" s="44"/>
      <c r="AV41" s="43" t="str">
        <f>IF(AU41&lt;&gt;"",IF(AU41&lt;&gt;"LIBSETS_DROP_MECHANIC_MONSTER_NAME",VLOOKUP(AU41,'LibSets constants'!$I$4:$L$1003,3,FALSE),""),"")</f>
        <v/>
      </c>
      <c r="AW41" s="43" t="str">
        <f>IF(AU41&lt;&gt;"",IF(AU41&lt;&gt;"LIBSETS_DROP_MECHANIC_MONSTER_NAME",VLOOKUP(AU41,'LibSets constants'!$I$4:$L$1003,4,FALSE),""),"")</f>
        <v/>
      </c>
      <c r="AX41" s="87" t="s">
        <v>2678</v>
      </c>
      <c r="AY41" s="21" t="str">
        <f t="shared" si="0"/>
        <v>[59] = {wayshrines={-1,-1,-1,}, dlcId=DLC_BASE_GAME</v>
      </c>
      <c r="AZ41" s="21" t="str">
        <f t="shared" si="1"/>
        <v>, zoneIds={181}, veteran=false</v>
      </c>
      <c r="BA41" s="21" t="str">
        <f t="shared" si="2"/>
        <v>, setType=LIBSETS_SETTYPE_CYRODIIL</v>
      </c>
      <c r="BB41" s="21" t="str">
        <f t="shared" si="3"/>
        <v>, dropMechanic={LIBSETS_DROP_MECHANIC_CITY_CYRODIIL_BRUMA}},</v>
      </c>
      <c r="BC41" s="21" t="str">
        <f t="shared" si="4"/>
        <v xml:space="preserve"> --Kyne\'s Kiss / Kynes Kuss   [Cyrodiil]</v>
      </c>
    </row>
    <row r="42" spans="1:55" x14ac:dyDescent="0.25">
      <c r="A42" s="12">
        <v>60</v>
      </c>
      <c r="B42" t="s">
        <v>782</v>
      </c>
      <c r="C42" t="s">
        <v>783</v>
      </c>
      <c r="D42" s="3">
        <f>A42</f>
        <v>60</v>
      </c>
      <c r="E42" s="60"/>
      <c r="G42" s="8" t="s">
        <v>1485</v>
      </c>
      <c r="I42" t="s">
        <v>91</v>
      </c>
      <c r="J42" t="s">
        <v>91</v>
      </c>
      <c r="K42">
        <v>-1</v>
      </c>
      <c r="L42">
        <v>-1</v>
      </c>
      <c r="M42">
        <v>-1</v>
      </c>
      <c r="N42">
        <v>0</v>
      </c>
      <c r="O42" s="66" t="s">
        <v>105</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1565</v>
      </c>
      <c r="V42" s="3" t="str">
        <f>IF(U42&lt;&gt;"",IF(U42&lt;&gt;"LIBSETS_DROP_MECHANIC_MONSTER_NAME",VLOOKUP(U42,'LibSets constants'!$I$4:$L$1003,3,FALSE),""),"")</f>
        <v>Delve bosses have a chance to drop a waist or feet.</v>
      </c>
      <c r="W42" s="3" t="str">
        <f>IF(U42&lt;&gt;"",IF(U42&lt;&gt;"LIBSETS_DROP_MECHANIC_MONSTER_NAME",VLOOKUP(U42,'LibSets constants'!$I$4:$L$1003,4,FALSE),""),"")</f>
        <v>Bosse in Gewölben haben die Chance, eine Taille oder Füße fallen zu lassen.</v>
      </c>
      <c r="X42" s="3"/>
      <c r="Y42" s="3" t="str">
        <f>IF(G42&lt;&gt;"LIBSETS_SETTYPE_BATTLEGROUND",IF(G42&lt;&gt;"LIBSETS_SETTYPE_SPECIAL",IF(X42&lt;&gt;"",X42,IF(Z42&lt;&gt;"",VLOOKUP(Z42,'ESO zone constants'!$D$3:$H$4953,5,FALSE),"")),""),"")</f>
        <v/>
      </c>
      <c r="Z42" t="str">
        <f>IF(AND(O42&lt;&gt;"",NOT(ISERROR(O42))),"",IF(AND(L42&lt;&gt;"",L42&gt;0,NOT(ISERROR(L42))),VLOOKUP(L42,'ESO dumped WayshrineInfo'!$K$3:$N$9999,4,FALSE),""))</f>
        <v/>
      </c>
      <c r="AA42" s="33" t="s">
        <v>1566</v>
      </c>
      <c r="AB42" s="43" t="str">
        <f>IF(AA42&lt;&gt;"",IF(AA42&lt;&gt;"LIBSETS_DROP_MECHANIC_MONSTER_NAME",VLOOKUP(AA42,'LibSets constants'!$I$4:$L$1003,3,FALSE),""),"")</f>
        <v>Overland group bosses have a 100% chance to drop head, chest, legs, or weapon.</v>
      </c>
      <c r="AC42" s="43" t="str">
        <f>IF(AA42&lt;&gt;"",IF(AA42&lt;&gt;"LIBSETS_DROP_MECHANIC_MONSTER_NAME",VLOOKUP(AA42,'LibSets constants'!$I$4:$L$1003,4,FALSE),""),"")</f>
        <v>Überland Gruppenbosse haben eine Chance von 100%, Kopf, Brust, Beine oder Waffen fallen zu lassen.</v>
      </c>
      <c r="AD42" s="3" t="str">
        <f>IF(G42&lt;&gt;"LIBSETS_SETTYPE_BATTLEGROUND",IF(G42&lt;&gt;"LIBSETS_SETTYPE_SPECIAL",IF(AE42&lt;&gt;"",VLOOKUP(AE42,'ESO zone constants'!$D$3:$H$4953,5,FALSE),""),""),"")</f>
        <v/>
      </c>
      <c r="AE42" t="str">
        <f>IF(AND(O42&lt;&gt;"",NOT(ISERROR(O42))),"",IF(AND(M42&lt;&gt;"",M42&gt;0,NOT(ISERROR(M42))),VLOOKUP(M42,'ESO dumped WayshrineInfo'!$K$3:$N$9999,4,FALSE),""))</f>
        <v/>
      </c>
      <c r="AF42" s="44" t="s">
        <v>1567</v>
      </c>
      <c r="AG42" s="43" t="str">
        <f>IF(AF42&lt;&gt;"",IF(AF42&lt;&gt;"LIBSETS_DROP_MECHANIC_MONSTER_NAME",VLOOKUP(AF42,'LibSets constants'!$I$4:$L$1003,3,FALSE),""),"")</f>
        <v>Public dungeon bosses have a chance to drop a shoulder, hand, or weapon.</v>
      </c>
      <c r="AH42" s="43" t="str">
        <f>IF(AF42&lt;&gt;"",IF(AF42&lt;&gt;"LIBSETS_DROP_MECHANIC_MONSTER_NAME",VLOOKUP(AF42,'LibSets constants'!$I$4:$L$1003,4,FALSE),""),"")</f>
        <v>Öffentliche Dungeon-Bosse haben die Möglichkeit, eine Schulter, Handschuhe oder eine Waffe fallen zu lassen.</v>
      </c>
      <c r="AI42" s="3" t="str">
        <f>IF(G42&lt;&gt;"LIBSETS_SETTYPE_BATTLEGROUND",IF(G42&lt;&gt;"LIBSETS_SETTYPE_SPECIAL",IF(AJ42&lt;&gt;"",VLOOKUP(AJ42,'ESO zone constants'!$D$3:$H$4953,5,FALSE),""),""),"")</f>
        <v/>
      </c>
      <c r="AK42" s="44" t="s">
        <v>1568</v>
      </c>
      <c r="AL42" s="43" t="str">
        <f>IF(AK42&lt;&gt;"",IF(AK42&lt;&gt;"LIBSETS_DROP_MECHANIC_MONSTER_NAME",VLOOKUP(AK42,'LibSets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 s="43" t="str">
        <f>IF(AK42&lt;&gt;"",IF(AK42&lt;&gt;"LIBSETS_DROP_MECHANIC_MONSTER_NAME",VLOOKUP(AK42,'LibSets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 s="3" t="str">
        <f>IF(G42&lt;&gt;"LIBSETS_SETTYPE_BATTLEGROUND",IF(G42&lt;&gt;"LIBSETS_SETTYPE_SPECIAL",IF(AO42&lt;&gt;"",VLOOKUP(AO42,'ESO zone constants'!$D$3:$H$4953,5,FALSE),""),""),"")</f>
        <v/>
      </c>
      <c r="AP42" s="44"/>
      <c r="AQ42" s="43" t="str">
        <f>IF(AP42&lt;&gt;"",IF(AP42&lt;&gt;"LIBSETS_DROP_MECHANIC_MONSTER_NAME",VLOOKUP(AP42,'LibSets constants'!$I$4:$L$1003,3,FALSE),""),"")</f>
        <v/>
      </c>
      <c r="AR42" s="43" t="str">
        <f>IF(AP42&lt;&gt;"",IF(AP42&lt;&gt;"LIBSETS_DROP_MECHANIC_MONSTER_NAME",VLOOKUP(AP42,'LibSets constants'!$I$4:$L$1003,4,FALSE),""),"")</f>
        <v/>
      </c>
      <c r="AS42" s="3" t="str">
        <f>IF(G42&lt;&gt;"LIBSETS_SETTYPE_BATTLEGROUND",IF(G42&lt;&gt;"LIBSETS_SETTYPE_SPECIAL",IF(AT42&lt;&gt;"",VLOOKUP(AT42,'ESO zone constants'!$D$3:$H$4953,5,FALSE),""),""),"")</f>
        <v/>
      </c>
      <c r="AU42" s="44"/>
      <c r="AV42" s="43" t="str">
        <f>IF(AU42&lt;&gt;"",IF(AU42&lt;&gt;"LIBSETS_DROP_MECHANIC_MONSTER_NAME",VLOOKUP(AU42,'LibSets constants'!$I$4:$L$1003,3,FALSE),""),"")</f>
        <v/>
      </c>
      <c r="AW42" s="43" t="str">
        <f>IF(AU42&lt;&gt;"",IF(AU42&lt;&gt;"LIBSETS_DROP_MECHANIC_MONSTER_NAME",VLOOKUP(AU42,'LibSets constants'!$I$4:$L$1003,4,FALSE),""),"")</f>
        <v/>
      </c>
      <c r="AX42" s="87" t="s">
        <v>2679</v>
      </c>
      <c r="AY42" s="21" t="str">
        <f t="shared" si="0"/>
        <v>[60] = {wayshrines={-1,-1,-1,}, dlcId=DLC_BASE_GAME</v>
      </c>
      <c r="AZ42" s="21" t="str">
        <f t="shared" si="1"/>
        <v>, zoneIds={20}, veteran=false</v>
      </c>
      <c r="BA42" s="21" t="str">
        <f t="shared" si="2"/>
        <v>, setType=LIBSETS_SETTYPE_OVERLAND</v>
      </c>
      <c r="BB42" s="21" t="str">
        <f t="shared" si="3"/>
        <v>, isProcSetAllowedInPvP=1, dropMechanic={LIBSETS_DROP_MECHANIC_OVERLAND_BOSS_DELVE,LIBSETS_DROP_MECHANIC_OVERLAND_WORLDBOSS,LIBSETS_DROP_MECHANIC_OVERLAND_BOSS_PUBLIC_DUNGEON,LIBSETS_DROP_MECHANIC_OVERLAND_CHEST}},</v>
      </c>
      <c r="BC42" s="21" t="str">
        <f t="shared" si="4"/>
        <v xml:space="preserve"> --Darkstride / Dunkelschritt   [Rivenspire]</v>
      </c>
    </row>
    <row r="43" spans="1:55" x14ac:dyDescent="0.25">
      <c r="A43" s="12">
        <v>61</v>
      </c>
      <c r="B43" t="s">
        <v>784</v>
      </c>
      <c r="C43" t="s">
        <v>785</v>
      </c>
      <c r="D43" s="3">
        <f>A43</f>
        <v>61</v>
      </c>
      <c r="E43" s="60"/>
      <c r="G43" s="8" t="s">
        <v>1482</v>
      </c>
      <c r="I43" t="s">
        <v>91</v>
      </c>
      <c r="J43" t="s">
        <v>91</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V43" s="3" t="str">
        <f>IF(U43&lt;&gt;"",IF(U43&lt;&gt;"LIBSETS_DROP_MECHANIC_MONSTER_NAME",VLOOKUP(U43,'LibSets constants'!$I$4:$L$1003,3,FALSE),""),"")</f>
        <v/>
      </c>
      <c r="W43" s="3" t="str">
        <f>IF(U43&lt;&gt;"",IF(U43&lt;&gt;"LIBSETS_DROP_MECHANIC_MONSTER_NAME",VLOOKUP(U43,'LibSets constants'!$I$4:$L$1003,4,FALSE),""),"")</f>
        <v/>
      </c>
      <c r="X43" s="3">
        <v>934</v>
      </c>
      <c r="Y43" s="3">
        <f>IF(G43&lt;&gt;"LIBSETS_SETTYPE_BATTLEGROUND",IF(G43&lt;&gt;"LIBSETS_SETTYPE_SPECIAL",IF(X43&lt;&gt;"",X43,IF(Z43&lt;&gt;"",VLOOKUP(Z43,'ESO zone constants'!$D$3:$H$4953,5,FALSE),"")),""),"")</f>
        <v>934</v>
      </c>
      <c r="Z43" t="str">
        <f>IF(AND(O43&lt;&gt;"",NOT(ISERROR(O43))),"",IF(AND(L43&lt;&gt;"",L43&gt;0,NOT(ISERROR(L43))),VLOOKUP(L43,'ESO dumped WayshrineInfo'!$K$3:$N$9999,4,FALSE),""))</f>
        <v/>
      </c>
      <c r="AB43" s="43" t="str">
        <f>IF(AA43&lt;&gt;"",IF(AA43&lt;&gt;"LIBSETS_DROP_MECHANIC_MONSTER_NAME",VLOOKUP(AA43,'LibSets constants'!$I$4:$L$1003,3,FALSE),""),"")</f>
        <v/>
      </c>
      <c r="AC43" s="43" t="str">
        <f>IF(AA43&lt;&gt;"",IF(AA43&lt;&gt;"LIBSETS_DROP_MECHANIC_MONSTER_NAME",VLOOKUP(AA43,'LibSets constants'!$I$4:$L$1003,4,FALSE),""),"")</f>
        <v/>
      </c>
      <c r="AD43" s="3" t="str">
        <f>IF(G43&lt;&gt;"LIBSETS_SETTYPE_BATTLEGROUND",IF(G43&lt;&gt;"LIBSETS_SETTYPE_SPECIAL",IF(AE43&lt;&gt;"",VLOOKUP(AE43,'ESO zone constants'!$D$3:$H$4953,5,FALSE),""),""),"")</f>
        <v/>
      </c>
      <c r="AE43" t="str">
        <f>IF(AND(O43&lt;&gt;"",NOT(ISERROR(O43))),"",IF(AND(M43&lt;&gt;"",M43&gt;0,NOT(ISERROR(M43))),VLOOKUP(M43,'ESO dumped WayshrineInfo'!$K$3:$N$9999,4,FALSE),""))</f>
        <v/>
      </c>
      <c r="AF43" s="44"/>
      <c r="AG43" s="43" t="str">
        <f>IF(AF43&lt;&gt;"",IF(AF43&lt;&gt;"LIBSETS_DROP_MECHANIC_MONSTER_NAME",VLOOKUP(AF43,'LibSets constants'!$I$4:$L$1003,3,FALSE),""),"")</f>
        <v/>
      </c>
      <c r="AH43" s="43" t="str">
        <f>IF(AF43&lt;&gt;"",IF(AF43&lt;&gt;"LIBSETS_DROP_MECHANIC_MONSTER_NAME",VLOOKUP(AF43,'LibSets constants'!$I$4:$L$1003,4,FALSE),""),"")</f>
        <v/>
      </c>
      <c r="AI43" s="3" t="str">
        <f>IF(G43&lt;&gt;"LIBSETS_SETTYPE_BATTLEGROUND",IF(G43&lt;&gt;"LIBSETS_SETTYPE_SPECIAL",IF(AJ43&lt;&gt;"",VLOOKUP(AJ43,'ESO zone constants'!$D$3:$H$4953,5,FALSE),""),""),"")</f>
        <v/>
      </c>
      <c r="AK43" s="44"/>
      <c r="AL43" s="43" t="str">
        <f>IF(AK43&lt;&gt;"",IF(AK43&lt;&gt;"LIBSETS_DROP_MECHANIC_MONSTER_NAME",VLOOKUP(AK43,'LibSets constants'!$I$4:$L$1003,3,FALSE),""),"")</f>
        <v/>
      </c>
      <c r="AM43" s="43" t="str">
        <f>IF(AK43&lt;&gt;"",IF(AK43&lt;&gt;"LIBSETS_DROP_MECHANIC_MONSTER_NAME",VLOOKUP(AK43,'LibSets constants'!$I$4:$L$1003,4,FALSE),""),"")</f>
        <v/>
      </c>
      <c r="AN43" s="3" t="str">
        <f>IF(G43&lt;&gt;"LIBSETS_SETTYPE_BATTLEGROUND",IF(G43&lt;&gt;"LIBSETS_SETTYPE_SPECIAL",IF(AO43&lt;&gt;"",VLOOKUP(AO43,'ESO zone constants'!$D$3:$H$4953,5,FALSE),""),""),"")</f>
        <v/>
      </c>
      <c r="AP43" s="44"/>
      <c r="AQ43" s="43" t="str">
        <f>IF(AP43&lt;&gt;"",IF(AP43&lt;&gt;"LIBSETS_DROP_MECHANIC_MONSTER_NAME",VLOOKUP(AP43,'LibSets constants'!$I$4:$L$1003,3,FALSE),""),"")</f>
        <v/>
      </c>
      <c r="AR43" s="43" t="str">
        <f>IF(AP43&lt;&gt;"",IF(AP43&lt;&gt;"LIBSETS_DROP_MECHANIC_MONSTER_NAME",VLOOKUP(AP43,'LibSets constants'!$I$4:$L$1003,4,FALSE),""),"")</f>
        <v/>
      </c>
      <c r="AS43" s="3" t="str">
        <f>IF(G43&lt;&gt;"LIBSETS_SETTYPE_BATTLEGROUND",IF(G43&lt;&gt;"LIBSETS_SETTYPE_SPECIAL",IF(AT43&lt;&gt;"",VLOOKUP(AT43,'ESO zone constants'!$D$3:$H$4953,5,FALSE),""),""),"")</f>
        <v/>
      </c>
      <c r="AU43" s="44"/>
      <c r="AV43" s="43" t="str">
        <f>IF(AU43&lt;&gt;"",IF(AU43&lt;&gt;"LIBSETS_DROP_MECHANIC_MONSTER_NAME",VLOOKUP(AU43,'LibSets constants'!$I$4:$L$1003,3,FALSE),""),"")</f>
        <v/>
      </c>
      <c r="AW43" s="43" t="str">
        <f>IF(AU43&lt;&gt;"",IF(AU43&lt;&gt;"LIBSETS_DROP_MECHANIC_MONSTER_NAME",VLOOKUP(AU43,'LibSets constants'!$I$4:$L$1003,4,FALSE),""),"")</f>
        <v/>
      </c>
      <c r="AX43" s="87" t="s">
        <v>2678</v>
      </c>
      <c r="AY43" s="21" t="str">
        <f t="shared" si="0"/>
        <v>[61] = {wayshrines={98,98,98,}, dlcId=DLC_BASE_GAME</v>
      </c>
      <c r="AZ43" s="21" t="str">
        <f t="shared" si="1"/>
        <v>, zoneIds={283,934}, veteran=false</v>
      </c>
      <c r="BA43" s="21" t="str">
        <f t="shared" si="2"/>
        <v>, setType=LIBSETS_SETTYPE_DUNGEON</v>
      </c>
      <c r="BB43" s="21" t="str">
        <f t="shared" si="3"/>
        <v>},</v>
      </c>
      <c r="BC43" s="21" t="str">
        <f t="shared" si="4"/>
        <v xml:space="preserve"> --Dreugh King Slayer / Dreughkönigsschlächter   [Fungal Grotto I]</v>
      </c>
    </row>
    <row r="44" spans="1:55" x14ac:dyDescent="0.25">
      <c r="A44" s="12">
        <v>62</v>
      </c>
      <c r="B44" t="s">
        <v>786</v>
      </c>
      <c r="C44" t="s">
        <v>2578</v>
      </c>
      <c r="D44" s="3">
        <f>A44</f>
        <v>62</v>
      </c>
      <c r="E44" s="60"/>
      <c r="G44" s="8" t="s">
        <v>1485</v>
      </c>
      <c r="I44" t="s">
        <v>91</v>
      </c>
      <c r="J44" t="s">
        <v>91</v>
      </c>
      <c r="K44">
        <v>-1</v>
      </c>
      <c r="L44">
        <v>-1</v>
      </c>
      <c r="M44">
        <v>-1</v>
      </c>
      <c r="N44">
        <v>0</v>
      </c>
      <c r="O44" s="66" t="s">
        <v>114</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constants'!$B$4:$C$1003,2,FALSE),"")</f>
        <v>Included in base game</v>
      </c>
      <c r="U44" s="33" t="s">
        <v>1565</v>
      </c>
      <c r="V44" s="3" t="str">
        <f>IF(U44&lt;&gt;"",IF(U44&lt;&gt;"LIBSETS_DROP_MECHANIC_MONSTER_NAME",VLOOKUP(U44,'LibSets constants'!$I$4:$L$1003,3,FALSE),""),"")</f>
        <v>Delve bosses have a chance to drop a waist or feet.</v>
      </c>
      <c r="W44" s="3" t="str">
        <f>IF(U44&lt;&gt;"",IF(U44&lt;&gt;"LIBSETS_DROP_MECHANIC_MONSTER_NAME",VLOOKUP(U44,'LibSets constants'!$I$4:$L$1003,4,FALSE),""),"")</f>
        <v>Bosse in Gewölben haben die Chance, eine Taille oder Füße fallen zu lassen.</v>
      </c>
      <c r="X44" s="3"/>
      <c r="Y44" s="3" t="str">
        <f>IF(G44&lt;&gt;"LIBSETS_SETTYPE_BATTLEGROUND",IF(G44&lt;&gt;"LIBSETS_SETTYPE_SPECIAL",IF(X44&lt;&gt;"",X44,IF(Z44&lt;&gt;"",VLOOKUP(Z44,'ESO zone constants'!$D$3:$H$4953,5,FALSE),"")),""),"")</f>
        <v/>
      </c>
      <c r="Z44" t="str">
        <f>IF(AND(O44&lt;&gt;"",NOT(ISERROR(O44))),"",IF(AND(L44&lt;&gt;"",L44&gt;0,NOT(ISERROR(L44))),VLOOKUP(L44,'ESO dumped WayshrineInfo'!$K$3:$N$9999,4,FALSE),""))</f>
        <v/>
      </c>
      <c r="AA44" s="33" t="s">
        <v>1566</v>
      </c>
      <c r="AB44" s="43" t="str">
        <f>IF(AA44&lt;&gt;"",IF(AA44&lt;&gt;"LIBSETS_DROP_MECHANIC_MONSTER_NAME",VLOOKUP(AA44,'LibSets constants'!$I$4:$L$1003,3,FALSE),""),"")</f>
        <v>Overland group bosses have a 100% chance to drop head, chest, legs, or weapon.</v>
      </c>
      <c r="AC44" s="43" t="str">
        <f>IF(AA44&lt;&gt;"",IF(AA44&lt;&gt;"LIBSETS_DROP_MECHANIC_MONSTER_NAME",VLOOKUP(AA44,'LibSets constants'!$I$4:$L$1003,4,FALSE),""),"")</f>
        <v>Überland Gruppenbosse haben eine Chance von 100%, Kopf, Brust, Beine oder Waffen fallen zu lassen.</v>
      </c>
      <c r="AD44" s="3" t="str">
        <f>IF(G44&lt;&gt;"LIBSETS_SETTYPE_BATTLEGROUND",IF(G44&lt;&gt;"LIBSETS_SETTYPE_SPECIAL",IF(AE44&lt;&gt;"",VLOOKUP(AE44,'ESO zone constants'!$D$3:$H$4953,5,FALSE),""),""),"")</f>
        <v/>
      </c>
      <c r="AE44" t="str">
        <f>IF(AND(O44&lt;&gt;"",NOT(ISERROR(O44))),"",IF(AND(M44&lt;&gt;"",M44&gt;0,NOT(ISERROR(M44))),VLOOKUP(M44,'ESO dumped WayshrineInfo'!$K$3:$N$9999,4,FALSE),""))</f>
        <v/>
      </c>
      <c r="AF44" s="44" t="s">
        <v>1567</v>
      </c>
      <c r="AG44" s="43" t="str">
        <f>IF(AF44&lt;&gt;"",IF(AF44&lt;&gt;"LIBSETS_DROP_MECHANIC_MONSTER_NAME",VLOOKUP(AF44,'LibSets constants'!$I$4:$L$1003,3,FALSE),""),"")</f>
        <v>Public dungeon bosses have a chance to drop a shoulder, hand, or weapon.</v>
      </c>
      <c r="AH44" s="43" t="str">
        <f>IF(AF44&lt;&gt;"",IF(AF44&lt;&gt;"LIBSETS_DROP_MECHANIC_MONSTER_NAME",VLOOKUP(AF44,'LibSets constants'!$I$4:$L$1003,4,FALSE),""),"")</f>
        <v>Öffentliche Dungeon-Bosse haben die Möglichkeit, eine Schulter, Handschuhe oder eine Waffe fallen zu lassen.</v>
      </c>
      <c r="AI44" s="3" t="str">
        <f>IF(G44&lt;&gt;"LIBSETS_SETTYPE_BATTLEGROUND",IF(G44&lt;&gt;"LIBSETS_SETTYPE_SPECIAL",IF(AJ44&lt;&gt;"",VLOOKUP(AJ44,'ESO zone constants'!$D$3:$H$4953,5,FALSE),""),""),"")</f>
        <v/>
      </c>
      <c r="AK44" s="44" t="s">
        <v>1568</v>
      </c>
      <c r="AL44" s="43" t="str">
        <f>IF(AK44&lt;&gt;"",IF(AK44&lt;&gt;"LIBSETS_DROP_MECHANIC_MONSTER_NAME",VLOOKUP(AK44,'LibSets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 s="43" t="str">
        <f>IF(AK44&lt;&gt;"",IF(AK44&lt;&gt;"LIBSETS_DROP_MECHANIC_MONSTER_NAME",VLOOKUP(AK44,'LibSets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 s="3" t="str">
        <f>IF(G44&lt;&gt;"LIBSETS_SETTYPE_BATTLEGROUND",IF(G44&lt;&gt;"LIBSETS_SETTYPE_SPECIAL",IF(AO44&lt;&gt;"",VLOOKUP(AO44,'ESO zone constants'!$D$3:$H$4953,5,FALSE),""),""),"")</f>
        <v/>
      </c>
      <c r="AP44" s="44"/>
      <c r="AQ44" s="43" t="str">
        <f>IF(AP44&lt;&gt;"",IF(AP44&lt;&gt;"LIBSETS_DROP_MECHANIC_MONSTER_NAME",VLOOKUP(AP44,'LibSets constants'!$I$4:$L$1003,3,FALSE),""),"")</f>
        <v/>
      </c>
      <c r="AR44" s="43" t="str">
        <f>IF(AP44&lt;&gt;"",IF(AP44&lt;&gt;"LIBSETS_DROP_MECHANIC_MONSTER_NAME",VLOOKUP(AP44,'LibSets constants'!$I$4:$L$1003,4,FALSE),""),"")</f>
        <v/>
      </c>
      <c r="AS44" s="3" t="str">
        <f>IF(G44&lt;&gt;"LIBSETS_SETTYPE_BATTLEGROUND",IF(G44&lt;&gt;"LIBSETS_SETTYPE_SPECIAL",IF(AT44&lt;&gt;"",VLOOKUP(AT44,'ESO zone constants'!$D$3:$H$4953,5,FALSE),""),""),"")</f>
        <v/>
      </c>
      <c r="AU44" s="44"/>
      <c r="AV44" s="43" t="str">
        <f>IF(AU44&lt;&gt;"",IF(AU44&lt;&gt;"LIBSETS_DROP_MECHANIC_MONSTER_NAME",VLOOKUP(AU44,'LibSets constants'!$I$4:$L$1003,3,FALSE),""),"")</f>
        <v/>
      </c>
      <c r="AW44" s="43" t="str">
        <f>IF(AU44&lt;&gt;"",IF(AU44&lt;&gt;"LIBSETS_DROP_MECHANIC_MONSTER_NAME",VLOOKUP(AU44,'LibSets constants'!$I$4:$L$1003,4,FALSE),""),"")</f>
        <v/>
      </c>
      <c r="AX44" s="87" t="s">
        <v>2678</v>
      </c>
      <c r="AY44" s="21" t="str">
        <f t="shared" si="0"/>
        <v>[62] = {wayshrines={-1,-1,-1,}, dlcId=DLC_BASE_GAME</v>
      </c>
      <c r="AZ44" s="21" t="str">
        <f t="shared" si="1"/>
        <v>, zoneIds={117}, veteran=false</v>
      </c>
      <c r="BA44" s="21" t="str">
        <f t="shared" si="2"/>
        <v>, setType=LIBSETS_SETTYPE_OVERLAND</v>
      </c>
      <c r="BB44" s="21" t="str">
        <f t="shared" si="3"/>
        <v>, dropMechanic={LIBSETS_DROP_MECHANIC_OVERLAND_BOSS_DELVE,LIBSETS_DROP_MECHANIC_OVERLAND_WORLDBOSS,LIBSETS_DROP_MECHANIC_OVERLAND_BOSS_PUBLIC_DUNGEON,LIBSETS_DROP_MECHANIC_OVERLAND_CHEST}},</v>
      </c>
      <c r="BC44" s="21" t="str">
        <f t="shared" si="4"/>
        <v xml:space="preserve"> --Hatchling\'s Shell / Schlüpflingspanzer   [Shadowfen]</v>
      </c>
    </row>
    <row r="45" spans="1:55" x14ac:dyDescent="0.25">
      <c r="A45" s="12">
        <v>63</v>
      </c>
      <c r="B45" t="s">
        <v>787</v>
      </c>
      <c r="C45" t="s">
        <v>788</v>
      </c>
      <c r="D45" s="3">
        <f>A45</f>
        <v>63</v>
      </c>
      <c r="E45" s="60"/>
      <c r="G45" s="8" t="s">
        <v>1480</v>
      </c>
      <c r="I45" t="s">
        <v>91</v>
      </c>
      <c r="J45" t="s">
        <v>91</v>
      </c>
      <c r="K45">
        <v>-1</v>
      </c>
      <c r="L45">
        <v>-1</v>
      </c>
      <c r="M45">
        <v>-1</v>
      </c>
      <c r="N45">
        <v>0</v>
      </c>
      <c r="O45" s="66" t="s">
        <v>125</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1540</v>
      </c>
      <c r="V45" s="3" t="str">
        <f>IF(U45&lt;&gt;"",IF(U45&lt;&gt;"LIBSETS_DROP_MECHANIC_MONSTER_NAME",VLOOKUP(U45,'LibSets constants'!$I$4:$L$1003,3,FALSE),""),"")</f>
        <v>City Vlastarus (quartermaster)</v>
      </c>
      <c r="W45" s="3" t="str">
        <f>IF(U45&lt;&gt;"",IF(U45&lt;&gt;"LIBSETS_DROP_MECHANIC_MONSTER_NAME",VLOOKUP(U45,'LibSets constants'!$I$4:$L$1003,4,FALSE),""),"")</f>
        <v>Stadt Vlastarus (Quartiermeister)</v>
      </c>
      <c r="X45" s="3"/>
      <c r="Y45" s="3" t="str">
        <f>IF(G45&lt;&gt;"LIBSETS_SETTYPE_BATTLEGROUND",IF(G45&lt;&gt;"LIBSETS_SETTYPE_SPECIAL",IF(X45&lt;&gt;"",X45,IF(Z45&lt;&gt;"",VLOOKUP(Z45,'ESO zone constants'!$D$3:$H$4953,5,FALSE),"")),""),"")</f>
        <v/>
      </c>
      <c r="Z45" t="str">
        <f>IF(AND(O45&lt;&gt;"",NOT(ISERROR(O45))),"",IF(AND(L45&lt;&gt;"",L45&gt;0,NOT(ISERROR(L45))),VLOOKUP(L45,'ESO dumped WayshrineInfo'!$K$3:$N$9999,4,FALSE),""))</f>
        <v/>
      </c>
      <c r="AB45" s="43" t="str">
        <f>IF(AA45&lt;&gt;"",IF(AA45&lt;&gt;"LIBSETS_DROP_MECHANIC_MONSTER_NAME",VLOOKUP(AA45,'LibSets constants'!$I$4:$L$1003,3,FALSE),""),"")</f>
        <v/>
      </c>
      <c r="AC45" s="43" t="str">
        <f>IF(AA45&lt;&gt;"",IF(AA45&lt;&gt;"LIBSETS_DROP_MECHANIC_MONSTER_NAME",VLOOKUP(AA45,'LibSets constants'!$I$4:$L$1003,4,FALSE),""),"")</f>
        <v/>
      </c>
      <c r="AD45" s="3" t="str">
        <f>IF(G45&lt;&gt;"LIBSETS_SETTYPE_BATTLEGROUND",IF(G45&lt;&gt;"LIBSETS_SETTYPE_SPECIAL",IF(AE45&lt;&gt;"",VLOOKUP(AE45,'ESO zone constants'!$D$3:$H$4953,5,FALSE),""),""),"")</f>
        <v/>
      </c>
      <c r="AE45" t="str">
        <f>IF(AND(O45&lt;&gt;"",NOT(ISERROR(O45))),"",IF(AND(M45&lt;&gt;"",M45&gt;0,NOT(ISERROR(M45))),VLOOKUP(M45,'ESO dumped WayshrineInfo'!$K$3:$N$9999,4,FALSE),""))</f>
        <v/>
      </c>
      <c r="AF45" s="44"/>
      <c r="AG45" s="43" t="str">
        <f>IF(AF45&lt;&gt;"",IF(AF45&lt;&gt;"LIBSETS_DROP_MECHANIC_MONSTER_NAME",VLOOKUP(AF45,'LibSets constants'!$I$4:$L$1003,3,FALSE),""),"")</f>
        <v/>
      </c>
      <c r="AH45" s="43" t="str">
        <f>IF(AF45&lt;&gt;"",IF(AF45&lt;&gt;"LIBSETS_DROP_MECHANIC_MONSTER_NAME",VLOOKUP(AF45,'LibSets constants'!$I$4:$L$1003,4,FALSE),""),"")</f>
        <v/>
      </c>
      <c r="AI45" s="3" t="str">
        <f>IF(G45&lt;&gt;"LIBSETS_SETTYPE_BATTLEGROUND",IF(G45&lt;&gt;"LIBSETS_SETTYPE_SPECIAL",IF(AJ45&lt;&gt;"",VLOOKUP(AJ45,'ESO zone constants'!$D$3:$H$4953,5,FALSE),""),""),"")</f>
        <v/>
      </c>
      <c r="AK45" s="44"/>
      <c r="AL45" s="43" t="str">
        <f>IF(AK45&lt;&gt;"",IF(AK45&lt;&gt;"LIBSETS_DROP_MECHANIC_MONSTER_NAME",VLOOKUP(AK45,'LibSets constants'!$I$4:$L$1003,3,FALSE),""),"")</f>
        <v/>
      </c>
      <c r="AM45" s="43" t="str">
        <f>IF(AK45&lt;&gt;"",IF(AK45&lt;&gt;"LIBSETS_DROP_MECHANIC_MONSTER_NAME",VLOOKUP(AK45,'LibSets constants'!$I$4:$L$1003,4,FALSE),""),"")</f>
        <v/>
      </c>
      <c r="AN45" s="3" t="str">
        <f>IF(G45&lt;&gt;"LIBSETS_SETTYPE_BATTLEGROUND",IF(G45&lt;&gt;"LIBSETS_SETTYPE_SPECIAL",IF(AO45&lt;&gt;"",VLOOKUP(AO45,'ESO zone constants'!$D$3:$H$4953,5,FALSE),""),""),"")</f>
        <v/>
      </c>
      <c r="AP45" s="44"/>
      <c r="AQ45" s="43" t="str">
        <f>IF(AP45&lt;&gt;"",IF(AP45&lt;&gt;"LIBSETS_DROP_MECHANIC_MONSTER_NAME",VLOOKUP(AP45,'LibSets constants'!$I$4:$L$1003,3,FALSE),""),"")</f>
        <v/>
      </c>
      <c r="AR45" s="43" t="str">
        <f>IF(AP45&lt;&gt;"",IF(AP45&lt;&gt;"LIBSETS_DROP_MECHANIC_MONSTER_NAME",VLOOKUP(AP45,'LibSets constants'!$I$4:$L$1003,4,FALSE),""),"")</f>
        <v/>
      </c>
      <c r="AS45" s="3" t="str">
        <f>IF(G45&lt;&gt;"LIBSETS_SETTYPE_BATTLEGROUND",IF(G45&lt;&gt;"LIBSETS_SETTYPE_SPECIAL",IF(AT45&lt;&gt;"",VLOOKUP(AT45,'ESO zone constants'!$D$3:$H$4953,5,FALSE),""),""),"")</f>
        <v/>
      </c>
      <c r="AU45" s="44"/>
      <c r="AV45" s="43" t="str">
        <f>IF(AU45&lt;&gt;"",IF(AU45&lt;&gt;"LIBSETS_DROP_MECHANIC_MONSTER_NAME",VLOOKUP(AU45,'LibSets constants'!$I$4:$L$1003,3,FALSE),""),"")</f>
        <v/>
      </c>
      <c r="AW45" s="43" t="str">
        <f>IF(AU45&lt;&gt;"",IF(AU45&lt;&gt;"LIBSETS_DROP_MECHANIC_MONSTER_NAME",VLOOKUP(AU45,'LibSets constants'!$I$4:$L$1003,4,FALSE),""),"")</f>
        <v/>
      </c>
      <c r="AX45" s="87" t="s">
        <v>2678</v>
      </c>
      <c r="AY45" s="21" t="str">
        <f t="shared" si="0"/>
        <v>[63] = {wayshrines={-1,-1,-1,}, dlcId=DLC_BASE_GAME</v>
      </c>
      <c r="AZ45" s="21" t="str">
        <f t="shared" si="1"/>
        <v>, zoneIds={181}, veteran=false</v>
      </c>
      <c r="BA45" s="21" t="str">
        <f t="shared" si="2"/>
        <v>, setType=LIBSETS_SETTYPE_CYRODIIL</v>
      </c>
      <c r="BB45" s="21" t="str">
        <f t="shared" si="3"/>
        <v>, dropMechanic={LIBSETS_DROP_MECHANIC_CITY_CYRODIIL_VLASTARUS}},</v>
      </c>
      <c r="BC45" s="21" t="str">
        <f t="shared" si="4"/>
        <v xml:space="preserve"> --The Juggernaut / Koloss   [Cyrodiil]</v>
      </c>
    </row>
    <row r="46" spans="1:55" x14ac:dyDescent="0.25">
      <c r="A46" s="12">
        <v>64</v>
      </c>
      <c r="B46" t="s">
        <v>789</v>
      </c>
      <c r="C46" t="s">
        <v>2579</v>
      </c>
      <c r="D46" s="3">
        <f>A46</f>
        <v>64</v>
      </c>
      <c r="E46" s="60"/>
      <c r="G46" s="8" t="s">
        <v>1485</v>
      </c>
      <c r="I46" t="s">
        <v>91</v>
      </c>
      <c r="J46" t="s">
        <v>91</v>
      </c>
      <c r="K46">
        <v>-1</v>
      </c>
      <c r="L46">
        <v>-1</v>
      </c>
      <c r="M46">
        <v>-1</v>
      </c>
      <c r="N46">
        <v>0</v>
      </c>
      <c r="O46" s="66" t="s">
        <v>113</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constants'!$B$4:$C$1003,2,FALSE),"")</f>
        <v>Included in base game</v>
      </c>
      <c r="U46" s="33" t="s">
        <v>1565</v>
      </c>
      <c r="V46" s="3" t="str">
        <f>IF(U46&lt;&gt;"",IF(U46&lt;&gt;"LIBSETS_DROP_MECHANIC_MONSTER_NAME",VLOOKUP(U46,'LibSets constants'!$I$4:$L$1003,3,FALSE),""),"")</f>
        <v>Delve bosses have a chance to drop a waist or feet.</v>
      </c>
      <c r="W46" s="3" t="str">
        <f>IF(U46&lt;&gt;"",IF(U46&lt;&gt;"LIBSETS_DROP_MECHANIC_MONSTER_NAME",VLOOKUP(U46,'LibSets constants'!$I$4:$L$1003,4,FALSE),""),"")</f>
        <v>Bosse in Gewölben haben die Chance, eine Taille oder Füße fallen zu lassen.</v>
      </c>
      <c r="X46" s="3"/>
      <c r="Y46" s="3" t="str">
        <f>IF(G46&lt;&gt;"LIBSETS_SETTYPE_BATTLEGROUND",IF(G46&lt;&gt;"LIBSETS_SETTYPE_SPECIAL",IF(X46&lt;&gt;"",X46,IF(Z46&lt;&gt;"",VLOOKUP(Z46,'ESO zone constants'!$D$3:$H$4953,5,FALSE),"")),""),"")</f>
        <v/>
      </c>
      <c r="Z46" t="str">
        <f>IF(AND(O46&lt;&gt;"",NOT(ISERROR(O46))),"",IF(AND(L46&lt;&gt;"",L46&gt;0,NOT(ISERROR(L46))),VLOOKUP(L46,'ESO dumped WayshrineInfo'!$K$3:$N$9999,4,FALSE),""))</f>
        <v/>
      </c>
      <c r="AA46" s="33" t="s">
        <v>1566</v>
      </c>
      <c r="AB46" s="43" t="str">
        <f>IF(AA46&lt;&gt;"",IF(AA46&lt;&gt;"LIBSETS_DROP_MECHANIC_MONSTER_NAME",VLOOKUP(AA46,'LibSets constants'!$I$4:$L$1003,3,FALSE),""),"")</f>
        <v>Overland group bosses have a 100% chance to drop head, chest, legs, or weapon.</v>
      </c>
      <c r="AC46" s="43" t="str">
        <f>IF(AA46&lt;&gt;"",IF(AA46&lt;&gt;"LIBSETS_DROP_MECHANIC_MONSTER_NAME",VLOOKUP(AA46,'LibSets constants'!$I$4:$L$1003,4,FALSE),""),"")</f>
        <v>Überland Gruppenbosse haben eine Chance von 100%, Kopf, Brust, Beine oder Waffen fallen zu lassen.</v>
      </c>
      <c r="AD46" s="3" t="str">
        <f>IF(G46&lt;&gt;"LIBSETS_SETTYPE_BATTLEGROUND",IF(G46&lt;&gt;"LIBSETS_SETTYPE_SPECIAL",IF(AE46&lt;&gt;"",VLOOKUP(AE46,'ESO zone constants'!$D$3:$H$4953,5,FALSE),""),""),"")</f>
        <v/>
      </c>
      <c r="AE46" t="str">
        <f>IF(AND(O46&lt;&gt;"",NOT(ISERROR(O46))),"",IF(AND(M46&lt;&gt;"",M46&gt;0,NOT(ISERROR(M46))),VLOOKUP(M46,'ESO dumped WayshrineInfo'!$K$3:$N$9999,4,FALSE),""))</f>
        <v/>
      </c>
      <c r="AF46" s="44" t="s">
        <v>1567</v>
      </c>
      <c r="AG46" s="43" t="str">
        <f>IF(AF46&lt;&gt;"",IF(AF46&lt;&gt;"LIBSETS_DROP_MECHANIC_MONSTER_NAME",VLOOKUP(AF46,'LibSets constants'!$I$4:$L$1003,3,FALSE),""),"")</f>
        <v>Public dungeon bosses have a chance to drop a shoulder, hand, or weapon.</v>
      </c>
      <c r="AH46" s="43" t="str">
        <f>IF(AF46&lt;&gt;"",IF(AF46&lt;&gt;"LIBSETS_DROP_MECHANIC_MONSTER_NAME",VLOOKUP(AF46,'LibSets constants'!$I$4:$L$1003,4,FALSE),""),"")</f>
        <v>Öffentliche Dungeon-Bosse haben die Möglichkeit, eine Schulter, Handschuhe oder eine Waffe fallen zu lassen.</v>
      </c>
      <c r="AI46" s="3" t="str">
        <f>IF(G46&lt;&gt;"LIBSETS_SETTYPE_BATTLEGROUND",IF(G46&lt;&gt;"LIBSETS_SETTYPE_SPECIAL",IF(AJ46&lt;&gt;"",VLOOKUP(AJ46,'ESO zone constants'!$D$3:$H$4953,5,FALSE),""),""),"")</f>
        <v/>
      </c>
      <c r="AK46" s="44" t="s">
        <v>1568</v>
      </c>
      <c r="AL46" s="43" t="str">
        <f>IF(AK46&lt;&gt;"",IF(AK46&lt;&gt;"LIBSETS_DROP_MECHANIC_MONSTER_NAME",VLOOKUP(AK46,'LibSets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6" s="43" t="str">
        <f>IF(AK46&lt;&gt;"",IF(AK46&lt;&gt;"LIBSETS_DROP_MECHANIC_MONSTER_NAME",VLOOKUP(AK46,'LibSets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6" s="3" t="str">
        <f>IF(G46&lt;&gt;"LIBSETS_SETTYPE_BATTLEGROUND",IF(G46&lt;&gt;"LIBSETS_SETTYPE_SPECIAL",IF(AO46&lt;&gt;"",VLOOKUP(AO46,'ESO zone constants'!$D$3:$H$4953,5,FALSE),""),""),"")</f>
        <v/>
      </c>
      <c r="AP46" s="44"/>
      <c r="AQ46" s="43" t="str">
        <f>IF(AP46&lt;&gt;"",IF(AP46&lt;&gt;"LIBSETS_DROP_MECHANIC_MONSTER_NAME",VLOOKUP(AP46,'LibSets constants'!$I$4:$L$1003,3,FALSE),""),"")</f>
        <v/>
      </c>
      <c r="AR46" s="43" t="str">
        <f>IF(AP46&lt;&gt;"",IF(AP46&lt;&gt;"LIBSETS_DROP_MECHANIC_MONSTER_NAME",VLOOKUP(AP46,'LibSets constants'!$I$4:$L$1003,4,FALSE),""),"")</f>
        <v/>
      </c>
      <c r="AS46" s="3" t="str">
        <f>IF(G46&lt;&gt;"LIBSETS_SETTYPE_BATTLEGROUND",IF(G46&lt;&gt;"LIBSETS_SETTYPE_SPECIAL",IF(AT46&lt;&gt;"",VLOOKUP(AT46,'ESO zone constants'!$D$3:$H$4953,5,FALSE),""),""),"")</f>
        <v/>
      </c>
      <c r="AU46" s="44"/>
      <c r="AV46" s="43" t="str">
        <f>IF(AU46&lt;&gt;"",IF(AU46&lt;&gt;"LIBSETS_DROP_MECHANIC_MONSTER_NAME",VLOOKUP(AU46,'LibSets constants'!$I$4:$L$1003,3,FALSE),""),"")</f>
        <v/>
      </c>
      <c r="AW46" s="43" t="str">
        <f>IF(AU46&lt;&gt;"",IF(AU46&lt;&gt;"LIBSETS_DROP_MECHANIC_MONSTER_NAME",VLOOKUP(AU46,'LibSets constants'!$I$4:$L$1003,4,FALSE),""),"")</f>
        <v/>
      </c>
      <c r="AX46" s="87" t="s">
        <v>2678</v>
      </c>
      <c r="AY46" s="21" t="str">
        <f t="shared" si="0"/>
        <v>[64] = {wayshrines={-1,-1,-1,}, dlcId=DLC_BASE_GAME</v>
      </c>
      <c r="AZ46" s="21" t="str">
        <f t="shared" si="1"/>
        <v>, zoneIds={108}, veteran=false</v>
      </c>
      <c r="BA46" s="21" t="str">
        <f t="shared" si="2"/>
        <v>, setType=LIBSETS_SETTYPE_OVERLAND</v>
      </c>
      <c r="BB46" s="21" t="str">
        <f t="shared" si="3"/>
        <v>, dropMechanic={LIBSETS_DROP_MECHANIC_OVERLAND_BOSS_DELVE,LIBSETS_DROP_MECHANIC_OVERLAND_WORLDBOSS,LIBSETS_DROP_MECHANIC_OVERLAND_BOSS_PUBLIC_DUNGEON,LIBSETS_DROP_MECHANIC_OVERLAND_CHEST}},</v>
      </c>
      <c r="BC46" s="21" t="str">
        <f t="shared" si="4"/>
        <v xml:space="preserve"> --Shadow Dancer\'s Raiment / Kleidung des Schattentänzers   [Greenshade]</v>
      </c>
    </row>
    <row r="47" spans="1:55" x14ac:dyDescent="0.25">
      <c r="A47" s="12">
        <v>65</v>
      </c>
      <c r="B47" t="s">
        <v>790</v>
      </c>
      <c r="C47" t="s">
        <v>2580</v>
      </c>
      <c r="D47" s="3">
        <f>A47</f>
        <v>65</v>
      </c>
      <c r="E47" s="60"/>
      <c r="G47" s="8" t="s">
        <v>1485</v>
      </c>
      <c r="I47" t="s">
        <v>91</v>
      </c>
      <c r="J47" t="s">
        <v>91</v>
      </c>
      <c r="K47">
        <v>-1</v>
      </c>
      <c r="L47">
        <v>-1</v>
      </c>
      <c r="M47">
        <v>-1</v>
      </c>
      <c r="N47">
        <v>0</v>
      </c>
      <c r="O47" s="66" t="s">
        <v>103</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1565</v>
      </c>
      <c r="V47" s="3" t="str">
        <f>IF(U47&lt;&gt;"",IF(U47&lt;&gt;"LIBSETS_DROP_MECHANIC_MONSTER_NAME",VLOOKUP(U47,'LibSets constants'!$I$4:$L$1003,3,FALSE),""),"")</f>
        <v>Delve bosses have a chance to drop a waist or feet.</v>
      </c>
      <c r="W47" s="3" t="str">
        <f>IF(U47&lt;&gt;"",IF(U47&lt;&gt;"LIBSETS_DROP_MECHANIC_MONSTER_NAME",VLOOKUP(U47,'LibSets constants'!$I$4:$L$1003,4,FALSE),""),"")</f>
        <v>Bosse in Gewölben haben die Chance, eine Taille oder Füße fallen zu lassen.</v>
      </c>
      <c r="X47" s="3"/>
      <c r="Y47" s="3" t="str">
        <f>IF(G47&lt;&gt;"LIBSETS_SETTYPE_BATTLEGROUND",IF(G47&lt;&gt;"LIBSETS_SETTYPE_SPECIAL",IF(X47&lt;&gt;"",X47,IF(Z47&lt;&gt;"",VLOOKUP(Z47,'ESO zone constants'!$D$3:$H$4953,5,FALSE),"")),""),"")</f>
        <v/>
      </c>
      <c r="Z47" t="str">
        <f>IF(AND(O47&lt;&gt;"",NOT(ISERROR(O47))),"",IF(AND(L47&lt;&gt;"",L47&gt;0,NOT(ISERROR(L47))),VLOOKUP(L47,'ESO dumped WayshrineInfo'!$K$3:$N$9999,4,FALSE),""))</f>
        <v/>
      </c>
      <c r="AA47" s="33" t="s">
        <v>1566</v>
      </c>
      <c r="AB47" s="43" t="str">
        <f>IF(AA47&lt;&gt;"",IF(AA47&lt;&gt;"LIBSETS_DROP_MECHANIC_MONSTER_NAME",VLOOKUP(AA47,'LibSets constants'!$I$4:$L$1003,3,FALSE),""),"")</f>
        <v>Overland group bosses have a 100% chance to drop head, chest, legs, or weapon.</v>
      </c>
      <c r="AC47" s="43" t="str">
        <f>IF(AA47&lt;&gt;"",IF(AA47&lt;&gt;"LIBSETS_DROP_MECHANIC_MONSTER_NAME",VLOOKUP(AA47,'LibSets constants'!$I$4:$L$1003,4,FALSE),""),"")</f>
        <v>Überland Gruppenbosse haben eine Chance von 100%, Kopf, Brust, Beine oder Waffen fallen zu lassen.</v>
      </c>
      <c r="AD47" s="3" t="str">
        <f>IF(G47&lt;&gt;"LIBSETS_SETTYPE_BATTLEGROUND",IF(G47&lt;&gt;"LIBSETS_SETTYPE_SPECIAL",IF(AE47&lt;&gt;"",VLOOKUP(AE47,'ESO zone constants'!$D$3:$H$4953,5,FALSE),""),""),"")</f>
        <v/>
      </c>
      <c r="AE47" t="str">
        <f>IF(AND(O47&lt;&gt;"",NOT(ISERROR(O47))),"",IF(AND(M47&lt;&gt;"",M47&gt;0,NOT(ISERROR(M47))),VLOOKUP(M47,'ESO dumped WayshrineInfo'!$K$3:$N$9999,4,FALSE),""))</f>
        <v/>
      </c>
      <c r="AF47" s="44" t="s">
        <v>1567</v>
      </c>
      <c r="AG47" s="43" t="str">
        <f>IF(AF47&lt;&gt;"",IF(AF47&lt;&gt;"LIBSETS_DROP_MECHANIC_MONSTER_NAME",VLOOKUP(AF47,'LibSets constants'!$I$4:$L$1003,3,FALSE),""),"")</f>
        <v>Public dungeon bosses have a chance to drop a shoulder, hand, or weapon.</v>
      </c>
      <c r="AH47" s="43" t="str">
        <f>IF(AF47&lt;&gt;"",IF(AF47&lt;&gt;"LIBSETS_DROP_MECHANIC_MONSTER_NAME",VLOOKUP(AF47,'LibSets constants'!$I$4:$L$1003,4,FALSE),""),"")</f>
        <v>Öffentliche Dungeon-Bosse haben die Möglichkeit, eine Schulter, Handschuhe oder eine Waffe fallen zu lassen.</v>
      </c>
      <c r="AI47" s="3" t="str">
        <f>IF(G47&lt;&gt;"LIBSETS_SETTYPE_BATTLEGROUND",IF(G47&lt;&gt;"LIBSETS_SETTYPE_SPECIAL",IF(AJ47&lt;&gt;"",VLOOKUP(AJ47,'ESO zone constants'!$D$3:$H$4953,5,FALSE),""),""),"")</f>
        <v/>
      </c>
      <c r="AK47" s="44" t="s">
        <v>1568</v>
      </c>
      <c r="AL47" s="43" t="str">
        <f>IF(AK47&lt;&gt;"",IF(AK47&lt;&gt;"LIBSETS_DROP_MECHANIC_MONSTER_NAME",VLOOKUP(AK47,'LibSets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 s="43" t="str">
        <f>IF(AK47&lt;&gt;"",IF(AK47&lt;&gt;"LIBSETS_DROP_MECHANIC_MONSTER_NAME",VLOOKUP(AK47,'LibSets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 s="3" t="str">
        <f>IF(G47&lt;&gt;"LIBSETS_SETTYPE_BATTLEGROUND",IF(G47&lt;&gt;"LIBSETS_SETTYPE_SPECIAL",IF(AO47&lt;&gt;"",VLOOKUP(AO47,'ESO zone constants'!$D$3:$H$4953,5,FALSE),""),""),"")</f>
        <v/>
      </c>
      <c r="AP47" s="44"/>
      <c r="AQ47" s="43" t="str">
        <f>IF(AP47&lt;&gt;"",IF(AP47&lt;&gt;"LIBSETS_DROP_MECHANIC_MONSTER_NAME",VLOOKUP(AP47,'LibSets constants'!$I$4:$L$1003,3,FALSE),""),"")</f>
        <v/>
      </c>
      <c r="AR47" s="43" t="str">
        <f>IF(AP47&lt;&gt;"",IF(AP47&lt;&gt;"LIBSETS_DROP_MECHANIC_MONSTER_NAME",VLOOKUP(AP47,'LibSets constants'!$I$4:$L$1003,4,FALSE),""),"")</f>
        <v/>
      </c>
      <c r="AS47" s="3" t="str">
        <f>IF(G47&lt;&gt;"LIBSETS_SETTYPE_BATTLEGROUND",IF(G47&lt;&gt;"LIBSETS_SETTYPE_SPECIAL",IF(AT47&lt;&gt;"",VLOOKUP(AT47,'ESO zone constants'!$D$3:$H$4953,5,FALSE),""),""),"")</f>
        <v/>
      </c>
      <c r="AU47" s="44"/>
      <c r="AV47" s="43" t="str">
        <f>IF(AU47&lt;&gt;"",IF(AU47&lt;&gt;"LIBSETS_DROP_MECHANIC_MONSTER_NAME",VLOOKUP(AU47,'LibSets constants'!$I$4:$L$1003,3,FALSE),""),"")</f>
        <v/>
      </c>
      <c r="AW47" s="43" t="str">
        <f>IF(AU47&lt;&gt;"",IF(AU47&lt;&gt;"LIBSETS_DROP_MECHANIC_MONSTER_NAME",VLOOKUP(AU47,'LibSets constants'!$I$4:$L$1003,4,FALSE),""),"")</f>
        <v/>
      </c>
      <c r="AX47" s="87" t="s">
        <v>2678</v>
      </c>
      <c r="AY47" s="21" t="str">
        <f t="shared" si="0"/>
        <v>[65] = {wayshrines={-1,-1,-1,}, dlcId=DLC_BASE_GAME</v>
      </c>
      <c r="AZ47" s="21" t="str">
        <f t="shared" si="1"/>
        <v>, zoneIds={3}, veteran=false</v>
      </c>
      <c r="BA47" s="21" t="str">
        <f t="shared" si="2"/>
        <v>, setType=LIBSETS_SETTYPE_OVERLAND</v>
      </c>
      <c r="BB47" s="21" t="str">
        <f t="shared" si="3"/>
        <v>, dropMechanic={LIBSETS_DROP_MECHANIC_OVERLAND_BOSS_DELVE,LIBSETS_DROP_MECHANIC_OVERLAND_WORLDBOSS,LIBSETS_DROP_MECHANIC_OVERLAND_BOSS_PUBLIC_DUNGEON,LIBSETS_DROP_MECHANIC_OVERLAND_CHEST}},</v>
      </c>
      <c r="BC47" s="21" t="str">
        <f t="shared" si="4"/>
        <v xml:space="preserve"> --Bloodthorn\'s Touch / Spur eines Blutdorns   [Glenumbra]</v>
      </c>
    </row>
    <row r="48" spans="1:55" x14ac:dyDescent="0.25">
      <c r="A48" s="12">
        <v>66</v>
      </c>
      <c r="B48" t="s">
        <v>791</v>
      </c>
      <c r="C48" t="s">
        <v>792</v>
      </c>
      <c r="D48" s="3">
        <f>A48</f>
        <v>66</v>
      </c>
      <c r="E48" s="60"/>
      <c r="G48" s="8" t="s">
        <v>1485</v>
      </c>
      <c r="I48" t="s">
        <v>91</v>
      </c>
      <c r="J48" t="s">
        <v>91</v>
      </c>
      <c r="K48">
        <v>-1</v>
      </c>
      <c r="L48">
        <v>-1</v>
      </c>
      <c r="M48">
        <v>-1</v>
      </c>
      <c r="N48">
        <v>0</v>
      </c>
      <c r="O48" s="66" t="s">
        <v>114</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constants'!$B$4:$C$1003,2,FALSE),"")</f>
        <v>Included in base game</v>
      </c>
      <c r="U48" s="33" t="s">
        <v>1565</v>
      </c>
      <c r="V48" s="3" t="str">
        <f>IF(U48&lt;&gt;"",IF(U48&lt;&gt;"LIBSETS_DROP_MECHANIC_MONSTER_NAME",VLOOKUP(U48,'LibSets constants'!$I$4:$L$1003,3,FALSE),""),"")</f>
        <v>Delve bosses have a chance to drop a waist or feet.</v>
      </c>
      <c r="W48" s="3" t="str">
        <f>IF(U48&lt;&gt;"",IF(U48&lt;&gt;"LIBSETS_DROP_MECHANIC_MONSTER_NAME",VLOOKUP(U48,'LibSets constants'!$I$4:$L$1003,4,FALSE),""),"")</f>
        <v>Bosse in Gewölben haben die Chance, eine Taille oder Füße fallen zu lassen.</v>
      </c>
      <c r="X48" s="3"/>
      <c r="Y48" s="3" t="str">
        <f>IF(G48&lt;&gt;"LIBSETS_SETTYPE_BATTLEGROUND",IF(G48&lt;&gt;"LIBSETS_SETTYPE_SPECIAL",IF(X48&lt;&gt;"",X48,IF(Z48&lt;&gt;"",VLOOKUP(Z48,'ESO zone constants'!$D$3:$H$4953,5,FALSE),"")),""),"")</f>
        <v/>
      </c>
      <c r="Z48" t="str">
        <f>IF(AND(O48&lt;&gt;"",NOT(ISERROR(O48))),"",IF(AND(L48&lt;&gt;"",L48&gt;0,NOT(ISERROR(L48))),VLOOKUP(L48,'ESO dumped WayshrineInfo'!$K$3:$N$9999,4,FALSE),""))</f>
        <v/>
      </c>
      <c r="AA48" s="33" t="s">
        <v>1566</v>
      </c>
      <c r="AB48" s="43" t="str">
        <f>IF(AA48&lt;&gt;"",IF(AA48&lt;&gt;"LIBSETS_DROP_MECHANIC_MONSTER_NAME",VLOOKUP(AA48,'LibSets constants'!$I$4:$L$1003,3,FALSE),""),"")</f>
        <v>Overland group bosses have a 100% chance to drop head, chest, legs, or weapon.</v>
      </c>
      <c r="AC48" s="43" t="str">
        <f>IF(AA48&lt;&gt;"",IF(AA48&lt;&gt;"LIBSETS_DROP_MECHANIC_MONSTER_NAME",VLOOKUP(AA48,'LibSets constants'!$I$4:$L$1003,4,FALSE),""),"")</f>
        <v>Überland Gruppenbosse haben eine Chance von 100%, Kopf, Brust, Beine oder Waffen fallen zu lassen.</v>
      </c>
      <c r="AD48" s="3" t="str">
        <f>IF(G48&lt;&gt;"LIBSETS_SETTYPE_BATTLEGROUND",IF(G48&lt;&gt;"LIBSETS_SETTYPE_SPECIAL",IF(AE48&lt;&gt;"",VLOOKUP(AE48,'ESO zone constants'!$D$3:$H$4953,5,FALSE),""),""),"")</f>
        <v/>
      </c>
      <c r="AE48" t="str">
        <f>IF(AND(O48&lt;&gt;"",NOT(ISERROR(O48))),"",IF(AND(M48&lt;&gt;"",M48&gt;0,NOT(ISERROR(M48))),VLOOKUP(M48,'ESO dumped WayshrineInfo'!$K$3:$N$9999,4,FALSE),""))</f>
        <v/>
      </c>
      <c r="AF48" s="44" t="s">
        <v>1567</v>
      </c>
      <c r="AG48" s="43" t="str">
        <f>IF(AF48&lt;&gt;"",IF(AF48&lt;&gt;"LIBSETS_DROP_MECHANIC_MONSTER_NAME",VLOOKUP(AF48,'LibSets constants'!$I$4:$L$1003,3,FALSE),""),"")</f>
        <v>Public dungeon bosses have a chance to drop a shoulder, hand, or weapon.</v>
      </c>
      <c r="AH48" s="43" t="str">
        <f>IF(AF48&lt;&gt;"",IF(AF48&lt;&gt;"LIBSETS_DROP_MECHANIC_MONSTER_NAME",VLOOKUP(AF48,'LibSets constants'!$I$4:$L$1003,4,FALSE),""),"")</f>
        <v>Öffentliche Dungeon-Bosse haben die Möglichkeit, eine Schulter, Handschuhe oder eine Waffe fallen zu lassen.</v>
      </c>
      <c r="AI48" s="3" t="str">
        <f>IF(G48&lt;&gt;"LIBSETS_SETTYPE_BATTLEGROUND",IF(G48&lt;&gt;"LIBSETS_SETTYPE_SPECIAL",IF(AJ48&lt;&gt;"",VLOOKUP(AJ48,'ESO zone constants'!$D$3:$H$4953,5,FALSE),""),""),"")</f>
        <v/>
      </c>
      <c r="AK48" s="44" t="s">
        <v>1568</v>
      </c>
      <c r="AL48" s="43" t="str">
        <f>IF(AK48&lt;&gt;"",IF(AK48&lt;&gt;"LIBSETS_DROP_MECHANIC_MONSTER_NAME",VLOOKUP(AK48,'LibSets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 s="43" t="str">
        <f>IF(AK48&lt;&gt;"",IF(AK48&lt;&gt;"LIBSETS_DROP_MECHANIC_MONSTER_NAME",VLOOKUP(AK48,'LibSets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 s="3" t="str">
        <f>IF(G48&lt;&gt;"LIBSETS_SETTYPE_BATTLEGROUND",IF(G48&lt;&gt;"LIBSETS_SETTYPE_SPECIAL",IF(AO48&lt;&gt;"",VLOOKUP(AO48,'ESO zone constants'!$D$3:$H$4953,5,FALSE),""),""),"")</f>
        <v/>
      </c>
      <c r="AP48" s="44"/>
      <c r="AQ48" s="43" t="str">
        <f>IF(AP48&lt;&gt;"",IF(AP48&lt;&gt;"LIBSETS_DROP_MECHANIC_MONSTER_NAME",VLOOKUP(AP48,'LibSets constants'!$I$4:$L$1003,3,FALSE),""),"")</f>
        <v/>
      </c>
      <c r="AR48" s="43" t="str">
        <f>IF(AP48&lt;&gt;"",IF(AP48&lt;&gt;"LIBSETS_DROP_MECHANIC_MONSTER_NAME",VLOOKUP(AP48,'LibSets constants'!$I$4:$L$1003,4,FALSE),""),"")</f>
        <v/>
      </c>
      <c r="AS48" s="3" t="str">
        <f>IF(G48&lt;&gt;"LIBSETS_SETTYPE_BATTLEGROUND",IF(G48&lt;&gt;"LIBSETS_SETTYPE_SPECIAL",IF(AT48&lt;&gt;"",VLOOKUP(AT48,'ESO zone constants'!$D$3:$H$4953,5,FALSE),""),""),"")</f>
        <v/>
      </c>
      <c r="AU48" s="44"/>
      <c r="AV48" s="43" t="str">
        <f>IF(AU48&lt;&gt;"",IF(AU48&lt;&gt;"LIBSETS_DROP_MECHANIC_MONSTER_NAME",VLOOKUP(AU48,'LibSets constants'!$I$4:$L$1003,3,FALSE),""),"")</f>
        <v/>
      </c>
      <c r="AW48" s="43" t="str">
        <f>IF(AU48&lt;&gt;"",IF(AU48&lt;&gt;"LIBSETS_DROP_MECHANIC_MONSTER_NAME",VLOOKUP(AU48,'LibSets constants'!$I$4:$L$1003,4,FALSE),""),"")</f>
        <v/>
      </c>
      <c r="AX48" s="87" t="s">
        <v>2678</v>
      </c>
      <c r="AY48" s="21" t="str">
        <f t="shared" si="0"/>
        <v>[66] = {wayshrines={-1,-1,-1,}, dlcId=DLC_BASE_GAME</v>
      </c>
      <c r="AZ48" s="21" t="str">
        <f t="shared" si="1"/>
        <v>, zoneIds={117}, veteran=false</v>
      </c>
      <c r="BA48" s="21" t="str">
        <f t="shared" si="2"/>
        <v>, setType=LIBSETS_SETTYPE_OVERLAND</v>
      </c>
      <c r="BB48" s="21" t="str">
        <f t="shared" si="3"/>
        <v>, dropMechanic={LIBSETS_DROP_MECHANIC_OVERLAND_BOSS_DELVE,LIBSETS_DROP_MECHANIC_OVERLAND_WORLDBOSS,LIBSETS_DROP_MECHANIC_OVERLAND_BOSS_PUBLIC_DUNGEON,LIBSETS_DROP_MECHANIC_OVERLAND_CHEST}},</v>
      </c>
      <c r="BC48" s="21" t="str">
        <f t="shared" si="4"/>
        <v xml:space="preserve"> --Robes of the Hist / Roben des Hist   [Shadowfen]</v>
      </c>
    </row>
    <row r="49" spans="1:55" x14ac:dyDescent="0.25">
      <c r="A49" s="12">
        <v>67</v>
      </c>
      <c r="B49" t="s">
        <v>793</v>
      </c>
      <c r="C49" t="s">
        <v>794</v>
      </c>
      <c r="D49" s="3">
        <f>A49</f>
        <v>67</v>
      </c>
      <c r="E49" s="60"/>
      <c r="G49" s="8" t="s">
        <v>1480</v>
      </c>
      <c r="I49" t="s">
        <v>91</v>
      </c>
      <c r="J49" t="s">
        <v>91</v>
      </c>
      <c r="K49">
        <v>-1</v>
      </c>
      <c r="L49">
        <v>-1</v>
      </c>
      <c r="M49">
        <v>-1</v>
      </c>
      <c r="N49">
        <v>0</v>
      </c>
      <c r="O49" s="66" t="s">
        <v>125</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constants'!$B$4:$C$1003,2,FALSE),"")</f>
        <v>Included in base game</v>
      </c>
      <c r="U49" s="33" t="s">
        <v>1538</v>
      </c>
      <c r="V49" s="3" t="str">
        <f>IF(U49&lt;&gt;"",IF(U49&lt;&gt;"LIBSETS_DROP_MECHANIC_MONSTER_NAME",VLOOKUP(U49,'LibSets constants'!$I$4:$L$1003,3,FALSE),""),"")</f>
        <v>City Bruma (quartermaster)</v>
      </c>
      <c r="W49" s="3" t="str">
        <f>IF(U49&lt;&gt;"",IF(U49&lt;&gt;"LIBSETS_DROP_MECHANIC_MONSTER_NAME",VLOOKUP(U49,'LibSets constants'!$I$4:$L$1003,4,FALSE),""),"")</f>
        <v>Stadt Bruma (Quartiermeister)</v>
      </c>
      <c r="X49" s="3"/>
      <c r="Y49" s="3" t="str">
        <f>IF(G49&lt;&gt;"LIBSETS_SETTYPE_BATTLEGROUND",IF(G49&lt;&gt;"LIBSETS_SETTYPE_SPECIAL",IF(X49&lt;&gt;"",X49,IF(Z49&lt;&gt;"",VLOOKUP(Z49,'ESO zone constants'!$D$3:$H$4953,5,FALSE),"")),""),"")</f>
        <v/>
      </c>
      <c r="Z49" t="str">
        <f>IF(AND(O49&lt;&gt;"",NOT(ISERROR(O49))),"",IF(AND(L49&lt;&gt;"",L49&gt;0,NOT(ISERROR(L49))),VLOOKUP(L49,'ESO dumped WayshrineInfo'!$K$3:$N$9999,4,FALSE),""))</f>
        <v/>
      </c>
      <c r="AB49" s="43" t="str">
        <f>IF(AA49&lt;&gt;"",IF(AA49&lt;&gt;"LIBSETS_DROP_MECHANIC_MONSTER_NAME",VLOOKUP(AA49,'LibSets constants'!$I$4:$L$1003,3,FALSE),""),"")</f>
        <v/>
      </c>
      <c r="AC49" s="43" t="str">
        <f>IF(AA49&lt;&gt;"",IF(AA49&lt;&gt;"LIBSETS_DROP_MECHANIC_MONSTER_NAME",VLOOKUP(AA49,'LibSets constants'!$I$4:$L$1003,4,FALSE),""),"")</f>
        <v/>
      </c>
      <c r="AD49" s="3" t="str">
        <f>IF(G49&lt;&gt;"LIBSETS_SETTYPE_BATTLEGROUND",IF(G49&lt;&gt;"LIBSETS_SETTYPE_SPECIAL",IF(AE49&lt;&gt;"",VLOOKUP(AE49,'ESO zone constants'!$D$3:$H$4953,5,FALSE),""),""),"")</f>
        <v/>
      </c>
      <c r="AE49" t="str">
        <f>IF(AND(O49&lt;&gt;"",NOT(ISERROR(O49))),"",IF(AND(M49&lt;&gt;"",M49&gt;0,NOT(ISERROR(M49))),VLOOKUP(M49,'ESO dumped WayshrineInfo'!$K$3:$N$9999,4,FALSE),""))</f>
        <v/>
      </c>
      <c r="AF49" s="44"/>
      <c r="AG49" s="43" t="str">
        <f>IF(AF49&lt;&gt;"",IF(AF49&lt;&gt;"LIBSETS_DROP_MECHANIC_MONSTER_NAME",VLOOKUP(AF49,'LibSets constants'!$I$4:$L$1003,3,FALSE),""),"")</f>
        <v/>
      </c>
      <c r="AH49" s="43" t="str">
        <f>IF(AF49&lt;&gt;"",IF(AF49&lt;&gt;"LIBSETS_DROP_MECHANIC_MONSTER_NAME",VLOOKUP(AF49,'LibSets constants'!$I$4:$L$1003,4,FALSE),""),"")</f>
        <v/>
      </c>
      <c r="AI49" s="3" t="str">
        <f>IF(G49&lt;&gt;"LIBSETS_SETTYPE_BATTLEGROUND",IF(G49&lt;&gt;"LIBSETS_SETTYPE_SPECIAL",IF(AJ49&lt;&gt;"",VLOOKUP(AJ49,'ESO zone constants'!$D$3:$H$4953,5,FALSE),""),""),"")</f>
        <v/>
      </c>
      <c r="AK49" s="44"/>
      <c r="AL49" s="43" t="str">
        <f>IF(AK49&lt;&gt;"",IF(AK49&lt;&gt;"LIBSETS_DROP_MECHANIC_MONSTER_NAME",VLOOKUP(AK49,'LibSets constants'!$I$4:$L$1003,3,FALSE),""),"")</f>
        <v/>
      </c>
      <c r="AM49" s="43" t="str">
        <f>IF(AK49&lt;&gt;"",IF(AK49&lt;&gt;"LIBSETS_DROP_MECHANIC_MONSTER_NAME",VLOOKUP(AK49,'LibSets constants'!$I$4:$L$1003,4,FALSE),""),"")</f>
        <v/>
      </c>
      <c r="AN49" s="3" t="str">
        <f>IF(G49&lt;&gt;"LIBSETS_SETTYPE_BATTLEGROUND",IF(G49&lt;&gt;"LIBSETS_SETTYPE_SPECIAL",IF(AO49&lt;&gt;"",VLOOKUP(AO49,'ESO zone constants'!$D$3:$H$4953,5,FALSE),""),""),"")</f>
        <v/>
      </c>
      <c r="AP49" s="44"/>
      <c r="AQ49" s="43" t="str">
        <f>IF(AP49&lt;&gt;"",IF(AP49&lt;&gt;"LIBSETS_DROP_MECHANIC_MONSTER_NAME",VLOOKUP(AP49,'LibSets constants'!$I$4:$L$1003,3,FALSE),""),"")</f>
        <v/>
      </c>
      <c r="AR49" s="43" t="str">
        <f>IF(AP49&lt;&gt;"",IF(AP49&lt;&gt;"LIBSETS_DROP_MECHANIC_MONSTER_NAME",VLOOKUP(AP49,'LibSets constants'!$I$4:$L$1003,4,FALSE),""),"")</f>
        <v/>
      </c>
      <c r="AS49" s="3" t="str">
        <f>IF(G49&lt;&gt;"LIBSETS_SETTYPE_BATTLEGROUND",IF(G49&lt;&gt;"LIBSETS_SETTYPE_SPECIAL",IF(AT49&lt;&gt;"",VLOOKUP(AT49,'ESO zone constants'!$D$3:$H$4953,5,FALSE),""),""),"")</f>
        <v/>
      </c>
      <c r="AU49" s="44"/>
      <c r="AV49" s="43" t="str">
        <f>IF(AU49&lt;&gt;"",IF(AU49&lt;&gt;"LIBSETS_DROP_MECHANIC_MONSTER_NAME",VLOOKUP(AU49,'LibSets constants'!$I$4:$L$1003,3,FALSE),""),"")</f>
        <v/>
      </c>
      <c r="AW49" s="43" t="str">
        <f>IF(AU49&lt;&gt;"",IF(AU49&lt;&gt;"LIBSETS_DROP_MECHANIC_MONSTER_NAME",VLOOKUP(AU49,'LibSets constants'!$I$4:$L$1003,4,FALSE),""),"")</f>
        <v/>
      </c>
      <c r="AX49" s="87" t="s">
        <v>2678</v>
      </c>
      <c r="AY49" s="21" t="str">
        <f t="shared" si="0"/>
        <v>[67] = {wayshrines={-1,-1,-1,}, dlcId=DLC_BASE_GAME</v>
      </c>
      <c r="AZ49" s="21" t="str">
        <f t="shared" si="1"/>
        <v>, zoneIds={181}, veteran=false</v>
      </c>
      <c r="BA49" s="21" t="str">
        <f t="shared" si="2"/>
        <v>, setType=LIBSETS_SETTYPE_CYRODIIL</v>
      </c>
      <c r="BB49" s="21" t="str">
        <f t="shared" si="3"/>
        <v>, dropMechanic={LIBSETS_DROP_MECHANIC_CITY_CYRODIIL_BRUMA}},</v>
      </c>
      <c r="BC49" s="21" t="str">
        <f t="shared" si="4"/>
        <v xml:space="preserve"> --Shadow Walker / Schattengänger   [Cyrodiil]</v>
      </c>
    </row>
    <row r="50" spans="1:55" x14ac:dyDescent="0.25">
      <c r="A50" s="12">
        <v>68</v>
      </c>
      <c r="B50" t="s">
        <v>795</v>
      </c>
      <c r="C50" t="s">
        <v>796</v>
      </c>
      <c r="D50" s="3">
        <f>A50</f>
        <v>68</v>
      </c>
      <c r="E50" s="60"/>
      <c r="G50" s="8" t="s">
        <v>1485</v>
      </c>
      <c r="I50" t="s">
        <v>91</v>
      </c>
      <c r="J50" t="s">
        <v>91</v>
      </c>
      <c r="K50">
        <v>-1</v>
      </c>
      <c r="L50">
        <v>-1</v>
      </c>
      <c r="M50">
        <v>-1</v>
      </c>
      <c r="N50">
        <v>0</v>
      </c>
      <c r="O50" s="66" t="s">
        <v>241</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constants'!$B$4:$C$1003,2,FALSE),"")</f>
        <v>Included in base game</v>
      </c>
      <c r="U50" s="33" t="s">
        <v>1565</v>
      </c>
      <c r="V50" s="3" t="str">
        <f>IF(U50&lt;&gt;"",IF(U50&lt;&gt;"LIBSETS_DROP_MECHANIC_MONSTER_NAME",VLOOKUP(U50,'LibSets constants'!$I$4:$L$1003,3,FALSE),""),"")</f>
        <v>Delve bosses have a chance to drop a waist or feet.</v>
      </c>
      <c r="W50" s="3" t="str">
        <f>IF(U50&lt;&gt;"",IF(U50&lt;&gt;"LIBSETS_DROP_MECHANIC_MONSTER_NAME",VLOOKUP(U50,'LibSets constants'!$I$4:$L$1003,4,FALSE),""),"")</f>
        <v>Bosse in Gewölben haben die Chance, eine Taille oder Füße fallen zu lassen.</v>
      </c>
      <c r="X50" s="3"/>
      <c r="Y50" s="3" t="str">
        <f>IF(G50&lt;&gt;"LIBSETS_SETTYPE_BATTLEGROUND",IF(G50&lt;&gt;"LIBSETS_SETTYPE_SPECIAL",IF(X50&lt;&gt;"",X50,IF(Z50&lt;&gt;"",VLOOKUP(Z50,'ESO zone constants'!$D$3:$H$4953,5,FALSE),"")),""),"")</f>
        <v/>
      </c>
      <c r="Z50" t="str">
        <f>IF(AND(O50&lt;&gt;"",NOT(ISERROR(O50))),"",IF(AND(L50&lt;&gt;"",L50&gt;0,NOT(ISERROR(L50))),VLOOKUP(L50,'ESO dumped WayshrineInfo'!$K$3:$N$9999,4,FALSE),""))</f>
        <v/>
      </c>
      <c r="AA50" s="33" t="s">
        <v>1566</v>
      </c>
      <c r="AB50" s="43" t="str">
        <f>IF(AA50&lt;&gt;"",IF(AA50&lt;&gt;"LIBSETS_DROP_MECHANIC_MONSTER_NAME",VLOOKUP(AA50,'LibSets constants'!$I$4:$L$1003,3,FALSE),""),"")</f>
        <v>Overland group bosses have a 100% chance to drop head, chest, legs, or weapon.</v>
      </c>
      <c r="AC50" s="43" t="str">
        <f>IF(AA50&lt;&gt;"",IF(AA50&lt;&gt;"LIBSETS_DROP_MECHANIC_MONSTER_NAME",VLOOKUP(AA50,'LibSets constants'!$I$4:$L$1003,4,FALSE),""),"")</f>
        <v>Überland Gruppenbosse haben eine Chance von 100%, Kopf, Brust, Beine oder Waffen fallen zu lassen.</v>
      </c>
      <c r="AD50" s="3" t="str">
        <f>IF(G50&lt;&gt;"LIBSETS_SETTYPE_BATTLEGROUND",IF(G50&lt;&gt;"LIBSETS_SETTYPE_SPECIAL",IF(AE50&lt;&gt;"",VLOOKUP(AE50,'ESO zone constants'!$D$3:$H$4953,5,FALSE),""),""),"")</f>
        <v/>
      </c>
      <c r="AE50" t="str">
        <f>IF(AND(O50&lt;&gt;"",NOT(ISERROR(O50))),"",IF(AND(M50&lt;&gt;"",M50&gt;0,NOT(ISERROR(M50))),VLOOKUP(M50,'ESO dumped WayshrineInfo'!$K$3:$N$9999,4,FALSE),""))</f>
        <v/>
      </c>
      <c r="AF50" s="44" t="s">
        <v>1567</v>
      </c>
      <c r="AG50" s="43" t="str">
        <f>IF(AF50&lt;&gt;"",IF(AF50&lt;&gt;"LIBSETS_DROP_MECHANIC_MONSTER_NAME",VLOOKUP(AF50,'LibSets constants'!$I$4:$L$1003,3,FALSE),""),"")</f>
        <v>Public dungeon bosses have a chance to drop a shoulder, hand, or weapon.</v>
      </c>
      <c r="AH50" s="43" t="str">
        <f>IF(AF50&lt;&gt;"",IF(AF50&lt;&gt;"LIBSETS_DROP_MECHANIC_MONSTER_NAME",VLOOKUP(AF50,'LibSets constants'!$I$4:$L$1003,4,FALSE),""),"")</f>
        <v>Öffentliche Dungeon-Bosse haben die Möglichkeit, eine Schulter, Handschuhe oder eine Waffe fallen zu lassen.</v>
      </c>
      <c r="AI50" s="3" t="str">
        <f>IF(G50&lt;&gt;"LIBSETS_SETTYPE_BATTLEGROUND",IF(G50&lt;&gt;"LIBSETS_SETTYPE_SPECIAL",IF(AJ50&lt;&gt;"",VLOOKUP(AJ50,'ESO zone constants'!$D$3:$H$4953,5,FALSE),""),""),"")</f>
        <v/>
      </c>
      <c r="AK50" s="44" t="s">
        <v>1568</v>
      </c>
      <c r="AL50" s="43" t="str">
        <f>IF(AK50&lt;&gt;"",IF(AK50&lt;&gt;"LIBSETS_DROP_MECHANIC_MONSTER_NAME",VLOOKUP(AK50,'LibSets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 s="43" t="str">
        <f>IF(AK50&lt;&gt;"",IF(AK50&lt;&gt;"LIBSETS_DROP_MECHANIC_MONSTER_NAME",VLOOKUP(AK50,'LibSets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 s="3" t="str">
        <f>IF(G50&lt;&gt;"LIBSETS_SETTYPE_BATTLEGROUND",IF(G50&lt;&gt;"LIBSETS_SETTYPE_SPECIAL",IF(AO50&lt;&gt;"",VLOOKUP(AO50,'ESO zone constants'!$D$3:$H$4953,5,FALSE),""),""),"")</f>
        <v/>
      </c>
      <c r="AP50" s="44"/>
      <c r="AQ50" s="43" t="str">
        <f>IF(AP50&lt;&gt;"",IF(AP50&lt;&gt;"LIBSETS_DROP_MECHANIC_MONSTER_NAME",VLOOKUP(AP50,'LibSets constants'!$I$4:$L$1003,3,FALSE),""),"")</f>
        <v/>
      </c>
      <c r="AR50" s="43" t="str">
        <f>IF(AP50&lt;&gt;"",IF(AP50&lt;&gt;"LIBSETS_DROP_MECHANIC_MONSTER_NAME",VLOOKUP(AP50,'LibSets constants'!$I$4:$L$1003,4,FALSE),""),"")</f>
        <v/>
      </c>
      <c r="AS50" s="3" t="str">
        <f>IF(G50&lt;&gt;"LIBSETS_SETTYPE_BATTLEGROUND",IF(G50&lt;&gt;"LIBSETS_SETTYPE_SPECIAL",IF(AT50&lt;&gt;"",VLOOKUP(AT50,'ESO zone constants'!$D$3:$H$4953,5,FALSE),""),""),"")</f>
        <v/>
      </c>
      <c r="AU50" s="44"/>
      <c r="AV50" s="43" t="str">
        <f>IF(AU50&lt;&gt;"",IF(AU50&lt;&gt;"LIBSETS_DROP_MECHANIC_MONSTER_NAME",VLOOKUP(AU50,'LibSets constants'!$I$4:$L$1003,3,FALSE),""),"")</f>
        <v/>
      </c>
      <c r="AW50" s="43" t="str">
        <f>IF(AU50&lt;&gt;"",IF(AU50&lt;&gt;"LIBSETS_DROP_MECHANIC_MONSTER_NAME",VLOOKUP(AU50,'LibSets constants'!$I$4:$L$1003,4,FALSE),""),"")</f>
        <v/>
      </c>
      <c r="AX50" s="87" t="s">
        <v>2678</v>
      </c>
      <c r="AY50" s="21" t="str">
        <f t="shared" si="0"/>
        <v>[68] = {wayshrines={-1,-1,-1,}, dlcId=DLC_BASE_GAME</v>
      </c>
      <c r="AZ50" s="21" t="str">
        <f t="shared" si="1"/>
        <v>, zoneIds={347}, veteran=false</v>
      </c>
      <c r="BA50" s="21" t="str">
        <f t="shared" si="2"/>
        <v>, setType=LIBSETS_SETTYPE_OVERLAND</v>
      </c>
      <c r="BB50" s="21" t="str">
        <f t="shared" si="3"/>
        <v>, dropMechanic={LIBSETS_DROP_MECHANIC_OVERLAND_BOSS_DELVE,LIBSETS_DROP_MECHANIC_OVERLAND_WORLDBOSS,LIBSETS_DROP_MECHANIC_OVERLAND_BOSS_PUBLIC_DUNGEON,LIBSETS_DROP_MECHANIC_OVERLAND_CHEST}},</v>
      </c>
      <c r="BC50" s="21" t="str">
        <f t="shared" si="4"/>
        <v xml:space="preserve"> --Stygian / Stygier   [Coldharbour]</v>
      </c>
    </row>
    <row r="51" spans="1:55" x14ac:dyDescent="0.25">
      <c r="A51" s="12">
        <v>69</v>
      </c>
      <c r="B51" t="s">
        <v>797</v>
      </c>
      <c r="C51" t="s">
        <v>2581</v>
      </c>
      <c r="D51" s="3">
        <f>A51</f>
        <v>69</v>
      </c>
      <c r="E51" s="60"/>
      <c r="G51" s="8" t="s">
        <v>1485</v>
      </c>
      <c r="I51" t="s">
        <v>91</v>
      </c>
      <c r="J51" t="s">
        <v>91</v>
      </c>
      <c r="K51">
        <v>-1</v>
      </c>
      <c r="L51">
        <v>-1</v>
      </c>
      <c r="M51">
        <v>-1</v>
      </c>
      <c r="N51">
        <v>0</v>
      </c>
      <c r="O51" s="66" t="s">
        <v>266</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constants'!$B$4:$C$1003,2,FALSE),"")</f>
        <v>Included in base game</v>
      </c>
      <c r="U51" s="33" t="s">
        <v>1565</v>
      </c>
      <c r="V51" s="3" t="str">
        <f>IF(U51&lt;&gt;"",IF(U51&lt;&gt;"LIBSETS_DROP_MECHANIC_MONSTER_NAME",VLOOKUP(U51,'LibSets constants'!$I$4:$L$1003,3,FALSE),""),"")</f>
        <v>Delve bosses have a chance to drop a waist or feet.</v>
      </c>
      <c r="W51" s="3" t="str">
        <f>IF(U51&lt;&gt;"",IF(U51&lt;&gt;"LIBSETS_DROP_MECHANIC_MONSTER_NAME",VLOOKUP(U51,'LibSets constants'!$I$4:$L$1003,4,FALSE),""),"")</f>
        <v>Bosse in Gewölben haben die Chance, eine Taille oder Füße fallen zu lassen.</v>
      </c>
      <c r="X51" s="3"/>
      <c r="Y51" s="3" t="str">
        <f>IF(G51&lt;&gt;"LIBSETS_SETTYPE_BATTLEGROUND",IF(G51&lt;&gt;"LIBSETS_SETTYPE_SPECIAL",IF(X51&lt;&gt;"",X51,IF(Z51&lt;&gt;"",VLOOKUP(Z51,'ESO zone constants'!$D$3:$H$4953,5,FALSE),"")),""),"")</f>
        <v/>
      </c>
      <c r="Z51" t="str">
        <f>IF(AND(O51&lt;&gt;"",NOT(ISERROR(O51))),"",IF(AND(L51&lt;&gt;"",L51&gt;0,NOT(ISERROR(L51))),VLOOKUP(L51,'ESO dumped WayshrineInfo'!$K$3:$N$9999,4,FALSE),""))</f>
        <v/>
      </c>
      <c r="AA51" s="33" t="s">
        <v>1566</v>
      </c>
      <c r="AB51" s="43" t="str">
        <f>IF(AA51&lt;&gt;"",IF(AA51&lt;&gt;"LIBSETS_DROP_MECHANIC_MONSTER_NAME",VLOOKUP(AA51,'LibSets constants'!$I$4:$L$1003,3,FALSE),""),"")</f>
        <v>Overland group bosses have a 100% chance to drop head, chest, legs, or weapon.</v>
      </c>
      <c r="AC51" s="43" t="str">
        <f>IF(AA51&lt;&gt;"",IF(AA51&lt;&gt;"LIBSETS_DROP_MECHANIC_MONSTER_NAME",VLOOKUP(AA51,'LibSets constants'!$I$4:$L$1003,4,FALSE),""),"")</f>
        <v>Überland Gruppenbosse haben eine Chance von 100%, Kopf, Brust, Beine oder Waffen fallen zu lassen.</v>
      </c>
      <c r="AD51" s="3" t="str">
        <f>IF(G51&lt;&gt;"LIBSETS_SETTYPE_BATTLEGROUND",IF(G51&lt;&gt;"LIBSETS_SETTYPE_SPECIAL",IF(AE51&lt;&gt;"",VLOOKUP(AE51,'ESO zone constants'!$D$3:$H$4953,5,FALSE),""),""),"")</f>
        <v/>
      </c>
      <c r="AE51" t="str">
        <f>IF(AND(O51&lt;&gt;"",NOT(ISERROR(O51))),"",IF(AND(M51&lt;&gt;"",M51&gt;0,NOT(ISERROR(M51))),VLOOKUP(M51,'ESO dumped WayshrineInfo'!$K$3:$N$9999,4,FALSE),""))</f>
        <v/>
      </c>
      <c r="AF51" s="44" t="s">
        <v>1567</v>
      </c>
      <c r="AG51" s="43" t="str">
        <f>IF(AF51&lt;&gt;"",IF(AF51&lt;&gt;"LIBSETS_DROP_MECHANIC_MONSTER_NAME",VLOOKUP(AF51,'LibSets constants'!$I$4:$L$1003,3,FALSE),""),"")</f>
        <v>Public dungeon bosses have a chance to drop a shoulder, hand, or weapon.</v>
      </c>
      <c r="AH51" s="43" t="str">
        <f>IF(AF51&lt;&gt;"",IF(AF51&lt;&gt;"LIBSETS_DROP_MECHANIC_MONSTER_NAME",VLOOKUP(AF51,'LibSets constants'!$I$4:$L$1003,4,FALSE),""),"")</f>
        <v>Öffentliche Dungeon-Bosse haben die Möglichkeit, eine Schulter, Handschuhe oder eine Waffe fallen zu lassen.</v>
      </c>
      <c r="AI51" s="3" t="str">
        <f>IF(G51&lt;&gt;"LIBSETS_SETTYPE_BATTLEGROUND",IF(G51&lt;&gt;"LIBSETS_SETTYPE_SPECIAL",IF(AJ51&lt;&gt;"",VLOOKUP(AJ51,'ESO zone constants'!$D$3:$H$4953,5,FALSE),""),""),"")</f>
        <v/>
      </c>
      <c r="AK51" s="44" t="s">
        <v>1568</v>
      </c>
      <c r="AL51" s="43" t="str">
        <f>IF(AK51&lt;&gt;"",IF(AK51&lt;&gt;"LIBSETS_DROP_MECHANIC_MONSTER_NAME",VLOOKUP(AK51,'LibSets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 s="43" t="str">
        <f>IF(AK51&lt;&gt;"",IF(AK51&lt;&gt;"LIBSETS_DROP_MECHANIC_MONSTER_NAME",VLOOKUP(AK51,'LibSets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 s="3" t="str">
        <f>IF(G51&lt;&gt;"LIBSETS_SETTYPE_BATTLEGROUND",IF(G51&lt;&gt;"LIBSETS_SETTYPE_SPECIAL",IF(AO51&lt;&gt;"",VLOOKUP(AO51,'ESO zone constants'!$D$3:$H$4953,5,FALSE),""),""),"")</f>
        <v/>
      </c>
      <c r="AP51" s="44"/>
      <c r="AQ51" s="43" t="str">
        <f>IF(AP51&lt;&gt;"",IF(AP51&lt;&gt;"LIBSETS_DROP_MECHANIC_MONSTER_NAME",VLOOKUP(AP51,'LibSets constants'!$I$4:$L$1003,3,FALSE),""),"")</f>
        <v/>
      </c>
      <c r="AR51" s="43" t="str">
        <f>IF(AP51&lt;&gt;"",IF(AP51&lt;&gt;"LIBSETS_DROP_MECHANIC_MONSTER_NAME",VLOOKUP(AP51,'LibSets constants'!$I$4:$L$1003,4,FALSE),""),"")</f>
        <v/>
      </c>
      <c r="AS51" s="3" t="str">
        <f>IF(G51&lt;&gt;"LIBSETS_SETTYPE_BATTLEGROUND",IF(G51&lt;&gt;"LIBSETS_SETTYPE_SPECIAL",IF(AT51&lt;&gt;"",VLOOKUP(AT51,'ESO zone constants'!$D$3:$H$4953,5,FALSE),""),""),"")</f>
        <v/>
      </c>
      <c r="AU51" s="44"/>
      <c r="AV51" s="43" t="str">
        <f>IF(AU51&lt;&gt;"",IF(AU51&lt;&gt;"LIBSETS_DROP_MECHANIC_MONSTER_NAME",VLOOKUP(AU51,'LibSets constants'!$I$4:$L$1003,3,FALSE),""),"")</f>
        <v/>
      </c>
      <c r="AW51" s="43" t="str">
        <f>IF(AU51&lt;&gt;"",IF(AU51&lt;&gt;"LIBSETS_DROP_MECHANIC_MONSTER_NAME",VLOOKUP(AU51,'LibSets constants'!$I$4:$L$1003,4,FALSE),""),"")</f>
        <v/>
      </c>
      <c r="AX51" s="87" t="s">
        <v>2679</v>
      </c>
      <c r="AY51" s="21" t="str">
        <f t="shared" si="0"/>
        <v>[69] = {wayshrines={-1,-1,-1,}, dlcId=DLC_BASE_GAME</v>
      </c>
      <c r="AZ51" s="21" t="str">
        <f t="shared" si="1"/>
        <v>, zoneIds={383}, veteran=false</v>
      </c>
      <c r="BA51" s="21" t="str">
        <f t="shared" si="2"/>
        <v>, setType=LIBSETS_SETTYPE_OVERLAND</v>
      </c>
      <c r="BB51" s="21" t="str">
        <f t="shared" si="3"/>
        <v>, isProcSetAllowedInPvP=1, dropMechanic={LIBSETS_DROP_MECHANIC_OVERLAND_BOSS_DELVE,LIBSETS_DROP_MECHANIC_OVERLAND_WORLDBOSS,LIBSETS_DROP_MECHANIC_OVERLAND_BOSS_PUBLIC_DUNGEON,LIBSETS_DROP_MECHANIC_OVERLAND_CHEST}},</v>
      </c>
      <c r="BC51" s="21" t="str">
        <f t="shared" si="4"/>
        <v xml:space="preserve"> --Ranger\'s Gait / Laufstil des Waldläufers   [Grahtwood]</v>
      </c>
    </row>
    <row r="52" spans="1:55" x14ac:dyDescent="0.25">
      <c r="A52" s="12">
        <v>70</v>
      </c>
      <c r="B52" t="s">
        <v>798</v>
      </c>
      <c r="C52" t="s">
        <v>799</v>
      </c>
      <c r="D52" s="3">
        <f>A52</f>
        <v>70</v>
      </c>
      <c r="E52" s="60"/>
      <c r="G52" s="8" t="s">
        <v>1485</v>
      </c>
      <c r="I52" t="s">
        <v>91</v>
      </c>
      <c r="J52" t="s">
        <v>91</v>
      </c>
      <c r="K52">
        <v>-1</v>
      </c>
      <c r="L52">
        <v>-1</v>
      </c>
      <c r="M52">
        <v>-1</v>
      </c>
      <c r="N52">
        <v>0</v>
      </c>
      <c r="O52" s="66" t="s">
        <v>109</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constants'!$B$4:$C$1003,2,FALSE),"")</f>
        <v>Included in base game</v>
      </c>
      <c r="U52" s="33" t="s">
        <v>1565</v>
      </c>
      <c r="V52" s="3" t="str">
        <f>IF(U52&lt;&gt;"",IF(U52&lt;&gt;"LIBSETS_DROP_MECHANIC_MONSTER_NAME",VLOOKUP(U52,'LibSets constants'!$I$4:$L$1003,3,FALSE),""),"")</f>
        <v>Delve bosses have a chance to drop a waist or feet.</v>
      </c>
      <c r="W52" s="3" t="str">
        <f>IF(U52&lt;&gt;"",IF(U52&lt;&gt;"LIBSETS_DROP_MECHANIC_MONSTER_NAME",VLOOKUP(U52,'LibSets constants'!$I$4:$L$1003,4,FALSE),""),"")</f>
        <v>Bosse in Gewölben haben die Chance, eine Taille oder Füße fallen zu lassen.</v>
      </c>
      <c r="X52" s="3"/>
      <c r="Y52" s="3" t="str">
        <f>IF(G52&lt;&gt;"LIBSETS_SETTYPE_BATTLEGROUND",IF(G52&lt;&gt;"LIBSETS_SETTYPE_SPECIAL",IF(X52&lt;&gt;"",X52,IF(Z52&lt;&gt;"",VLOOKUP(Z52,'ESO zone constants'!$D$3:$H$4953,5,FALSE),"")),""),"")</f>
        <v/>
      </c>
      <c r="Z52" t="str">
        <f>IF(AND(O52&lt;&gt;"",NOT(ISERROR(O52))),"",IF(AND(L52&lt;&gt;"",L52&gt;0,NOT(ISERROR(L52))),VLOOKUP(L52,'ESO dumped WayshrineInfo'!$K$3:$N$9999,4,FALSE),""))</f>
        <v/>
      </c>
      <c r="AA52" s="33" t="s">
        <v>1566</v>
      </c>
      <c r="AB52" s="43" t="str">
        <f>IF(AA52&lt;&gt;"",IF(AA52&lt;&gt;"LIBSETS_DROP_MECHANIC_MONSTER_NAME",VLOOKUP(AA52,'LibSets constants'!$I$4:$L$1003,3,FALSE),""),"")</f>
        <v>Overland group bosses have a 100% chance to drop head, chest, legs, or weapon.</v>
      </c>
      <c r="AC52" s="43" t="str">
        <f>IF(AA52&lt;&gt;"",IF(AA52&lt;&gt;"LIBSETS_DROP_MECHANIC_MONSTER_NAME",VLOOKUP(AA52,'LibSets constants'!$I$4:$L$1003,4,FALSE),""),"")</f>
        <v>Überland Gruppenbosse haben eine Chance von 100%, Kopf, Brust, Beine oder Waffen fallen zu lassen.</v>
      </c>
      <c r="AD52" s="3" t="str">
        <f>IF(G52&lt;&gt;"LIBSETS_SETTYPE_BATTLEGROUND",IF(G52&lt;&gt;"LIBSETS_SETTYPE_SPECIAL",IF(AE52&lt;&gt;"",VLOOKUP(AE52,'ESO zone constants'!$D$3:$H$4953,5,FALSE),""),""),"")</f>
        <v/>
      </c>
      <c r="AE52" t="str">
        <f>IF(AND(O52&lt;&gt;"",NOT(ISERROR(O52))),"",IF(AND(M52&lt;&gt;"",M52&gt;0,NOT(ISERROR(M52))),VLOOKUP(M52,'ESO dumped WayshrineInfo'!$K$3:$N$9999,4,FALSE),""))</f>
        <v/>
      </c>
      <c r="AF52" s="44" t="s">
        <v>1567</v>
      </c>
      <c r="AG52" s="43" t="str">
        <f>IF(AF52&lt;&gt;"",IF(AF52&lt;&gt;"LIBSETS_DROP_MECHANIC_MONSTER_NAME",VLOOKUP(AF52,'LibSets constants'!$I$4:$L$1003,3,FALSE),""),"")</f>
        <v>Public dungeon bosses have a chance to drop a shoulder, hand, or weapon.</v>
      </c>
      <c r="AH52" s="43" t="str">
        <f>IF(AF52&lt;&gt;"",IF(AF52&lt;&gt;"LIBSETS_DROP_MECHANIC_MONSTER_NAME",VLOOKUP(AF52,'LibSets constants'!$I$4:$L$1003,4,FALSE),""),"")</f>
        <v>Öffentliche Dungeon-Bosse haben die Möglichkeit, eine Schulter, Handschuhe oder eine Waffe fallen zu lassen.</v>
      </c>
      <c r="AI52" s="3" t="str">
        <f>IF(G52&lt;&gt;"LIBSETS_SETTYPE_BATTLEGROUND",IF(G52&lt;&gt;"LIBSETS_SETTYPE_SPECIAL",IF(AJ52&lt;&gt;"",VLOOKUP(AJ52,'ESO zone constants'!$D$3:$H$4953,5,FALSE),""),""),"")</f>
        <v/>
      </c>
      <c r="AK52" s="44" t="s">
        <v>1568</v>
      </c>
      <c r="AL52" s="43" t="str">
        <f>IF(AK52&lt;&gt;"",IF(AK52&lt;&gt;"LIBSETS_DROP_MECHANIC_MONSTER_NAME",VLOOKUP(AK52,'LibSets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 s="43" t="str">
        <f>IF(AK52&lt;&gt;"",IF(AK52&lt;&gt;"LIBSETS_DROP_MECHANIC_MONSTER_NAME",VLOOKUP(AK52,'LibSets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 s="3" t="str">
        <f>IF(G52&lt;&gt;"LIBSETS_SETTYPE_BATTLEGROUND",IF(G52&lt;&gt;"LIBSETS_SETTYPE_SPECIAL",IF(AO52&lt;&gt;"",VLOOKUP(AO52,'ESO zone constants'!$D$3:$H$4953,5,FALSE),""),""),"")</f>
        <v/>
      </c>
      <c r="AP52" s="44"/>
      <c r="AQ52" s="43" t="str">
        <f>IF(AP52&lt;&gt;"",IF(AP52&lt;&gt;"LIBSETS_DROP_MECHANIC_MONSTER_NAME",VLOOKUP(AP52,'LibSets constants'!$I$4:$L$1003,3,FALSE),""),"")</f>
        <v/>
      </c>
      <c r="AR52" s="43" t="str">
        <f>IF(AP52&lt;&gt;"",IF(AP52&lt;&gt;"LIBSETS_DROP_MECHANIC_MONSTER_NAME",VLOOKUP(AP52,'LibSets constants'!$I$4:$L$1003,4,FALSE),""),"")</f>
        <v/>
      </c>
      <c r="AS52" s="3" t="str">
        <f>IF(G52&lt;&gt;"LIBSETS_SETTYPE_BATTLEGROUND",IF(G52&lt;&gt;"LIBSETS_SETTYPE_SPECIAL",IF(AT52&lt;&gt;"",VLOOKUP(AT52,'ESO zone constants'!$D$3:$H$4953,5,FALSE),""),""),"")</f>
        <v/>
      </c>
      <c r="AU52" s="44"/>
      <c r="AV52" s="43" t="str">
        <f>IF(AU52&lt;&gt;"",IF(AU52&lt;&gt;"LIBSETS_DROP_MECHANIC_MONSTER_NAME",VLOOKUP(AU52,'LibSets constants'!$I$4:$L$1003,3,FALSE),""),"")</f>
        <v/>
      </c>
      <c r="AW52" s="43" t="str">
        <f>IF(AU52&lt;&gt;"",IF(AU52&lt;&gt;"LIBSETS_DROP_MECHANIC_MONSTER_NAME",VLOOKUP(AU52,'LibSets constants'!$I$4:$L$1003,4,FALSE),""),"")</f>
        <v/>
      </c>
      <c r="AX52" s="87" t="s">
        <v>2678</v>
      </c>
      <c r="AY52" s="21" t="str">
        <f t="shared" si="0"/>
        <v>[70] = {wayshrines={-1,-1,-1,}, dlcId=DLC_BASE_GAME</v>
      </c>
      <c r="AZ52" s="21" t="str">
        <f t="shared" si="1"/>
        <v>, zoneIds={92}, veteran=false</v>
      </c>
      <c r="BA52" s="21" t="str">
        <f t="shared" si="2"/>
        <v>, setType=LIBSETS_SETTYPE_OVERLAND</v>
      </c>
      <c r="BB52" s="21" t="str">
        <f t="shared" si="3"/>
        <v>, dropMechanic={LIBSETS_DROP_MECHANIC_OVERLAND_BOSS_DELVE,LIBSETS_DROP_MECHANIC_OVERLAND_WORLDBOSS,LIBSETS_DROP_MECHANIC_OVERLAND_BOSS_PUBLIC_DUNGEON,LIBSETS_DROP_MECHANIC_OVERLAND_CHEST}},</v>
      </c>
      <c r="BC52" s="21" t="str">
        <f t="shared" si="4"/>
        <v xml:space="preserve"> --Seventh Legion Brute / Rohling der siebten Legion   [Bangkorai]</v>
      </c>
    </row>
    <row r="53" spans="1:55" x14ac:dyDescent="0.25">
      <c r="A53" s="12">
        <v>71</v>
      </c>
      <c r="B53" t="s">
        <v>800</v>
      </c>
      <c r="C53" t="s">
        <v>2582</v>
      </c>
      <c r="D53" s="3">
        <f>A53</f>
        <v>71</v>
      </c>
      <c r="E53" s="60"/>
      <c r="G53" s="8" t="s">
        <v>1482</v>
      </c>
      <c r="I53" t="s">
        <v>91</v>
      </c>
      <c r="J53" t="s">
        <v>91</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V53" s="3" t="str">
        <f>IF(U53&lt;&gt;"",IF(U53&lt;&gt;"LIBSETS_DROP_MECHANIC_MONSTER_NAME",VLOOKUP(U53,'LibSets constants'!$I$4:$L$1003,3,FALSE),""),"")</f>
        <v/>
      </c>
      <c r="W53" s="3" t="str">
        <f>IF(U53&lt;&gt;"",IF(U53&lt;&gt;"LIBSETS_DROP_MECHANIC_MONSTER_NAME",VLOOKUP(U53,'LibSets constants'!$I$4:$L$1003,4,FALSE),""),"")</f>
        <v/>
      </c>
      <c r="X53" s="3"/>
      <c r="Y53" s="3" t="str">
        <f>IF(G53&lt;&gt;"LIBSETS_SETTYPE_BATTLEGROUND",IF(G53&lt;&gt;"LIBSETS_SETTYPE_SPECIAL",IF(X53&lt;&gt;"",X53,IF(Z53&lt;&gt;"",VLOOKUP(Z53,'ESO zone constants'!$D$3:$H$4953,5,FALSE),"")),""),"")</f>
        <v/>
      </c>
      <c r="Z53" t="str">
        <f>IF(AND(O53&lt;&gt;"",NOT(ISERROR(O53))),"",IF(AND(L53&lt;&gt;"",L53&gt;0,NOT(ISERROR(L53))),VLOOKUP(L53,'ESO dumped WayshrineInfo'!$K$3:$N$9999,4,FALSE),""))</f>
        <v/>
      </c>
      <c r="AB53" s="3" t="str">
        <f>IF(AA53&lt;&gt;"",IF(AA53&lt;&gt;"LIBSETS_DROP_MECHANIC_MONSTER_NAME",VLOOKUP(AA53,'LibSets constants'!$I$4:$L$1003,3,FALSE),""),"")</f>
        <v/>
      </c>
      <c r="AC53" s="3" t="str">
        <f>IF(AA53&lt;&gt;"",IF(AA53&lt;&gt;"LIBSETS_DROP_MECHANIC_MONSTER_NAME",VLOOKUP(AA53,'LibSets constants'!$I$4:$L$1003,4,FALSE),""),"")</f>
        <v/>
      </c>
      <c r="AD53" s="3" t="str">
        <f>IF(G53&lt;&gt;"LIBSETS_SETTYPE_BATTLEGROUND",IF(G53&lt;&gt;"LIBSETS_SETTYPE_SPECIAL",IF(AE53&lt;&gt;"",VLOOKUP(AE53,'ESO zone constants'!$D$3:$H$4953,5,FALSE),""),""),"")</f>
        <v/>
      </c>
      <c r="AE53" t="str">
        <f>IF(AND(O53&lt;&gt;"",NOT(ISERROR(O53))),"",IF(AND(M53&lt;&gt;"",M53&gt;0,NOT(ISERROR(M53))),VLOOKUP(M53,'ESO dumped WayshrineInfo'!$K$3:$N$9999,4,FALSE),""))</f>
        <v/>
      </c>
      <c r="AG53" s="3" t="str">
        <f>IF(AF53&lt;&gt;"",IF(AF53&lt;&gt;"LIBSETS_DROP_MECHANIC_MONSTER_NAME",VLOOKUP(AF53,'LibSets constants'!$I$4:$L$1003,3,FALSE),""),"")</f>
        <v/>
      </c>
      <c r="AH53" s="3" t="str">
        <f>IF(AF53&lt;&gt;"",IF(AF53&lt;&gt;"LIBSETS_DROP_MECHANIC_MONSTER_NAME",VLOOKUP(AF53,'LibSets constants'!$I$4:$L$1003,4,FALSE),""),"")</f>
        <v/>
      </c>
      <c r="AI53" s="3" t="str">
        <f>IF(G53&lt;&gt;"LIBSETS_SETTYPE_BATTLEGROUND",IF(G53&lt;&gt;"LIBSETS_SETTYPE_SPECIAL",IF(AJ53&lt;&gt;"",VLOOKUP(AJ53,'ESO zone constants'!$D$3:$H$4953,5,FALSE),""),""),"")</f>
        <v/>
      </c>
      <c r="AL53" s="3" t="str">
        <f>IF(AK53&lt;&gt;"",IF(AK53&lt;&gt;"LIBSETS_DROP_MECHANIC_MONSTER_NAME",VLOOKUP(AK53,'LibSets constants'!$I$4:$L$1003,3,FALSE),""),"")</f>
        <v/>
      </c>
      <c r="AM53" s="3" t="str">
        <f>IF(AK53&lt;&gt;"",IF(AK53&lt;&gt;"LIBSETS_DROP_MECHANIC_MONSTER_NAME",VLOOKUP(AK53,'LibSets constants'!$I$4:$L$1003,4,FALSE),""),"")</f>
        <v/>
      </c>
      <c r="AN53" s="3" t="str">
        <f>IF(G53&lt;&gt;"LIBSETS_SETTYPE_BATTLEGROUND",IF(G53&lt;&gt;"LIBSETS_SETTYPE_SPECIAL",IF(AO53&lt;&gt;"",VLOOKUP(AO53,'ESO zone constants'!$D$3:$H$4953,5,FALSE),""),""),"")</f>
        <v/>
      </c>
      <c r="AQ53" s="3" t="str">
        <f>IF(AP53&lt;&gt;"",IF(AP53&lt;&gt;"LIBSETS_DROP_MECHANIC_MONSTER_NAME",VLOOKUP(AP53,'LibSets constants'!$I$4:$L$1003,3,FALSE),""),"")</f>
        <v/>
      </c>
      <c r="AR53" s="3" t="str">
        <f>IF(AP53&lt;&gt;"",IF(AP53&lt;&gt;"LIBSETS_DROP_MECHANIC_MONSTER_NAME",VLOOKUP(AP53,'LibSets constants'!$I$4:$L$1003,4,FALSE),""),"")</f>
        <v/>
      </c>
      <c r="AS53" s="3" t="str">
        <f>IF(G53&lt;&gt;"LIBSETS_SETTYPE_BATTLEGROUND",IF(G53&lt;&gt;"LIBSETS_SETTYPE_SPECIAL",IF(AT53&lt;&gt;"",VLOOKUP(AT53,'ESO zone constants'!$D$3:$H$4953,5,FALSE),""),""),"")</f>
        <v/>
      </c>
      <c r="AV53" s="3" t="str">
        <f>IF(AU53&lt;&gt;"",IF(AU53&lt;&gt;"LIBSETS_DROP_MECHANIC_MONSTER_NAME",VLOOKUP(AU53,'LibSets constants'!$I$4:$L$1003,3,FALSE),""),"")</f>
        <v/>
      </c>
      <c r="AW53" s="3" t="str">
        <f>IF(AU53&lt;&gt;"",IF(AU53&lt;&gt;"LIBSETS_DROP_MECHANIC_MONSTER_NAME",VLOOKUP(AU53,'LibSets constants'!$I$4:$L$1003,4,FALSE),""),"")</f>
        <v/>
      </c>
      <c r="AX53" s="87" t="s">
        <v>2678</v>
      </c>
      <c r="AY53" s="21" t="str">
        <f t="shared" si="0"/>
        <v>[71] = {wayshrines={185,185,185,}, dlcId=DLC_BASE_GAME</v>
      </c>
      <c r="AZ53" s="21" t="str">
        <f t="shared" si="1"/>
        <v>, zoneIds={31}, veteran=false</v>
      </c>
      <c r="BA53" s="21" t="str">
        <f t="shared" si="2"/>
        <v>, setType=LIBSETS_SETTYPE_DUNGEON</v>
      </c>
      <c r="BB53" s="21" t="str">
        <f t="shared" si="3"/>
        <v>},</v>
      </c>
      <c r="BC53" s="21" t="str">
        <f t="shared" si="4"/>
        <v xml:space="preserve"> --Durok\'s Bane / Duroks Fluch   [Selene's Web]</v>
      </c>
    </row>
    <row r="54" spans="1:55" x14ac:dyDescent="0.25">
      <c r="A54" s="12">
        <v>72</v>
      </c>
      <c r="B54" t="s">
        <v>801</v>
      </c>
      <c r="C54" t="s">
        <v>2583</v>
      </c>
      <c r="D54" s="3">
        <f>A54</f>
        <v>72</v>
      </c>
      <c r="E54" s="60"/>
      <c r="G54" s="8" t="s">
        <v>1482</v>
      </c>
      <c r="I54" t="s">
        <v>91</v>
      </c>
      <c r="J54" t="s">
        <v>91</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constants'!$B$4:$C$1003,2,FALSE),"")</f>
        <v>Included in base game</v>
      </c>
      <c r="V54" s="3" t="str">
        <f>IF(U54&lt;&gt;"",IF(U54&lt;&gt;"LIBSETS_DROP_MECHANIC_MONSTER_NAME",VLOOKUP(U54,'LibSets constants'!$I$4:$L$1003,3,FALSE),""),"")</f>
        <v/>
      </c>
      <c r="W54" s="3" t="str">
        <f>IF(U54&lt;&gt;"",IF(U54&lt;&gt;"LIBSETS_DROP_MECHANIC_MONSTER_NAME",VLOOKUP(U54,'LibSets constants'!$I$4:$L$1003,4,FALSE),""),"")</f>
        <v/>
      </c>
      <c r="X54" s="3"/>
      <c r="Y54" s="3" t="str">
        <f>IF(G54&lt;&gt;"LIBSETS_SETTYPE_BATTLEGROUND",IF(G54&lt;&gt;"LIBSETS_SETTYPE_SPECIAL",IF(X54&lt;&gt;"",X54,IF(Z54&lt;&gt;"",VLOOKUP(Z54,'ESO zone constants'!$D$3:$H$4953,5,FALSE),"")),""),"")</f>
        <v/>
      </c>
      <c r="Z54" t="str">
        <f>IF(AND(O54&lt;&gt;"",NOT(ISERROR(O54))),"",IF(AND(L54&lt;&gt;"",L54&gt;0,NOT(ISERROR(L54))),VLOOKUP(L54,'ESO dumped WayshrineInfo'!$K$3:$N$9999,4,FALSE),""))</f>
        <v/>
      </c>
      <c r="AB54" s="43" t="str">
        <f>IF(AA54&lt;&gt;"",IF(AA54&lt;&gt;"LIBSETS_DROP_MECHANIC_MONSTER_NAME",VLOOKUP(AA54,'LibSets constants'!$I$4:$L$1003,3,FALSE),""),"")</f>
        <v/>
      </c>
      <c r="AC54" s="43" t="str">
        <f>IF(AA54&lt;&gt;"",IF(AA54&lt;&gt;"LIBSETS_DROP_MECHANIC_MONSTER_NAME",VLOOKUP(AA54,'LibSets constants'!$I$4:$L$1003,4,FALSE),""),"")</f>
        <v/>
      </c>
      <c r="AD54" s="3" t="str">
        <f>IF(G54&lt;&gt;"LIBSETS_SETTYPE_BATTLEGROUND",IF(G54&lt;&gt;"LIBSETS_SETTYPE_SPECIAL",IF(AE54&lt;&gt;"",VLOOKUP(AE54,'ESO zone constants'!$D$3:$H$4953,5,FALSE),""),""),"")</f>
        <v/>
      </c>
      <c r="AE54" t="str">
        <f>IF(AND(O54&lt;&gt;"",NOT(ISERROR(O54))),"",IF(AND(M54&lt;&gt;"",M54&gt;0,NOT(ISERROR(M54))),VLOOKUP(M54,'ESO dumped WayshrineInfo'!$K$3:$N$9999,4,FALSE),""))</f>
        <v/>
      </c>
      <c r="AF54" s="44"/>
      <c r="AG54" s="43" t="str">
        <f>IF(AF54&lt;&gt;"",IF(AF54&lt;&gt;"LIBSETS_DROP_MECHANIC_MONSTER_NAME",VLOOKUP(AF54,'LibSets constants'!$I$4:$L$1003,3,FALSE),""),"")</f>
        <v/>
      </c>
      <c r="AH54" s="43" t="str">
        <f>IF(AF54&lt;&gt;"",IF(AF54&lt;&gt;"LIBSETS_DROP_MECHANIC_MONSTER_NAME",VLOOKUP(AF54,'LibSets constants'!$I$4:$L$1003,4,FALSE),""),"")</f>
        <v/>
      </c>
      <c r="AI54" s="3" t="str">
        <f>IF(G54&lt;&gt;"LIBSETS_SETTYPE_BATTLEGROUND",IF(G54&lt;&gt;"LIBSETS_SETTYPE_SPECIAL",IF(AJ54&lt;&gt;"",VLOOKUP(AJ54,'ESO zone constants'!$D$3:$H$4953,5,FALSE),""),""),"")</f>
        <v/>
      </c>
      <c r="AK54" s="44"/>
      <c r="AL54" s="43" t="str">
        <f>IF(AK54&lt;&gt;"",IF(AK54&lt;&gt;"LIBSETS_DROP_MECHANIC_MONSTER_NAME",VLOOKUP(AK54,'LibSets constants'!$I$4:$L$1003,3,FALSE),""),"")</f>
        <v/>
      </c>
      <c r="AM54" s="43" t="str">
        <f>IF(AK54&lt;&gt;"",IF(AK54&lt;&gt;"LIBSETS_DROP_MECHANIC_MONSTER_NAME",VLOOKUP(AK54,'LibSets constants'!$I$4:$L$1003,4,FALSE),""),"")</f>
        <v/>
      </c>
      <c r="AN54" s="3" t="str">
        <f>IF(G54&lt;&gt;"LIBSETS_SETTYPE_BATTLEGROUND",IF(G54&lt;&gt;"LIBSETS_SETTYPE_SPECIAL",IF(AO54&lt;&gt;"",VLOOKUP(AO54,'ESO zone constants'!$D$3:$H$4953,5,FALSE),""),""),"")</f>
        <v/>
      </c>
      <c r="AP54" s="44"/>
      <c r="AQ54" s="43" t="str">
        <f>IF(AP54&lt;&gt;"",IF(AP54&lt;&gt;"LIBSETS_DROP_MECHANIC_MONSTER_NAME",VLOOKUP(AP54,'LibSets constants'!$I$4:$L$1003,3,FALSE),""),"")</f>
        <v/>
      </c>
      <c r="AR54" s="43" t="str">
        <f>IF(AP54&lt;&gt;"",IF(AP54&lt;&gt;"LIBSETS_DROP_MECHANIC_MONSTER_NAME",VLOOKUP(AP54,'LibSets constants'!$I$4:$L$1003,4,FALSE),""),"")</f>
        <v/>
      </c>
      <c r="AS54" s="3" t="str">
        <f>IF(G54&lt;&gt;"LIBSETS_SETTYPE_BATTLEGROUND",IF(G54&lt;&gt;"LIBSETS_SETTYPE_SPECIAL",IF(AT54&lt;&gt;"",VLOOKUP(AT54,'ESO zone constants'!$D$3:$H$4953,5,FALSE),""),""),"")</f>
        <v/>
      </c>
      <c r="AU54" s="44"/>
      <c r="AV54" s="43" t="str">
        <f>IF(AU54&lt;&gt;"",IF(AU54&lt;&gt;"LIBSETS_DROP_MECHANIC_MONSTER_NAME",VLOOKUP(AU54,'LibSets constants'!$I$4:$L$1003,3,FALSE),""),"")</f>
        <v/>
      </c>
      <c r="AW54" s="43" t="str">
        <f>IF(AU54&lt;&gt;"",IF(AU54&lt;&gt;"LIBSETS_DROP_MECHANIC_MONSTER_NAME",VLOOKUP(AU54,'LibSets constants'!$I$4:$L$1003,4,FALSE),""),"")</f>
        <v/>
      </c>
      <c r="AX54" s="87" t="s">
        <v>2678</v>
      </c>
      <c r="AY54" s="21" t="str">
        <f t="shared" si="0"/>
        <v>[72] = {wayshrines={187,187,187,}, dlcId=DLC_BASE_GAME</v>
      </c>
      <c r="AZ54" s="21" t="str">
        <f t="shared" si="1"/>
        <v>, zoneIds={64}, veteran=false</v>
      </c>
      <c r="BA54" s="21" t="str">
        <f t="shared" si="2"/>
        <v>, setType=LIBSETS_SETTYPE_DUNGEON</v>
      </c>
      <c r="BB54" s="21" t="str">
        <f t="shared" si="3"/>
        <v>},</v>
      </c>
      <c r="BC54" s="21" t="str">
        <f t="shared" si="4"/>
        <v xml:space="preserve"> --Nikulas\' Heavy Armor / Nikulas' schwere Rüstung   [Blessed Crucible]</v>
      </c>
    </row>
    <row r="55" spans="1:55" x14ac:dyDescent="0.25">
      <c r="A55" s="5">
        <v>73</v>
      </c>
      <c r="B55" t="s">
        <v>802</v>
      </c>
      <c r="C55" t="s">
        <v>2584</v>
      </c>
      <c r="D55" s="3">
        <f>A55</f>
        <v>73</v>
      </c>
      <c r="E55" s="60"/>
      <c r="G55" s="8" t="s">
        <v>1479</v>
      </c>
      <c r="I55" t="s">
        <v>91</v>
      </c>
      <c r="J55" t="s">
        <v>91</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3" t="str">
        <f>IF(U55&lt;&gt;"",IF(U55&lt;&gt;"LIBSETS_DROP_MECHANIC_MONSTER_NAME",VLOOKUP(U55,'LibSets constants'!$I$4:$L$1003,3,FALSE),""),"")</f>
        <v/>
      </c>
      <c r="W55" s="3" t="str">
        <f>IF(U55&lt;&gt;"",IF(U55&lt;&gt;"LIBSETS_DROP_MECHANIC_MONSTER_NAME",VLOOKUP(U55,'LibSets constants'!$I$4:$L$1003,4,FALSE),""),"")</f>
        <v/>
      </c>
      <c r="X55" s="3"/>
      <c r="Y55" s="3">
        <f>IF(G55&lt;&gt;"LIBSETS_SETTYPE_BATTLEGROUND",IF(G55&lt;&gt;"LIBSETS_SETTYPE_SPECIAL",IF(X55&lt;&gt;"",X55,IF(Z55&lt;&gt;"",VLOOKUP(Z55,'ESO zone constants'!$D$3:$H$4953,5,FALSE),"")),""),"")</f>
        <v>347</v>
      </c>
      <c r="Z55" t="str">
        <f>IF(AND(O55&lt;&gt;"",NOT(ISERROR(O55))),"",IF(AND(L55&lt;&gt;"",L55&gt;0,NOT(ISERROR(L55))),VLOOKUP(L55,'ESO dumped WayshrineInfo'!$K$3:$N$9999,4,FALSE),""))</f>
        <v>Coldharbour</v>
      </c>
      <c r="AB55" s="43" t="str">
        <f>IF(AA55&lt;&gt;"",IF(AA55&lt;&gt;"LIBSETS_DROP_MECHANIC_MONSTER_NAME",VLOOKUP(AA55,'LibSets constants'!$I$4:$L$1003,3,FALSE),""),"")</f>
        <v/>
      </c>
      <c r="AC55" s="43" t="str">
        <f>IF(AA55&lt;&gt;"",IF(AA55&lt;&gt;"LIBSETS_DROP_MECHANIC_MONSTER_NAME",VLOOKUP(AA55,'LibSets constants'!$I$4:$L$1003,4,FALSE),""),"")</f>
        <v/>
      </c>
      <c r="AD55" s="3">
        <f>IF(G55&lt;&gt;"LIBSETS_SETTYPE_BATTLEGROUND",IF(G55&lt;&gt;"LIBSETS_SETTYPE_SPECIAL",IF(AE55&lt;&gt;"",VLOOKUP(AE55,'ESO zone constants'!$D$3:$H$4953,5,FALSE),""),""),"")</f>
        <v>347</v>
      </c>
      <c r="AE55" t="str">
        <f>IF(AND(O55&lt;&gt;"",NOT(ISERROR(O55))),"",IF(AND(M55&lt;&gt;"",M55&gt;0,NOT(ISERROR(M55))),VLOOKUP(M55,'ESO dumped WayshrineInfo'!$K$3:$N$9999,4,FALSE),""))</f>
        <v>Coldharbour</v>
      </c>
      <c r="AF55" s="44"/>
      <c r="AG55" s="43" t="str">
        <f>IF(AF55&lt;&gt;"",IF(AF55&lt;&gt;"LIBSETS_DROP_MECHANIC_MONSTER_NAME",VLOOKUP(AF55,'LibSets constants'!$I$4:$L$1003,3,FALSE),""),"")</f>
        <v/>
      </c>
      <c r="AH55" s="43" t="str">
        <f>IF(AF55&lt;&gt;"",IF(AF55&lt;&gt;"LIBSETS_DROP_MECHANIC_MONSTER_NAME",VLOOKUP(AF55,'LibSets constants'!$I$4:$L$1003,4,FALSE),""),"")</f>
        <v/>
      </c>
      <c r="AI55" s="3" t="str">
        <f>IF(G55&lt;&gt;"LIBSETS_SETTYPE_BATTLEGROUND",IF(G55&lt;&gt;"LIBSETS_SETTYPE_SPECIAL",IF(AJ55&lt;&gt;"",VLOOKUP(AJ55,'ESO zone constants'!$D$3:$H$4953,5,FALSE),""),""),"")</f>
        <v/>
      </c>
      <c r="AK55" s="44"/>
      <c r="AL55" s="43" t="str">
        <f>IF(AK55&lt;&gt;"",IF(AK55&lt;&gt;"LIBSETS_DROP_MECHANIC_MONSTER_NAME",VLOOKUP(AK55,'LibSets constants'!$I$4:$L$1003,3,FALSE),""),"")</f>
        <v/>
      </c>
      <c r="AM55" s="43" t="str">
        <f>IF(AK55&lt;&gt;"",IF(AK55&lt;&gt;"LIBSETS_DROP_MECHANIC_MONSTER_NAME",VLOOKUP(AK55,'LibSets constants'!$I$4:$L$1003,4,FALSE),""),"")</f>
        <v/>
      </c>
      <c r="AN55" s="3" t="str">
        <f>IF(G55&lt;&gt;"LIBSETS_SETTYPE_BATTLEGROUND",IF(G55&lt;&gt;"LIBSETS_SETTYPE_SPECIAL",IF(AO55&lt;&gt;"",VLOOKUP(AO55,'ESO zone constants'!$D$3:$H$4953,5,FALSE),""),""),"")</f>
        <v/>
      </c>
      <c r="AP55" s="44"/>
      <c r="AQ55" s="43" t="str">
        <f>IF(AP55&lt;&gt;"",IF(AP55&lt;&gt;"LIBSETS_DROP_MECHANIC_MONSTER_NAME",VLOOKUP(AP55,'LibSets constants'!$I$4:$L$1003,3,FALSE),""),"")</f>
        <v/>
      </c>
      <c r="AR55" s="43" t="str">
        <f>IF(AP55&lt;&gt;"",IF(AP55&lt;&gt;"LIBSETS_DROP_MECHANIC_MONSTER_NAME",VLOOKUP(AP55,'LibSets constants'!$I$4:$L$1003,4,FALSE),""),"")</f>
        <v/>
      </c>
      <c r="AS55" s="3" t="str">
        <f>IF(G55&lt;&gt;"LIBSETS_SETTYPE_BATTLEGROUND",IF(G55&lt;&gt;"LIBSETS_SETTYPE_SPECIAL",IF(AT55&lt;&gt;"",VLOOKUP(AT55,'ESO zone constants'!$D$3:$H$4953,5,FALSE),""),""),"")</f>
        <v/>
      </c>
      <c r="AU55" s="44"/>
      <c r="AV55" s="43" t="str">
        <f>IF(AU55&lt;&gt;"",IF(AU55&lt;&gt;"LIBSETS_DROP_MECHANIC_MONSTER_NAME",VLOOKUP(AU55,'LibSets constants'!$I$4:$L$1003,3,FALSE),""),"")</f>
        <v/>
      </c>
      <c r="AW55" s="43" t="str">
        <f>IF(AU55&lt;&gt;"",IF(AU55&lt;&gt;"LIBSETS_DROP_MECHANIC_MONSTER_NAME",VLOOKUP(AU55,'LibSets constants'!$I$4:$L$1003,4,FALSE),""),"")</f>
        <v/>
      </c>
      <c r="AX55" s="87" t="s">
        <v>2678</v>
      </c>
      <c r="AY55" s="21" t="str">
        <f t="shared" si="0"/>
        <v>[73] = {wayshrines={135,135,135,}, traitsNeeded=8, dlcId=DLC_BASE_GAME</v>
      </c>
      <c r="AZ55" s="21" t="str">
        <f t="shared" si="1"/>
        <v>, zoneIds={347,347,347}, veteran=false</v>
      </c>
      <c r="BA55" s="21" t="str">
        <f t="shared" si="2"/>
        <v>, setType=LIBSETS_SETTYPE_CRAFTED</v>
      </c>
      <c r="BB55" s="21" t="str">
        <f t="shared" si="3"/>
        <v>},</v>
      </c>
      <c r="BC55" s="21" t="str">
        <f t="shared" si="4"/>
        <v xml:space="preserve"> --Oblivion\'s Foe / Erinnerung   [Coldharbour, Coldharbour, Coldharbour]</v>
      </c>
    </row>
    <row r="56" spans="1:55" x14ac:dyDescent="0.25">
      <c r="A56" s="5">
        <v>74</v>
      </c>
      <c r="B56" t="s">
        <v>803</v>
      </c>
      <c r="C56" t="s">
        <v>2585</v>
      </c>
      <c r="D56" s="3">
        <f>A56</f>
        <v>74</v>
      </c>
      <c r="E56" s="60"/>
      <c r="G56" s="8" t="s">
        <v>1479</v>
      </c>
      <c r="I56" t="s">
        <v>91</v>
      </c>
      <c r="J56" t="s">
        <v>91</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constants'!$B$4:$C$1003,2,FALSE),"")</f>
        <v>Included in base game</v>
      </c>
      <c r="V56" s="3" t="str">
        <f>IF(U56&lt;&gt;"",IF(U56&lt;&gt;"LIBSETS_DROP_MECHANIC_MONSTER_NAME",VLOOKUP(U56,'LibSets constants'!$I$4:$L$1003,3,FALSE),""),"")</f>
        <v/>
      </c>
      <c r="W56" s="3" t="str">
        <f>IF(U56&lt;&gt;"",IF(U56&lt;&gt;"LIBSETS_DROP_MECHANIC_MONSTER_NAME",VLOOKUP(U56,'LibSets constants'!$I$4:$L$1003,4,FALSE),""),"")</f>
        <v/>
      </c>
      <c r="X56" s="3"/>
      <c r="Y56" s="3">
        <f>IF(G56&lt;&gt;"LIBSETS_SETTYPE_BATTLEGROUND",IF(G56&lt;&gt;"LIBSETS_SETTYPE_SPECIAL",IF(X56&lt;&gt;"",X56,IF(Z56&lt;&gt;"",VLOOKUP(Z56,'ESO zone constants'!$D$3:$H$4953,5,FALSE),"")),""),"")</f>
        <v>347</v>
      </c>
      <c r="Z56" t="str">
        <f>IF(AND(O56&lt;&gt;"",NOT(ISERROR(O56))),"",IF(AND(L56&lt;&gt;"",L56&gt;0,NOT(ISERROR(L56))),VLOOKUP(L56,'ESO dumped WayshrineInfo'!$K$3:$N$9999,4,FALSE),""))</f>
        <v>Coldharbour</v>
      </c>
      <c r="AB56" s="43" t="str">
        <f>IF(AA56&lt;&gt;"",IF(AA56&lt;&gt;"LIBSETS_DROP_MECHANIC_MONSTER_NAME",VLOOKUP(AA56,'LibSets constants'!$I$4:$L$1003,3,FALSE),""),"")</f>
        <v/>
      </c>
      <c r="AC56" s="43" t="str">
        <f>IF(AA56&lt;&gt;"",IF(AA56&lt;&gt;"LIBSETS_DROP_MECHANIC_MONSTER_NAME",VLOOKUP(AA56,'LibSets constants'!$I$4:$L$1003,4,FALSE),""),"")</f>
        <v/>
      </c>
      <c r="AD56" s="3">
        <f>IF(G56&lt;&gt;"LIBSETS_SETTYPE_BATTLEGROUND",IF(G56&lt;&gt;"LIBSETS_SETTYPE_SPECIAL",IF(AE56&lt;&gt;"",VLOOKUP(AE56,'ESO zone constants'!$D$3:$H$4953,5,FALSE),""),""),"")</f>
        <v>347</v>
      </c>
      <c r="AE56" t="str">
        <f>IF(AND(O56&lt;&gt;"",NOT(ISERROR(O56))),"",IF(AND(M56&lt;&gt;"",M56&gt;0,NOT(ISERROR(M56))),VLOOKUP(M56,'ESO dumped WayshrineInfo'!$K$3:$N$9999,4,FALSE),""))</f>
        <v>Coldharbour</v>
      </c>
      <c r="AF56" s="44"/>
      <c r="AG56" s="43" t="str">
        <f>IF(AF56&lt;&gt;"",IF(AF56&lt;&gt;"LIBSETS_DROP_MECHANIC_MONSTER_NAME",VLOOKUP(AF56,'LibSets constants'!$I$4:$L$1003,3,FALSE),""),"")</f>
        <v/>
      </c>
      <c r="AH56" s="43" t="str">
        <f>IF(AF56&lt;&gt;"",IF(AF56&lt;&gt;"LIBSETS_DROP_MECHANIC_MONSTER_NAME",VLOOKUP(AF56,'LibSets constants'!$I$4:$L$1003,4,FALSE),""),"")</f>
        <v/>
      </c>
      <c r="AI56" s="3" t="str">
        <f>IF(G56&lt;&gt;"LIBSETS_SETTYPE_BATTLEGROUND",IF(G56&lt;&gt;"LIBSETS_SETTYPE_SPECIAL",IF(AJ56&lt;&gt;"",VLOOKUP(AJ56,'ESO zone constants'!$D$3:$H$4953,5,FALSE),""),""),"")</f>
        <v/>
      </c>
      <c r="AK56" s="44"/>
      <c r="AL56" s="43" t="str">
        <f>IF(AK56&lt;&gt;"",IF(AK56&lt;&gt;"LIBSETS_DROP_MECHANIC_MONSTER_NAME",VLOOKUP(AK56,'LibSets constants'!$I$4:$L$1003,3,FALSE),""),"")</f>
        <v/>
      </c>
      <c r="AM56" s="43" t="str">
        <f>IF(AK56&lt;&gt;"",IF(AK56&lt;&gt;"LIBSETS_DROP_MECHANIC_MONSTER_NAME",VLOOKUP(AK56,'LibSets constants'!$I$4:$L$1003,4,FALSE),""),"")</f>
        <v/>
      </c>
      <c r="AN56" s="3" t="str">
        <f>IF(G56&lt;&gt;"LIBSETS_SETTYPE_BATTLEGROUND",IF(G56&lt;&gt;"LIBSETS_SETTYPE_SPECIAL",IF(AO56&lt;&gt;"",VLOOKUP(AO56,'ESO zone constants'!$D$3:$H$4953,5,FALSE),""),""),"")</f>
        <v/>
      </c>
      <c r="AP56" s="44"/>
      <c r="AQ56" s="43" t="str">
        <f>IF(AP56&lt;&gt;"",IF(AP56&lt;&gt;"LIBSETS_DROP_MECHANIC_MONSTER_NAME",VLOOKUP(AP56,'LibSets constants'!$I$4:$L$1003,3,FALSE),""),"")</f>
        <v/>
      </c>
      <c r="AR56" s="43" t="str">
        <f>IF(AP56&lt;&gt;"",IF(AP56&lt;&gt;"LIBSETS_DROP_MECHANIC_MONSTER_NAME",VLOOKUP(AP56,'LibSets constants'!$I$4:$L$1003,4,FALSE),""),"")</f>
        <v/>
      </c>
      <c r="AS56" s="3" t="str">
        <f>IF(G56&lt;&gt;"LIBSETS_SETTYPE_BATTLEGROUND",IF(G56&lt;&gt;"LIBSETS_SETTYPE_SPECIAL",IF(AT56&lt;&gt;"",VLOOKUP(AT56,'ESO zone constants'!$D$3:$H$4953,5,FALSE),""),""),"")</f>
        <v/>
      </c>
      <c r="AU56" s="44"/>
      <c r="AV56" s="43" t="str">
        <f>IF(AU56&lt;&gt;"",IF(AU56&lt;&gt;"LIBSETS_DROP_MECHANIC_MONSTER_NAME",VLOOKUP(AU56,'LibSets constants'!$I$4:$L$1003,3,FALSE),""),"")</f>
        <v/>
      </c>
      <c r="AW56" s="43" t="str">
        <f>IF(AU56&lt;&gt;"",IF(AU56&lt;&gt;"LIBSETS_DROP_MECHANIC_MONSTER_NAME",VLOOKUP(AU56,'LibSets constants'!$I$4:$L$1003,4,FALSE),""),"")</f>
        <v/>
      </c>
      <c r="AX56" s="87" t="s">
        <v>2678</v>
      </c>
      <c r="AY56" s="21" t="str">
        <f t="shared" si="0"/>
        <v>[74] = {wayshrines={133,133,133,}, traitsNeeded=8, dlcId=DLC_BASE_GAME</v>
      </c>
      <c r="AZ56" s="21" t="str">
        <f t="shared" si="1"/>
        <v>, zoneIds={347,347,347}, veteran=false</v>
      </c>
      <c r="BA56" s="21" t="str">
        <f t="shared" si="2"/>
        <v>, setType=LIBSETS_SETTYPE_CRAFTED</v>
      </c>
      <c r="BB56" s="21" t="str">
        <f t="shared" si="3"/>
        <v>},</v>
      </c>
      <c r="BC56" s="21" t="str">
        <f t="shared" si="4"/>
        <v xml:space="preserve"> --Spectre\'s Eye / Schemenauge   [Coldharbour, Coldharbour, Coldharbour]</v>
      </c>
    </row>
    <row r="57" spans="1:55" x14ac:dyDescent="0.25">
      <c r="A57" s="5">
        <v>75</v>
      </c>
      <c r="B57" t="s">
        <v>804</v>
      </c>
      <c r="C57" t="s">
        <v>2586</v>
      </c>
      <c r="D57" s="3">
        <f>A57</f>
        <v>75</v>
      </c>
      <c r="E57" s="60"/>
      <c r="G57" s="8" t="s">
        <v>1479</v>
      </c>
      <c r="I57" t="s">
        <v>91</v>
      </c>
      <c r="J57" t="s">
        <v>91</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constants'!$B$4:$C$1003,2,FALSE),"")</f>
        <v>Included in base game</v>
      </c>
      <c r="V57" s="3" t="str">
        <f>IF(U57&lt;&gt;"",IF(U57&lt;&gt;"LIBSETS_DROP_MECHANIC_MONSTER_NAME",VLOOKUP(U57,'LibSets constants'!$I$4:$L$1003,3,FALSE),""),"")</f>
        <v/>
      </c>
      <c r="W57" s="3" t="str">
        <f>IF(U57&lt;&gt;"",IF(U57&lt;&gt;"LIBSETS_DROP_MECHANIC_MONSTER_NAME",VLOOKUP(U57,'LibSets constants'!$I$4:$L$1003,4,FALSE),""),"")</f>
        <v/>
      </c>
      <c r="X57" s="3"/>
      <c r="Y57" s="3">
        <f>IF(G57&lt;&gt;"LIBSETS_SETTYPE_BATTLEGROUND",IF(G57&lt;&gt;"LIBSETS_SETTYPE_SPECIAL",IF(X57&lt;&gt;"",X57,IF(Z57&lt;&gt;"",VLOOKUP(Z57,'ESO zone constants'!$D$3:$H$4953,5,FALSE),"")),""),"")</f>
        <v>383</v>
      </c>
      <c r="Z57" t="str">
        <f>IF(AND(O57&lt;&gt;"",NOT(ISERROR(O57))),"",IF(AND(L57&lt;&gt;"",L57&gt;0,NOT(ISERROR(L57))),VLOOKUP(L57,'ESO dumped WayshrineInfo'!$K$3:$N$9999,4,FALSE),""))</f>
        <v>Grahtwood</v>
      </c>
      <c r="AB57" s="43" t="str">
        <f>IF(AA57&lt;&gt;"",IF(AA57&lt;&gt;"LIBSETS_DROP_MECHANIC_MONSTER_NAME",VLOOKUP(AA57,'LibSets constants'!$I$4:$L$1003,3,FALSE),""),"")</f>
        <v/>
      </c>
      <c r="AC57" s="43" t="str">
        <f>IF(AA57&lt;&gt;"",IF(AA57&lt;&gt;"LIBSETS_DROP_MECHANIC_MONSTER_NAME",VLOOKUP(AA57,'LibSets constants'!$I$4:$L$1003,4,FALSE),""),"")</f>
        <v/>
      </c>
      <c r="AD57" s="3">
        <f>IF(G57&lt;&gt;"LIBSETS_SETTYPE_BATTLEGROUND",IF(G57&lt;&gt;"LIBSETS_SETTYPE_SPECIAL",IF(AE57&lt;&gt;"",VLOOKUP(AE57,'ESO zone constants'!$D$3:$H$4953,5,FALSE),""),""),"")</f>
        <v>57</v>
      </c>
      <c r="AE57" t="str">
        <f>IF(AND(O57&lt;&gt;"",NOT(ISERROR(O57))),"",IF(AND(M57&lt;&gt;"",M57&gt;0,NOT(ISERROR(M57))),VLOOKUP(M57,'ESO dumped WayshrineInfo'!$K$3:$N$9999,4,FALSE),""))</f>
        <v>Deshaan</v>
      </c>
      <c r="AF57" s="44"/>
      <c r="AG57" s="43" t="str">
        <f>IF(AF57&lt;&gt;"",IF(AF57&lt;&gt;"LIBSETS_DROP_MECHANIC_MONSTER_NAME",VLOOKUP(AF57,'LibSets constants'!$I$4:$L$1003,3,FALSE),""),"")</f>
        <v/>
      </c>
      <c r="AH57" s="43" t="str">
        <f>IF(AF57&lt;&gt;"",IF(AF57&lt;&gt;"LIBSETS_DROP_MECHANIC_MONSTER_NAME",VLOOKUP(AF57,'LibSets constants'!$I$4:$L$1003,4,FALSE),""),"")</f>
        <v/>
      </c>
      <c r="AI57" s="3" t="str">
        <f>IF(G57&lt;&gt;"LIBSETS_SETTYPE_BATTLEGROUND",IF(G57&lt;&gt;"LIBSETS_SETTYPE_SPECIAL",IF(AJ57&lt;&gt;"",VLOOKUP(AJ57,'ESO zone constants'!$D$3:$H$4953,5,FALSE),""),""),"")</f>
        <v/>
      </c>
      <c r="AK57" s="44"/>
      <c r="AL57" s="43" t="str">
        <f>IF(AK57&lt;&gt;"",IF(AK57&lt;&gt;"LIBSETS_DROP_MECHANIC_MONSTER_NAME",VLOOKUP(AK57,'LibSets constants'!$I$4:$L$1003,3,FALSE),""),"")</f>
        <v/>
      </c>
      <c r="AM57" s="43" t="str">
        <f>IF(AK57&lt;&gt;"",IF(AK57&lt;&gt;"LIBSETS_DROP_MECHANIC_MONSTER_NAME",VLOOKUP(AK57,'LibSets constants'!$I$4:$L$1003,4,FALSE),""),"")</f>
        <v/>
      </c>
      <c r="AN57" s="3" t="str">
        <f>IF(G57&lt;&gt;"LIBSETS_SETTYPE_BATTLEGROUND",IF(G57&lt;&gt;"LIBSETS_SETTYPE_SPECIAL",IF(AO57&lt;&gt;"",VLOOKUP(AO57,'ESO zone constants'!$D$3:$H$4953,5,FALSE),""),""),"")</f>
        <v/>
      </c>
      <c r="AP57" s="44"/>
      <c r="AQ57" s="43" t="str">
        <f>IF(AP57&lt;&gt;"",IF(AP57&lt;&gt;"LIBSETS_DROP_MECHANIC_MONSTER_NAME",VLOOKUP(AP57,'LibSets constants'!$I$4:$L$1003,3,FALSE),""),"")</f>
        <v/>
      </c>
      <c r="AR57" s="43" t="str">
        <f>IF(AP57&lt;&gt;"",IF(AP57&lt;&gt;"LIBSETS_DROP_MECHANIC_MONSTER_NAME",VLOOKUP(AP57,'LibSets constants'!$I$4:$L$1003,4,FALSE),""),"")</f>
        <v/>
      </c>
      <c r="AS57" s="3" t="str">
        <f>IF(G57&lt;&gt;"LIBSETS_SETTYPE_BATTLEGROUND",IF(G57&lt;&gt;"LIBSETS_SETTYPE_SPECIAL",IF(AT57&lt;&gt;"",VLOOKUP(AT57,'ESO zone constants'!$D$3:$H$4953,5,FALSE),""),""),"")</f>
        <v/>
      </c>
      <c r="AU57" s="44"/>
      <c r="AV57" s="43" t="str">
        <f>IF(AU57&lt;&gt;"",IF(AU57&lt;&gt;"LIBSETS_DROP_MECHANIC_MONSTER_NAME",VLOOKUP(AU57,'LibSets constants'!$I$4:$L$1003,3,FALSE),""),"")</f>
        <v/>
      </c>
      <c r="AW57" s="43" t="str">
        <f>IF(AU57&lt;&gt;"",IF(AU57&lt;&gt;"LIBSETS_DROP_MECHANIC_MONSTER_NAME",VLOOKUP(AU57,'LibSets constants'!$I$4:$L$1003,4,FALSE),""),"")</f>
        <v/>
      </c>
      <c r="AX57" s="87" t="s">
        <v>2679</v>
      </c>
      <c r="AY57" s="21" t="str">
        <f t="shared" si="0"/>
        <v>[75] = {wayshrines={19,165,24,}, traitsNeeded=3, dlcId=DLC_BASE_GAME</v>
      </c>
      <c r="AZ57" s="21" t="str">
        <f t="shared" si="1"/>
        <v>, zoneIds={19,383,57}, veteran=false</v>
      </c>
      <c r="BA57" s="21" t="str">
        <f t="shared" si="2"/>
        <v>, setType=LIBSETS_SETTYPE_CRAFTED</v>
      </c>
      <c r="BB57" s="21" t="str">
        <f t="shared" si="3"/>
        <v>, isProcSetAllowedInPvP=1},</v>
      </c>
      <c r="BC57" s="21" t="str">
        <f t="shared" si="4"/>
        <v xml:space="preserve"> --Torug\'s Pact / Torugs Pakt   [Stormhaven, Grahtwood, Deshaan]</v>
      </c>
    </row>
    <row r="58" spans="1:55" x14ac:dyDescent="0.25">
      <c r="A58" s="12">
        <v>76</v>
      </c>
      <c r="B58" t="s">
        <v>805</v>
      </c>
      <c r="C58" t="s">
        <v>806</v>
      </c>
      <c r="D58" s="3">
        <f>A58</f>
        <v>76</v>
      </c>
      <c r="E58" s="60"/>
      <c r="G58" s="8" t="s">
        <v>1480</v>
      </c>
      <c r="I58" t="s">
        <v>91</v>
      </c>
      <c r="J58" t="s">
        <v>91</v>
      </c>
      <c r="K58">
        <v>-1</v>
      </c>
      <c r="L58">
        <v>-1</v>
      </c>
      <c r="M58">
        <v>-1</v>
      </c>
      <c r="N58">
        <v>0</v>
      </c>
      <c r="O58" s="66" t="s">
        <v>125</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constants'!$B$4:$C$1003,2,FALSE),"")</f>
        <v>Included in base game</v>
      </c>
      <c r="U58" s="33" t="s">
        <v>2829</v>
      </c>
      <c r="V58" s="3" t="str">
        <f>IF(U58&lt;&gt;"",IF(U58&lt;&gt;"LIBSETS_DROP_MECHANIC_MONSTER_NAME",VLOOKUP(U58,'LibSets constants'!$I$4:$L$1003,3,FALSE),""),"")</f>
        <v>City Cropsford (quartermaster)</v>
      </c>
      <c r="W58" s="3" t="str">
        <f>IF(U58&lt;&gt;"",IF(U58&lt;&gt;"LIBSETS_DROP_MECHANIC_MONSTER_NAME",VLOOKUP(U58,'LibSets constants'!$I$4:$L$1003,4,FALSE),""),"")</f>
        <v>Stadt Erntefurt (Quartiermeister)</v>
      </c>
      <c r="X58" s="3"/>
      <c r="Y58" s="3" t="str">
        <f>IF(G58&lt;&gt;"LIBSETS_SETTYPE_BATTLEGROUND",IF(G58&lt;&gt;"LIBSETS_SETTYPE_SPECIAL",IF(X58&lt;&gt;"",X58,IF(Z58&lt;&gt;"",VLOOKUP(Z58,'ESO zone constants'!$D$3:$H$4953,5,FALSE),"")),""),"")</f>
        <v/>
      </c>
      <c r="Z58" t="str">
        <f>IF(AND(O58&lt;&gt;"",NOT(ISERROR(O58))),"",IF(AND(L58&lt;&gt;"",L58&gt;0,NOT(ISERROR(L58))),VLOOKUP(L58,'ESO dumped WayshrineInfo'!$K$3:$N$9999,4,FALSE),""))</f>
        <v/>
      </c>
      <c r="AB58" s="3" t="str">
        <f>IF(AA58&lt;&gt;"",IF(AA58&lt;&gt;"LIBSETS_DROP_MECHANIC_MONSTER_NAME",VLOOKUP(AA58,'LibSets constants'!$I$4:$L$1003,3,FALSE),""),"")</f>
        <v/>
      </c>
      <c r="AC58" s="3" t="str">
        <f>IF(AA58&lt;&gt;"",IF(AA58&lt;&gt;"LIBSETS_DROP_MECHANIC_MONSTER_NAME",VLOOKUP(AA58,'LibSets constants'!$I$4:$L$1003,4,FALSE),""),"")</f>
        <v/>
      </c>
      <c r="AD58" s="3" t="str">
        <f>IF(G58&lt;&gt;"LIBSETS_SETTYPE_BATTLEGROUND",IF(G58&lt;&gt;"LIBSETS_SETTYPE_SPECIAL",IF(AE58&lt;&gt;"",VLOOKUP(AE58,'ESO zone constants'!$D$3:$H$4953,5,FALSE),""),""),"")</f>
        <v/>
      </c>
      <c r="AE58" t="str">
        <f>IF(AND(O58&lt;&gt;"",NOT(ISERROR(O58))),"",IF(AND(M58&lt;&gt;"",M58&gt;0,NOT(ISERROR(M58))),VLOOKUP(M58,'ESO dumped WayshrineInfo'!$K$3:$N$9999,4,FALSE),""))</f>
        <v/>
      </c>
      <c r="AG58" s="3" t="str">
        <f>IF(AF58&lt;&gt;"",IF(AF58&lt;&gt;"LIBSETS_DROP_MECHANIC_MONSTER_NAME",VLOOKUP(AF58,'LibSets constants'!$I$4:$L$1003,3,FALSE),""),"")</f>
        <v/>
      </c>
      <c r="AH58" s="3" t="str">
        <f>IF(AF58&lt;&gt;"",IF(AF58&lt;&gt;"LIBSETS_DROP_MECHANIC_MONSTER_NAME",VLOOKUP(AF58,'LibSets constants'!$I$4:$L$1003,4,FALSE),""),"")</f>
        <v/>
      </c>
      <c r="AI58" s="3" t="str">
        <f>IF(G58&lt;&gt;"LIBSETS_SETTYPE_BATTLEGROUND",IF(G58&lt;&gt;"LIBSETS_SETTYPE_SPECIAL",IF(AJ58&lt;&gt;"",VLOOKUP(AJ58,'ESO zone constants'!$D$3:$H$4953,5,FALSE),""),""),"")</f>
        <v/>
      </c>
      <c r="AL58" s="3" t="str">
        <f>IF(AK58&lt;&gt;"",IF(AK58&lt;&gt;"LIBSETS_DROP_MECHANIC_MONSTER_NAME",VLOOKUP(AK58,'LibSets constants'!$I$4:$L$1003,3,FALSE),""),"")</f>
        <v/>
      </c>
      <c r="AM58" s="3" t="str">
        <f>IF(AK58&lt;&gt;"",IF(AK58&lt;&gt;"LIBSETS_DROP_MECHANIC_MONSTER_NAME",VLOOKUP(AK58,'LibSets constants'!$I$4:$L$1003,4,FALSE),""),"")</f>
        <v/>
      </c>
      <c r="AN58" s="3" t="str">
        <f>IF(G58&lt;&gt;"LIBSETS_SETTYPE_BATTLEGROUND",IF(G58&lt;&gt;"LIBSETS_SETTYPE_SPECIAL",IF(AO58&lt;&gt;"",VLOOKUP(AO58,'ESO zone constants'!$D$3:$H$4953,5,FALSE),""),""),"")</f>
        <v/>
      </c>
      <c r="AQ58" s="3" t="str">
        <f>IF(AP58&lt;&gt;"",IF(AP58&lt;&gt;"LIBSETS_DROP_MECHANIC_MONSTER_NAME",VLOOKUP(AP58,'LibSets constants'!$I$4:$L$1003,3,FALSE),""),"")</f>
        <v/>
      </c>
      <c r="AR58" s="3" t="str">
        <f>IF(AP58&lt;&gt;"",IF(AP58&lt;&gt;"LIBSETS_DROP_MECHANIC_MONSTER_NAME",VLOOKUP(AP58,'LibSets constants'!$I$4:$L$1003,4,FALSE),""),"")</f>
        <v/>
      </c>
      <c r="AS58" s="3" t="str">
        <f>IF(G58&lt;&gt;"LIBSETS_SETTYPE_BATTLEGROUND",IF(G58&lt;&gt;"LIBSETS_SETTYPE_SPECIAL",IF(AT58&lt;&gt;"",VLOOKUP(AT58,'ESO zone constants'!$D$3:$H$4953,5,FALSE),""),""),"")</f>
        <v/>
      </c>
      <c r="AV58" s="3" t="str">
        <f>IF(AU58&lt;&gt;"",IF(AU58&lt;&gt;"LIBSETS_DROP_MECHANIC_MONSTER_NAME",VLOOKUP(AU58,'LibSets constants'!$I$4:$L$1003,3,FALSE),""),"")</f>
        <v/>
      </c>
      <c r="AW58" s="3" t="str">
        <f>IF(AU58&lt;&gt;"",IF(AU58&lt;&gt;"LIBSETS_DROP_MECHANIC_MONSTER_NAME",VLOOKUP(AU58,'LibSets constants'!$I$4:$L$1003,4,FALSE),""),"")</f>
        <v/>
      </c>
      <c r="AX58" s="87" t="s">
        <v>2679</v>
      </c>
      <c r="AY58" s="21" t="str">
        <f t="shared" si="0"/>
        <v>[76] = {wayshrines={-1,-1,-1,}, dlcId=DLC_BASE_GAME</v>
      </c>
      <c r="AZ58" s="21" t="str">
        <f t="shared" si="1"/>
        <v>, zoneIds={181}, veteran=false</v>
      </c>
      <c r="BA58" s="21" t="str">
        <f t="shared" si="2"/>
        <v>, setType=LIBSETS_SETTYPE_CYRODIIL</v>
      </c>
      <c r="BB58" s="21" t="str">
        <f t="shared" si="3"/>
        <v>, isProcSetAllowedInPvP=1, dropMechanic={LIBSETS_DROP_MECHANIC_CITY_CYRODIIL_CROPSFORD}},</v>
      </c>
      <c r="BC58" s="21" t="str">
        <f t="shared" si="4"/>
        <v xml:space="preserve"> --Robes of Alteration Mastery / Roben der Veränderungsbeherrschung   [Cyrodiil]</v>
      </c>
    </row>
    <row r="59" spans="1:55" x14ac:dyDescent="0.25">
      <c r="A59" s="12">
        <v>77</v>
      </c>
      <c r="B59" t="s">
        <v>807</v>
      </c>
      <c r="C59" t="s">
        <v>808</v>
      </c>
      <c r="D59" s="3">
        <f>A59</f>
        <v>77</v>
      </c>
      <c r="E59" s="60"/>
      <c r="G59" s="8" t="s">
        <v>1482</v>
      </c>
      <c r="I59" t="s">
        <v>91</v>
      </c>
      <c r="J59" t="s">
        <v>91</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constants'!$B$4:$C$1003,2,FALSE),"")</f>
        <v>Included in base game</v>
      </c>
      <c r="V59" s="3" t="str">
        <f>IF(U59&lt;&gt;"",IF(U59&lt;&gt;"LIBSETS_DROP_MECHANIC_MONSTER_NAME",VLOOKUP(U59,'LibSets constants'!$I$4:$L$1003,3,FALSE),""),"")</f>
        <v/>
      </c>
      <c r="W59" s="3" t="str">
        <f>IF(U59&lt;&gt;"",IF(U59&lt;&gt;"LIBSETS_DROP_MECHANIC_MONSTER_NAME",VLOOKUP(U59,'LibSets constants'!$I$4:$L$1003,4,FALSE),""),"")</f>
        <v/>
      </c>
      <c r="X59" s="3"/>
      <c r="Y59" s="3" t="str">
        <f>IF(G59&lt;&gt;"LIBSETS_SETTYPE_BATTLEGROUND",IF(G59&lt;&gt;"LIBSETS_SETTYPE_SPECIAL",IF(X59&lt;&gt;"",X59,IF(Z59&lt;&gt;"",VLOOKUP(Z59,'ESO zone constants'!$D$3:$H$4953,5,FALSE),"")),""),"")</f>
        <v/>
      </c>
      <c r="Z59" t="str">
        <f>IF(AND(O59&lt;&gt;"",NOT(ISERROR(O59))),"",IF(AND(L59&lt;&gt;"",L59&gt;0,NOT(ISERROR(L59))),VLOOKUP(L59,'ESO dumped WayshrineInfo'!$K$3:$N$9999,4,FALSE),""))</f>
        <v/>
      </c>
      <c r="AB59" s="43" t="str">
        <f>IF(AA59&lt;&gt;"",IF(AA59&lt;&gt;"LIBSETS_DROP_MECHANIC_MONSTER_NAME",VLOOKUP(AA59,'LibSets constants'!$I$4:$L$1003,3,FALSE),""),"")</f>
        <v/>
      </c>
      <c r="AC59" s="43" t="str">
        <f>IF(AA59&lt;&gt;"",IF(AA59&lt;&gt;"LIBSETS_DROP_MECHANIC_MONSTER_NAME",VLOOKUP(AA59,'LibSets constants'!$I$4:$L$1003,4,FALSE),""),"")</f>
        <v/>
      </c>
      <c r="AD59" s="3" t="str">
        <f>IF(G59&lt;&gt;"LIBSETS_SETTYPE_BATTLEGROUND",IF(G59&lt;&gt;"LIBSETS_SETTYPE_SPECIAL",IF(AE59&lt;&gt;"",VLOOKUP(AE59,'ESO zone constants'!$D$3:$H$4953,5,FALSE),""),""),"")</f>
        <v/>
      </c>
      <c r="AE59" t="str">
        <f>IF(AND(O59&lt;&gt;"",NOT(ISERROR(O59))),"",IF(AND(M59&lt;&gt;"",M59&gt;0,NOT(ISERROR(M59))),VLOOKUP(M59,'ESO dumped WayshrineInfo'!$K$3:$N$9999,4,FALSE),""))</f>
        <v/>
      </c>
      <c r="AF59" s="44"/>
      <c r="AG59" s="43" t="str">
        <f>IF(AF59&lt;&gt;"",IF(AF59&lt;&gt;"LIBSETS_DROP_MECHANIC_MONSTER_NAME",VLOOKUP(AF59,'LibSets constants'!$I$4:$L$1003,3,FALSE),""),"")</f>
        <v/>
      </c>
      <c r="AH59" s="43" t="str">
        <f>IF(AF59&lt;&gt;"",IF(AF59&lt;&gt;"LIBSETS_DROP_MECHANIC_MONSTER_NAME",VLOOKUP(AF59,'LibSets constants'!$I$4:$L$1003,4,FALSE),""),"")</f>
        <v/>
      </c>
      <c r="AI59" s="3" t="str">
        <f>IF(G59&lt;&gt;"LIBSETS_SETTYPE_BATTLEGROUND",IF(G59&lt;&gt;"LIBSETS_SETTYPE_SPECIAL",IF(AJ59&lt;&gt;"",VLOOKUP(AJ59,'ESO zone constants'!$D$3:$H$4953,5,FALSE),""),""),"")</f>
        <v/>
      </c>
      <c r="AK59" s="44"/>
      <c r="AL59" s="43" t="str">
        <f>IF(AK59&lt;&gt;"",IF(AK59&lt;&gt;"LIBSETS_DROP_MECHANIC_MONSTER_NAME",VLOOKUP(AK59,'LibSets constants'!$I$4:$L$1003,3,FALSE),""),"")</f>
        <v/>
      </c>
      <c r="AM59" s="43" t="str">
        <f>IF(AK59&lt;&gt;"",IF(AK59&lt;&gt;"LIBSETS_DROP_MECHANIC_MONSTER_NAME",VLOOKUP(AK59,'LibSets constants'!$I$4:$L$1003,4,FALSE),""),"")</f>
        <v/>
      </c>
      <c r="AN59" s="3" t="str">
        <f>IF(G59&lt;&gt;"LIBSETS_SETTYPE_BATTLEGROUND",IF(G59&lt;&gt;"LIBSETS_SETTYPE_SPECIAL",IF(AO59&lt;&gt;"",VLOOKUP(AO59,'ESO zone constants'!$D$3:$H$4953,5,FALSE),""),""),"")</f>
        <v/>
      </c>
      <c r="AP59" s="44"/>
      <c r="AQ59" s="43" t="str">
        <f>IF(AP59&lt;&gt;"",IF(AP59&lt;&gt;"LIBSETS_DROP_MECHANIC_MONSTER_NAME",VLOOKUP(AP59,'LibSets constants'!$I$4:$L$1003,3,FALSE),""),"")</f>
        <v/>
      </c>
      <c r="AR59" s="43" t="str">
        <f>IF(AP59&lt;&gt;"",IF(AP59&lt;&gt;"LIBSETS_DROP_MECHANIC_MONSTER_NAME",VLOOKUP(AP59,'LibSets constants'!$I$4:$L$1003,4,FALSE),""),"")</f>
        <v/>
      </c>
      <c r="AS59" s="3" t="str">
        <f>IF(G59&lt;&gt;"LIBSETS_SETTYPE_BATTLEGROUND",IF(G59&lt;&gt;"LIBSETS_SETTYPE_SPECIAL",IF(AT59&lt;&gt;"",VLOOKUP(AT59,'ESO zone constants'!$D$3:$H$4953,5,FALSE),""),""),"")</f>
        <v/>
      </c>
      <c r="AU59" s="44"/>
      <c r="AV59" s="43" t="str">
        <f>IF(AU59&lt;&gt;"",IF(AU59&lt;&gt;"LIBSETS_DROP_MECHANIC_MONSTER_NAME",VLOOKUP(AU59,'LibSets constants'!$I$4:$L$1003,3,FALSE),""),"")</f>
        <v/>
      </c>
      <c r="AW59" s="43" t="str">
        <f>IF(AU59&lt;&gt;"",IF(AU59&lt;&gt;"LIBSETS_DROP_MECHANIC_MONSTER_NAME",VLOOKUP(AU59,'LibSets constants'!$I$4:$L$1003,4,FALSE),""),"")</f>
        <v/>
      </c>
      <c r="AX59" s="87" t="s">
        <v>2678</v>
      </c>
      <c r="AY59" s="21" t="str">
        <f t="shared" si="0"/>
        <v>[77] = {wayshrines={196,196,196,}, dlcId=DLC_BASE_GAME</v>
      </c>
      <c r="AZ59" s="21" t="str">
        <f t="shared" si="1"/>
        <v>, zoneIds={22}, veteran=false</v>
      </c>
      <c r="BA59" s="21" t="str">
        <f t="shared" si="2"/>
        <v>, setType=LIBSETS_SETTYPE_DUNGEON</v>
      </c>
      <c r="BB59" s="21" t="str">
        <f t="shared" si="3"/>
        <v>},</v>
      </c>
      <c r="BC59" s="21" t="str">
        <f t="shared" si="4"/>
        <v xml:space="preserve"> --Crusader / Glaubenskrieger   [Volenfell]</v>
      </c>
    </row>
    <row r="60" spans="1:55" x14ac:dyDescent="0.25">
      <c r="A60" s="5">
        <v>78</v>
      </c>
      <c r="B60" t="s">
        <v>809</v>
      </c>
      <c r="C60" t="s">
        <v>810</v>
      </c>
      <c r="D60" s="3">
        <f>A60</f>
        <v>78</v>
      </c>
      <c r="E60" s="60"/>
      <c r="G60" s="8" t="s">
        <v>1479</v>
      </c>
      <c r="I60" t="s">
        <v>91</v>
      </c>
      <c r="J60" t="s">
        <v>91</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V60" s="3" t="str">
        <f>IF(U60&lt;&gt;"",IF(U60&lt;&gt;"LIBSETS_DROP_MECHANIC_MONSTER_NAME",VLOOKUP(U60,'LibSets constants'!$I$4:$L$1003,3,FALSE),""),"")</f>
        <v/>
      </c>
      <c r="W60" s="3" t="str">
        <f>IF(U60&lt;&gt;"",IF(U60&lt;&gt;"LIBSETS_DROP_MECHANIC_MONSTER_NAME",VLOOKUP(U60,'LibSets constants'!$I$4:$L$1003,4,FALSE),""),"")</f>
        <v/>
      </c>
      <c r="X60" s="3"/>
      <c r="Y60" s="3">
        <f>IF(G60&lt;&gt;"LIBSETS_SETTYPE_BATTLEGROUND",IF(G60&lt;&gt;"LIBSETS_SETTYPE_SPECIAL",IF(X60&lt;&gt;"",X60,IF(Z60&lt;&gt;"",VLOOKUP(Z60,'ESO zone constants'!$D$3:$H$4953,5,FALSE),"")),""),"")</f>
        <v>108</v>
      </c>
      <c r="Z60" t="str">
        <f>IF(AND(O60&lt;&gt;"",NOT(ISERROR(O60))),"",IF(AND(L60&lt;&gt;"",L60&gt;0,NOT(ISERROR(L60))),VLOOKUP(L60,'ESO dumped WayshrineInfo'!$K$3:$N$9999,4,FALSE),""))</f>
        <v>Greenshade</v>
      </c>
      <c r="AB60" s="3" t="str">
        <f>IF(AA60&lt;&gt;"",IF(AA60&lt;&gt;"LIBSETS_DROP_MECHANIC_MONSTER_NAME",VLOOKUP(AA60,'LibSets constants'!$I$4:$L$1003,3,FALSE),""),"")</f>
        <v/>
      </c>
      <c r="AC60" s="3" t="str">
        <f>IF(AA60&lt;&gt;"",IF(AA60&lt;&gt;"LIBSETS_DROP_MECHANIC_MONSTER_NAME",VLOOKUP(AA60,'LibSets constants'!$I$4:$L$1003,4,FALSE),""),"")</f>
        <v/>
      </c>
      <c r="AD60" s="3">
        <f>IF(G60&lt;&gt;"LIBSETS_SETTYPE_BATTLEGROUND",IF(G60&lt;&gt;"LIBSETS_SETTYPE_SPECIAL",IF(AE60&lt;&gt;"",VLOOKUP(AE60,'ESO zone constants'!$D$3:$H$4953,5,FALSE),""),""),"")</f>
        <v>117</v>
      </c>
      <c r="AE60" t="str">
        <f>IF(AND(O60&lt;&gt;"",NOT(ISERROR(O60))),"",IF(AND(M60&lt;&gt;"",M60&gt;0,NOT(ISERROR(M60))),VLOOKUP(M60,'ESO dumped WayshrineInfo'!$K$3:$N$9999,4,FALSE),""))</f>
        <v>Shadowfen</v>
      </c>
      <c r="AG60" s="3" t="str">
        <f>IF(AF60&lt;&gt;"",IF(AF60&lt;&gt;"LIBSETS_DROP_MECHANIC_MONSTER_NAME",VLOOKUP(AF60,'LibSets constants'!$I$4:$L$1003,3,FALSE),""),"")</f>
        <v/>
      </c>
      <c r="AH60" s="3" t="str">
        <f>IF(AF60&lt;&gt;"",IF(AF60&lt;&gt;"LIBSETS_DROP_MECHANIC_MONSTER_NAME",VLOOKUP(AF60,'LibSets constants'!$I$4:$L$1003,4,FALSE),""),"")</f>
        <v/>
      </c>
      <c r="AI60" s="3" t="str">
        <f>IF(G60&lt;&gt;"LIBSETS_SETTYPE_BATTLEGROUND",IF(G60&lt;&gt;"LIBSETS_SETTYPE_SPECIAL",IF(AJ60&lt;&gt;"",VLOOKUP(AJ60,'ESO zone constants'!$D$3:$H$4953,5,FALSE),""),""),"")</f>
        <v/>
      </c>
      <c r="AL60" s="3" t="str">
        <f>IF(AK60&lt;&gt;"",IF(AK60&lt;&gt;"LIBSETS_DROP_MECHANIC_MONSTER_NAME",VLOOKUP(AK60,'LibSets constants'!$I$4:$L$1003,3,FALSE),""),"")</f>
        <v/>
      </c>
      <c r="AM60" s="3" t="str">
        <f>IF(AK60&lt;&gt;"",IF(AK60&lt;&gt;"LIBSETS_DROP_MECHANIC_MONSTER_NAME",VLOOKUP(AK60,'LibSets constants'!$I$4:$L$1003,4,FALSE),""),"")</f>
        <v/>
      </c>
      <c r="AN60" s="3" t="str">
        <f>IF(G60&lt;&gt;"LIBSETS_SETTYPE_BATTLEGROUND",IF(G60&lt;&gt;"LIBSETS_SETTYPE_SPECIAL",IF(AO60&lt;&gt;"",VLOOKUP(AO60,'ESO zone constants'!$D$3:$H$4953,5,FALSE),""),""),"")</f>
        <v/>
      </c>
      <c r="AQ60" s="3" t="str">
        <f>IF(AP60&lt;&gt;"",IF(AP60&lt;&gt;"LIBSETS_DROP_MECHANIC_MONSTER_NAME",VLOOKUP(AP60,'LibSets constants'!$I$4:$L$1003,3,FALSE),""),"")</f>
        <v/>
      </c>
      <c r="AR60" s="3" t="str">
        <f>IF(AP60&lt;&gt;"",IF(AP60&lt;&gt;"LIBSETS_DROP_MECHANIC_MONSTER_NAME",VLOOKUP(AP60,'LibSets constants'!$I$4:$L$1003,4,FALSE),""),"")</f>
        <v/>
      </c>
      <c r="AS60" s="3" t="str">
        <f>IF(G60&lt;&gt;"LIBSETS_SETTYPE_BATTLEGROUND",IF(G60&lt;&gt;"LIBSETS_SETTYPE_SPECIAL",IF(AT60&lt;&gt;"",VLOOKUP(AT60,'ESO zone constants'!$D$3:$H$4953,5,FALSE),""),""),"")</f>
        <v/>
      </c>
      <c r="AV60" s="3" t="str">
        <f>IF(AU60&lt;&gt;"",IF(AU60&lt;&gt;"LIBSETS_DROP_MECHANIC_MONSTER_NAME",VLOOKUP(AU60,'LibSets constants'!$I$4:$L$1003,3,FALSE),""),"")</f>
        <v/>
      </c>
      <c r="AW60" s="3" t="str">
        <f>IF(AU60&lt;&gt;"",IF(AU60&lt;&gt;"LIBSETS_DROP_MECHANIC_MONSTER_NAME",VLOOKUP(AU60,'LibSets constants'!$I$4:$L$1003,4,FALSE),""),"")</f>
        <v/>
      </c>
      <c r="AX60" s="87" t="s">
        <v>2678</v>
      </c>
      <c r="AY60" s="21" t="str">
        <f t="shared" si="0"/>
        <v>[78] = {wayshrines={9,154,51,}, traitsNeeded=4, dlcId=DLC_BASE_GAME</v>
      </c>
      <c r="AZ60" s="21" t="str">
        <f t="shared" si="1"/>
        <v>, zoneIds={20,108,117}, veteran=false</v>
      </c>
      <c r="BA60" s="21" t="str">
        <f t="shared" si="2"/>
        <v>, setType=LIBSETS_SETTYPE_CRAFTED</v>
      </c>
      <c r="BB60" s="21" t="str">
        <f t="shared" si="3"/>
        <v>},</v>
      </c>
      <c r="BC60" s="21" t="str">
        <f t="shared" si="4"/>
        <v xml:space="preserve"> --Hist Bark / Histrinde   [Rivenspire, Greenshade, Shadowfen]</v>
      </c>
    </row>
    <row r="61" spans="1:55" x14ac:dyDescent="0.25">
      <c r="A61" s="5">
        <v>79</v>
      </c>
      <c r="B61" t="s">
        <v>811</v>
      </c>
      <c r="C61" t="s">
        <v>2587</v>
      </c>
      <c r="D61" s="3">
        <f>A61</f>
        <v>79</v>
      </c>
      <c r="E61" s="60"/>
      <c r="G61" s="8" t="s">
        <v>1479</v>
      </c>
      <c r="I61" t="s">
        <v>91</v>
      </c>
      <c r="J61" t="s">
        <v>91</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3" t="str">
        <f>IF(U61&lt;&gt;"",IF(U61&lt;&gt;"LIBSETS_DROP_MECHANIC_MONSTER_NAME",VLOOKUP(U61,'LibSets constants'!$I$4:$L$1003,3,FALSE),""),"")</f>
        <v/>
      </c>
      <c r="W61" s="3" t="str">
        <f>IF(U61&lt;&gt;"",IF(U61&lt;&gt;"LIBSETS_DROP_MECHANIC_MONSTER_NAME",VLOOKUP(U61,'LibSets constants'!$I$4:$L$1003,4,FALSE),""),"")</f>
        <v/>
      </c>
      <c r="X61" s="3"/>
      <c r="Y61" s="3">
        <f>IF(G61&lt;&gt;"LIBSETS_SETTYPE_BATTLEGROUND",IF(G61&lt;&gt;"LIBSETS_SETTYPE_SPECIAL",IF(X61&lt;&gt;"",X61,IF(Z61&lt;&gt;"",VLOOKUP(Z61,'ESO zone constants'!$D$3:$H$4953,5,FALSE),"")),""),"")</f>
        <v>382</v>
      </c>
      <c r="Z61" t="str">
        <f>IF(AND(O61&lt;&gt;"",NOT(ISERROR(O61))),"",IF(AND(L61&lt;&gt;"",L61&gt;0,NOT(ISERROR(L61))),VLOOKUP(L61,'ESO dumped WayshrineInfo'!$K$3:$N$9999,4,FALSE),""))</f>
        <v>Reaper's March</v>
      </c>
      <c r="AB61" s="43" t="str">
        <f>IF(AA61&lt;&gt;"",IF(AA61&lt;&gt;"LIBSETS_DROP_MECHANIC_MONSTER_NAME",VLOOKUP(AA61,'LibSets constants'!$I$4:$L$1003,3,FALSE),""),"")</f>
        <v/>
      </c>
      <c r="AC61" s="43" t="str">
        <f>IF(AA61&lt;&gt;"",IF(AA61&lt;&gt;"LIBSETS_DROP_MECHANIC_MONSTER_NAME",VLOOKUP(AA61,'LibSets constants'!$I$4:$L$1003,4,FALSE),""),"")</f>
        <v/>
      </c>
      <c r="AD61" s="3">
        <f>IF(G61&lt;&gt;"LIBSETS_SETTYPE_BATTLEGROUND",IF(G61&lt;&gt;"LIBSETS_SETTYPE_SPECIAL",IF(AE61&lt;&gt;"",VLOOKUP(AE61,'ESO zone constants'!$D$3:$H$4953,5,FALSE),""),""),"")</f>
        <v>103</v>
      </c>
      <c r="AE61" t="str">
        <f>IF(AND(O61&lt;&gt;"",NOT(ISERROR(O61))),"",IF(AND(M61&lt;&gt;"",M61&gt;0,NOT(ISERROR(M61))),VLOOKUP(M61,'ESO dumped WayshrineInfo'!$K$3:$N$9999,4,FALSE),""))</f>
        <v>The Rift</v>
      </c>
      <c r="AF61" s="44"/>
      <c r="AG61" s="43" t="str">
        <f>IF(AF61&lt;&gt;"",IF(AF61&lt;&gt;"LIBSETS_DROP_MECHANIC_MONSTER_NAME",VLOOKUP(AF61,'LibSets constants'!$I$4:$L$1003,3,FALSE),""),"")</f>
        <v/>
      </c>
      <c r="AH61" s="43" t="str">
        <f>IF(AF61&lt;&gt;"",IF(AF61&lt;&gt;"LIBSETS_DROP_MECHANIC_MONSTER_NAME",VLOOKUP(AF61,'LibSets constants'!$I$4:$L$1003,4,FALSE),""),"")</f>
        <v/>
      </c>
      <c r="AI61" s="3" t="str">
        <f>IF(G61&lt;&gt;"LIBSETS_SETTYPE_BATTLEGROUND",IF(G61&lt;&gt;"LIBSETS_SETTYPE_SPECIAL",IF(AJ61&lt;&gt;"",VLOOKUP(AJ61,'ESO zone constants'!$D$3:$H$4953,5,FALSE),""),""),"")</f>
        <v/>
      </c>
      <c r="AK61" s="44"/>
      <c r="AL61" s="43" t="str">
        <f>IF(AK61&lt;&gt;"",IF(AK61&lt;&gt;"LIBSETS_DROP_MECHANIC_MONSTER_NAME",VLOOKUP(AK61,'LibSets constants'!$I$4:$L$1003,3,FALSE),""),"")</f>
        <v/>
      </c>
      <c r="AM61" s="43" t="str">
        <f>IF(AK61&lt;&gt;"",IF(AK61&lt;&gt;"LIBSETS_DROP_MECHANIC_MONSTER_NAME",VLOOKUP(AK61,'LibSets constants'!$I$4:$L$1003,4,FALSE),""),"")</f>
        <v/>
      </c>
      <c r="AN61" s="3" t="str">
        <f>IF(G61&lt;&gt;"LIBSETS_SETTYPE_BATTLEGROUND",IF(G61&lt;&gt;"LIBSETS_SETTYPE_SPECIAL",IF(AO61&lt;&gt;"",VLOOKUP(AO61,'ESO zone constants'!$D$3:$H$4953,5,FALSE),""),""),"")</f>
        <v/>
      </c>
      <c r="AQ61" s="3" t="str">
        <f>IF(AP61&lt;&gt;"",IF(AP61&lt;&gt;"LIBSETS_DROP_MECHANIC_MONSTER_NAME",VLOOKUP(AP61,'LibSets constants'!$I$4:$L$1003,3,FALSE),""),"")</f>
        <v/>
      </c>
      <c r="AR61" s="3" t="str">
        <f>IF(AP61&lt;&gt;"",IF(AP61&lt;&gt;"LIBSETS_DROP_MECHANIC_MONSTER_NAME",VLOOKUP(AP61,'LibSets constants'!$I$4:$L$1003,4,FALSE),""),"")</f>
        <v/>
      </c>
      <c r="AS61" s="3" t="str">
        <f>IF(G61&lt;&gt;"LIBSETS_SETTYPE_BATTLEGROUND",IF(G61&lt;&gt;"LIBSETS_SETTYPE_SPECIAL",IF(AT61&lt;&gt;"",VLOOKUP(AT61,'ESO zone constants'!$D$3:$H$4953,5,FALSE),""),""),"")</f>
        <v/>
      </c>
      <c r="AV61" s="3" t="str">
        <f>IF(AU61&lt;&gt;"",IF(AU61&lt;&gt;"LIBSETS_DROP_MECHANIC_MONSTER_NAME",VLOOKUP(AU61,'LibSets constants'!$I$4:$L$1003,3,FALSE),""),"")</f>
        <v/>
      </c>
      <c r="AW61" s="3" t="str">
        <f>IF(AU61&lt;&gt;"",IF(AU61&lt;&gt;"LIBSETS_DROP_MECHANIC_MONSTER_NAME",VLOOKUP(AU61,'LibSets constants'!$I$4:$L$1003,4,FALSE),""),"")</f>
        <v/>
      </c>
      <c r="AX61" s="87" t="s">
        <v>2679</v>
      </c>
      <c r="AY61" s="21" t="str">
        <f t="shared" si="0"/>
        <v>[79] = {wayshrines={35,144,111,}, traitsNeeded=6, dlcId=DLC_BASE_GAME</v>
      </c>
      <c r="AZ61" s="21" t="str">
        <f t="shared" si="1"/>
        <v>, zoneIds={92,382,103}, veteran=false</v>
      </c>
      <c r="BA61" s="21" t="str">
        <f t="shared" si="2"/>
        <v>, setType=LIBSETS_SETTYPE_CRAFTED</v>
      </c>
      <c r="BB61" s="21" t="str">
        <f t="shared" si="3"/>
        <v>, isProcSetAllowedInPvP=1},</v>
      </c>
      <c r="BC61" s="21" t="str">
        <f t="shared" si="4"/>
        <v xml:space="preserve"> --Willow\'s Path / Weidenpfad   [Bangkorai, Reaper's March, The Rift]</v>
      </c>
    </row>
    <row r="62" spans="1:55" x14ac:dyDescent="0.25">
      <c r="A62" s="5">
        <v>80</v>
      </c>
      <c r="B62" t="s">
        <v>812</v>
      </c>
      <c r="C62" t="s">
        <v>2588</v>
      </c>
      <c r="D62" s="3">
        <f>A62</f>
        <v>80</v>
      </c>
      <c r="E62" s="60"/>
      <c r="G62" s="8" t="s">
        <v>1479</v>
      </c>
      <c r="I62" t="s">
        <v>91</v>
      </c>
      <c r="J62" t="s">
        <v>91</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constants'!$B$4:$C$1003,2,FALSE),"")</f>
        <v>Included in base game</v>
      </c>
      <c r="V62" s="3" t="str">
        <f>IF(U62&lt;&gt;"",IF(U62&lt;&gt;"LIBSETS_DROP_MECHANIC_MONSTER_NAME",VLOOKUP(U62,'LibSets constants'!$I$4:$L$1003,3,FALSE),""),"")</f>
        <v/>
      </c>
      <c r="W62" s="3" t="str">
        <f>IF(U62&lt;&gt;"",IF(U62&lt;&gt;"LIBSETS_DROP_MECHANIC_MONSTER_NAME",VLOOKUP(U62,'LibSets constants'!$I$4:$L$1003,4,FALSE),""),"")</f>
        <v/>
      </c>
      <c r="X62" s="3"/>
      <c r="Y62" s="3">
        <f>IF(G62&lt;&gt;"LIBSETS_SETTYPE_BATTLEGROUND",IF(G62&lt;&gt;"LIBSETS_SETTYPE_SPECIAL",IF(X62&lt;&gt;"",X62,IF(Z62&lt;&gt;"",VLOOKUP(Z62,'ESO zone constants'!$D$3:$H$4953,5,FALSE),"")),""),"")</f>
        <v>382</v>
      </c>
      <c r="Z62" t="str">
        <f>IF(AND(O62&lt;&gt;"",NOT(ISERROR(O62))),"",IF(AND(L62&lt;&gt;"",L62&gt;0,NOT(ISERROR(L62))),VLOOKUP(L62,'ESO dumped WayshrineInfo'!$K$3:$N$9999,4,FALSE),""))</f>
        <v>Reaper's March</v>
      </c>
      <c r="AB62" s="3" t="str">
        <f>IF(AA62&lt;&gt;"",IF(AA62&lt;&gt;"LIBSETS_DROP_MECHANIC_MONSTER_NAME",VLOOKUP(AA62,'LibSets constants'!$I$4:$L$1003,3,FALSE),""),"")</f>
        <v/>
      </c>
      <c r="AC62" s="3" t="str">
        <f>IF(AA62&lt;&gt;"",IF(AA62&lt;&gt;"LIBSETS_DROP_MECHANIC_MONSTER_NAME",VLOOKUP(AA62,'LibSets constants'!$I$4:$L$1003,4,FALSE),""),"")</f>
        <v/>
      </c>
      <c r="AD62" s="3">
        <f>IF(G62&lt;&gt;"LIBSETS_SETTYPE_BATTLEGROUND",IF(G62&lt;&gt;"LIBSETS_SETTYPE_SPECIAL",IF(AE62&lt;&gt;"",VLOOKUP(AE62,'ESO zone constants'!$D$3:$H$4953,5,FALSE),""),""),"")</f>
        <v>103</v>
      </c>
      <c r="AE62" t="str">
        <f>IF(AND(O62&lt;&gt;"",NOT(ISERROR(O62))),"",IF(AND(M62&lt;&gt;"",M62&gt;0,NOT(ISERROR(M62))),VLOOKUP(M62,'ESO dumped WayshrineInfo'!$K$3:$N$9999,4,FALSE),""))</f>
        <v>The Rift</v>
      </c>
      <c r="AG62" s="3" t="str">
        <f>IF(AF62&lt;&gt;"",IF(AF62&lt;&gt;"LIBSETS_DROP_MECHANIC_MONSTER_NAME",VLOOKUP(AF62,'LibSets constants'!$I$4:$L$1003,3,FALSE),""),"")</f>
        <v/>
      </c>
      <c r="AH62" s="3" t="str">
        <f>IF(AF62&lt;&gt;"",IF(AF62&lt;&gt;"LIBSETS_DROP_MECHANIC_MONSTER_NAME",VLOOKUP(AF62,'LibSets constants'!$I$4:$L$1003,4,FALSE),""),"")</f>
        <v/>
      </c>
      <c r="AI62" s="3" t="str">
        <f>IF(G62&lt;&gt;"LIBSETS_SETTYPE_BATTLEGROUND",IF(G62&lt;&gt;"LIBSETS_SETTYPE_SPECIAL",IF(AJ62&lt;&gt;"",VLOOKUP(AJ62,'ESO zone constants'!$D$3:$H$4953,5,FALSE),""),""),"")</f>
        <v/>
      </c>
      <c r="AL62" s="3" t="str">
        <f>IF(AK62&lt;&gt;"",IF(AK62&lt;&gt;"LIBSETS_DROP_MECHANIC_MONSTER_NAME",VLOOKUP(AK62,'LibSets constants'!$I$4:$L$1003,3,FALSE),""),"")</f>
        <v/>
      </c>
      <c r="AM62" s="3" t="str">
        <f>IF(AK62&lt;&gt;"",IF(AK62&lt;&gt;"LIBSETS_DROP_MECHANIC_MONSTER_NAME",VLOOKUP(AK62,'LibSets constants'!$I$4:$L$1003,4,FALSE),""),"")</f>
        <v/>
      </c>
      <c r="AN62" s="3" t="str">
        <f>IF(G62&lt;&gt;"LIBSETS_SETTYPE_BATTLEGROUND",IF(G62&lt;&gt;"LIBSETS_SETTYPE_SPECIAL",IF(AO62&lt;&gt;"",VLOOKUP(AO62,'ESO zone constants'!$D$3:$H$4953,5,FALSE),""),""),"")</f>
        <v/>
      </c>
      <c r="AQ62" s="3" t="str">
        <f>IF(AP62&lt;&gt;"",IF(AP62&lt;&gt;"LIBSETS_DROP_MECHANIC_MONSTER_NAME",VLOOKUP(AP62,'LibSets constants'!$I$4:$L$1003,3,FALSE),""),"")</f>
        <v/>
      </c>
      <c r="AR62" s="3" t="str">
        <f>IF(AP62&lt;&gt;"",IF(AP62&lt;&gt;"LIBSETS_DROP_MECHANIC_MONSTER_NAME",VLOOKUP(AP62,'LibSets constants'!$I$4:$L$1003,4,FALSE),""),"")</f>
        <v/>
      </c>
      <c r="AS62" s="3" t="str">
        <f>IF(G62&lt;&gt;"LIBSETS_SETTYPE_BATTLEGROUND",IF(G62&lt;&gt;"LIBSETS_SETTYPE_SPECIAL",IF(AT62&lt;&gt;"",VLOOKUP(AT62,'ESO zone constants'!$D$3:$H$4953,5,FALSE),""),""),"")</f>
        <v/>
      </c>
      <c r="AV62" s="3" t="str">
        <f>IF(AU62&lt;&gt;"",IF(AU62&lt;&gt;"LIBSETS_DROP_MECHANIC_MONSTER_NAME",VLOOKUP(AU62,'LibSets constants'!$I$4:$L$1003,3,FALSE),""),"")</f>
        <v/>
      </c>
      <c r="AW62" s="3" t="str">
        <f>IF(AU62&lt;&gt;"",IF(AU62&lt;&gt;"LIBSETS_DROP_MECHANIC_MONSTER_NAME",VLOOKUP(AU62,'LibSets constants'!$I$4:$L$1003,4,FALSE),""),"")</f>
        <v/>
      </c>
      <c r="AX62" s="87" t="s">
        <v>2678</v>
      </c>
      <c r="AY62" s="21" t="str">
        <f t="shared" si="0"/>
        <v>[80] = {wayshrines={39,161,113,}, traitsNeeded=6, dlcId=DLC_BASE_GAME</v>
      </c>
      <c r="AZ62" s="21" t="str">
        <f t="shared" si="1"/>
        <v>, zoneIds={92,382,103}, veteran=false</v>
      </c>
      <c r="BA62" s="21" t="str">
        <f t="shared" si="2"/>
        <v>, setType=LIBSETS_SETTYPE_CRAFTED</v>
      </c>
      <c r="BB62" s="21" t="str">
        <f t="shared" si="3"/>
        <v>},</v>
      </c>
      <c r="BC62" s="21" t="str">
        <f t="shared" si="4"/>
        <v xml:space="preserve"> --Hunding\'s Rage / Hundings Zorn   [Bangkorai, Reaper's March, The Rift]</v>
      </c>
    </row>
    <row r="63" spans="1:55" x14ac:dyDescent="0.25">
      <c r="A63" s="5">
        <v>81</v>
      </c>
      <c r="B63" t="s">
        <v>813</v>
      </c>
      <c r="C63" t="s">
        <v>814</v>
      </c>
      <c r="D63" s="3">
        <f>A63</f>
        <v>81</v>
      </c>
      <c r="G63" s="8" t="s">
        <v>1479</v>
      </c>
      <c r="I63" t="s">
        <v>91</v>
      </c>
      <c r="J63" t="s">
        <v>91</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constants'!$B$4:$C$1003,2,FALSE),"")</f>
        <v>Included in base game</v>
      </c>
      <c r="V63" s="3" t="str">
        <f>IF(U63&lt;&gt;"",IF(U63&lt;&gt;"LIBSETS_DROP_MECHANIC_MONSTER_NAME",VLOOKUP(U63,'LibSets constants'!$I$4:$L$1003,3,FALSE),""),"")</f>
        <v/>
      </c>
      <c r="W63" s="3" t="str">
        <f>IF(U63&lt;&gt;"",IF(U63&lt;&gt;"LIBSETS_DROP_MECHANIC_MONSTER_NAME",VLOOKUP(U63,'LibSets constants'!$I$4:$L$1003,4,FALSE),""),"")</f>
        <v/>
      </c>
      <c r="X63" s="3"/>
      <c r="Y63" s="3">
        <f>IF(G63&lt;&gt;"LIBSETS_SETTYPE_BATTLEGROUND",IF(G63&lt;&gt;"LIBSETS_SETTYPE_SPECIAL",IF(X63&lt;&gt;"",X63,IF(Z63&lt;&gt;"",VLOOKUP(Z63,'ESO zone constants'!$D$3:$H$4953,5,FALSE),"")),""),"")</f>
        <v>58</v>
      </c>
      <c r="Z63" t="str">
        <f>IF(AND(O63&lt;&gt;"",NOT(ISERROR(O63))),"",IF(AND(L63&lt;&gt;"",L63&gt;0,NOT(ISERROR(L63))),VLOOKUP(L63,'ESO dumped WayshrineInfo'!$K$3:$N$9999,4,FALSE),""))</f>
        <v>Malabal Tor</v>
      </c>
      <c r="AB63" s="43" t="str">
        <f>IF(AA63&lt;&gt;"",IF(AA63&lt;&gt;"LIBSETS_DROP_MECHANIC_MONSTER_NAME",VLOOKUP(AA63,'LibSets constants'!$I$4:$L$1003,3,FALSE),""),"")</f>
        <v/>
      </c>
      <c r="AC63" s="43" t="str">
        <f>IF(AA63&lt;&gt;"",IF(AA63&lt;&gt;"LIBSETS_DROP_MECHANIC_MONSTER_NAME",VLOOKUP(AA63,'LibSets constants'!$I$4:$L$1003,4,FALSE),""),"")</f>
        <v/>
      </c>
      <c r="AD63" s="3">
        <f>IF(G63&lt;&gt;"LIBSETS_SETTYPE_BATTLEGROUND",IF(G63&lt;&gt;"LIBSETS_SETTYPE_SPECIAL",IF(AE63&lt;&gt;"",VLOOKUP(AE63,'ESO zone constants'!$D$3:$H$4953,5,FALSE),""),""),"")</f>
        <v>101</v>
      </c>
      <c r="AE63" t="str">
        <f>IF(AND(O63&lt;&gt;"",NOT(ISERROR(O63))),"",IF(AND(M63&lt;&gt;"",M63&gt;0,NOT(ISERROR(M63))),VLOOKUP(M63,'ESO dumped WayshrineInfo'!$K$3:$N$9999,4,FALSE),""))</f>
        <v>Eastmarch</v>
      </c>
      <c r="AF63" s="44"/>
      <c r="AG63" s="43" t="str">
        <f>IF(AF63&lt;&gt;"",IF(AF63&lt;&gt;"LIBSETS_DROP_MECHANIC_MONSTER_NAME",VLOOKUP(AF63,'LibSets constants'!$I$4:$L$1003,3,FALSE),""),"")</f>
        <v/>
      </c>
      <c r="AH63" s="43" t="str">
        <f>IF(AF63&lt;&gt;"",IF(AF63&lt;&gt;"LIBSETS_DROP_MECHANIC_MONSTER_NAME",VLOOKUP(AF63,'LibSets constants'!$I$4:$L$1003,4,FALSE),""),"")</f>
        <v/>
      </c>
      <c r="AI63" s="3" t="str">
        <f>IF(G63&lt;&gt;"LIBSETS_SETTYPE_BATTLEGROUND",IF(G63&lt;&gt;"LIBSETS_SETTYPE_SPECIAL",IF(AJ63&lt;&gt;"",VLOOKUP(AJ63,'ESO zone constants'!$D$3:$H$4953,5,FALSE),""),""),"")</f>
        <v/>
      </c>
      <c r="AK63" s="44"/>
      <c r="AL63" s="43" t="str">
        <f>IF(AK63&lt;&gt;"",IF(AK63&lt;&gt;"LIBSETS_DROP_MECHANIC_MONSTER_NAME",VLOOKUP(AK63,'LibSets constants'!$I$4:$L$1003,3,FALSE),""),"")</f>
        <v/>
      </c>
      <c r="AM63" s="43" t="str">
        <f>IF(AK63&lt;&gt;"",IF(AK63&lt;&gt;"LIBSETS_DROP_MECHANIC_MONSTER_NAME",VLOOKUP(AK63,'LibSets constants'!$I$4:$L$1003,4,FALSE),""),"")</f>
        <v/>
      </c>
      <c r="AN63" s="3" t="str">
        <f>IF(G63&lt;&gt;"LIBSETS_SETTYPE_BATTLEGROUND",IF(G63&lt;&gt;"LIBSETS_SETTYPE_SPECIAL",IF(AO63&lt;&gt;"",VLOOKUP(AO63,'ESO zone constants'!$D$3:$H$4953,5,FALSE),""),""),"")</f>
        <v/>
      </c>
      <c r="AP63" s="44"/>
      <c r="AQ63" s="43" t="str">
        <f>IF(AP63&lt;&gt;"",IF(AP63&lt;&gt;"LIBSETS_DROP_MECHANIC_MONSTER_NAME",VLOOKUP(AP63,'LibSets constants'!$I$4:$L$1003,3,FALSE),""),"")</f>
        <v/>
      </c>
      <c r="AR63" s="43" t="str">
        <f>IF(AP63&lt;&gt;"",IF(AP63&lt;&gt;"LIBSETS_DROP_MECHANIC_MONSTER_NAME",VLOOKUP(AP63,'LibSets constants'!$I$4:$L$1003,4,FALSE),""),"")</f>
        <v/>
      </c>
      <c r="AS63" s="3" t="str">
        <f>IF(G63&lt;&gt;"LIBSETS_SETTYPE_BATTLEGROUND",IF(G63&lt;&gt;"LIBSETS_SETTYPE_SPECIAL",IF(AT63&lt;&gt;"",VLOOKUP(AT63,'ESO zone constants'!$D$3:$H$4953,5,FALSE),""),""),"")</f>
        <v/>
      </c>
      <c r="AU63" s="44"/>
      <c r="AV63" s="43" t="str">
        <f>IF(AU63&lt;&gt;"",IF(AU63&lt;&gt;"LIBSETS_DROP_MECHANIC_MONSTER_NAME",VLOOKUP(AU63,'LibSets constants'!$I$4:$L$1003,3,FALSE),""),"")</f>
        <v/>
      </c>
      <c r="AW63" s="43" t="str">
        <f>IF(AU63&lt;&gt;"",IF(AU63&lt;&gt;"LIBSETS_DROP_MECHANIC_MONSTER_NAME",VLOOKUP(AU63,'LibSets constants'!$I$4:$L$1003,4,FALSE),""),"")</f>
        <v/>
      </c>
      <c r="AX63" s="87" t="s">
        <v>2678</v>
      </c>
      <c r="AY63" s="21" t="str">
        <f t="shared" si="0"/>
        <v>[81] = {wayshrines={137,103,89,}, traitsNeeded=5, dlcId=DLC_BASE_GAME</v>
      </c>
      <c r="AZ63" s="21" t="str">
        <f t="shared" si="1"/>
        <v>, zoneIds={104,58,101}, veteran=false</v>
      </c>
      <c r="BA63" s="21" t="str">
        <f t="shared" si="2"/>
        <v>, setType=LIBSETS_SETTYPE_CRAFTED</v>
      </c>
      <c r="BB63" s="21" t="str">
        <f t="shared" si="3"/>
        <v>},</v>
      </c>
      <c r="BC63" s="21" t="str">
        <f t="shared" si="4"/>
        <v xml:space="preserve"> --Song of Lamae / Lied der Lamien   [Alik'r Desert, Malabal Tor, Eastmarch]</v>
      </c>
    </row>
    <row r="64" spans="1:55" x14ac:dyDescent="0.25">
      <c r="A64" s="5">
        <v>82</v>
      </c>
      <c r="B64" t="s">
        <v>815</v>
      </c>
      <c r="C64" t="s">
        <v>2589</v>
      </c>
      <c r="D64" s="3">
        <f>A64</f>
        <v>82</v>
      </c>
      <c r="G64" s="8" t="s">
        <v>1479</v>
      </c>
      <c r="I64" t="s">
        <v>91</v>
      </c>
      <c r="J64" t="s">
        <v>91</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V64" s="3" t="str">
        <f>IF(U64&lt;&gt;"",IF(U64&lt;&gt;"LIBSETS_DROP_MECHANIC_MONSTER_NAME",VLOOKUP(U64,'LibSets constants'!$I$4:$L$1003,3,FALSE),""),"")</f>
        <v/>
      </c>
      <c r="W64" s="3" t="str">
        <f>IF(U64&lt;&gt;"",IF(U64&lt;&gt;"LIBSETS_DROP_MECHANIC_MONSTER_NAME",VLOOKUP(U64,'LibSets constants'!$I$4:$L$1003,4,FALSE),""),"")</f>
        <v/>
      </c>
      <c r="X64" s="112"/>
      <c r="Y64" s="3">
        <f>IF(G64&lt;&gt;"LIBSETS_SETTYPE_BATTLEGROUND",IF(G64&lt;&gt;"LIBSETS_SETTYPE_SPECIAL",IF(X64&lt;&gt;"",X64,IF(Z64&lt;&gt;"",VLOOKUP(Z64,'ESO zone constants'!$D$3:$H$4953,5,FALSE),"")),""),"")</f>
        <v>58</v>
      </c>
      <c r="Z64" t="str">
        <f>IF(AND(O64&lt;&gt;"",NOT(ISERROR(O64))),"",IF(AND(L64&lt;&gt;"",L64&gt;0,NOT(ISERROR(L64))),VLOOKUP(L64,'ESO dumped WayshrineInfo'!$K$3:$N$9999,4,FALSE),""))</f>
        <v>Malabal Tor</v>
      </c>
      <c r="AB64" s="3" t="str">
        <f>IF(AA64&lt;&gt;"",IF(AA64&lt;&gt;"LIBSETS_DROP_MECHANIC_MONSTER_NAME",VLOOKUP(AA64,'LibSets constants'!$I$4:$L$1003,3,FALSE),""),"")</f>
        <v/>
      </c>
      <c r="AC64" s="3" t="str">
        <f>IF(AA64&lt;&gt;"",IF(AA64&lt;&gt;"LIBSETS_DROP_MECHANIC_MONSTER_NAME",VLOOKUP(AA64,'LibSets constants'!$I$4:$L$1003,4,FALSE),""),"")</f>
        <v/>
      </c>
      <c r="AD64" s="3">
        <f>IF(G64&lt;&gt;"LIBSETS_SETTYPE_BATTLEGROUND",IF(G64&lt;&gt;"LIBSETS_SETTYPE_SPECIAL",IF(AE64&lt;&gt;"",VLOOKUP(AE64,'ESO zone constants'!$D$3:$H$4953,5,FALSE),""),""),"")</f>
        <v>101</v>
      </c>
      <c r="AE64" t="str">
        <f>IF(AND(O64&lt;&gt;"",NOT(ISERROR(O64))),"",IF(AND(M64&lt;&gt;"",M64&gt;0,NOT(ISERROR(M64))),VLOOKUP(M64,'ESO dumped WayshrineInfo'!$K$3:$N$9999,4,FALSE),""))</f>
        <v>Eastmarch</v>
      </c>
      <c r="AG64" s="3" t="str">
        <f>IF(AF64&lt;&gt;"",IF(AF64&lt;&gt;"LIBSETS_DROP_MECHANIC_MONSTER_NAME",VLOOKUP(AF64,'LibSets constants'!$I$4:$L$1003,3,FALSE),""),"")</f>
        <v/>
      </c>
      <c r="AH64" s="3" t="str">
        <f>IF(AF64&lt;&gt;"",IF(AF64&lt;&gt;"LIBSETS_DROP_MECHANIC_MONSTER_NAME",VLOOKUP(AF64,'LibSets constants'!$I$4:$L$1003,4,FALSE),""),"")</f>
        <v/>
      </c>
      <c r="AI64" s="3" t="str">
        <f>IF(G64&lt;&gt;"LIBSETS_SETTYPE_BATTLEGROUND",IF(G64&lt;&gt;"LIBSETS_SETTYPE_SPECIAL",IF(AJ64&lt;&gt;"",VLOOKUP(AJ64,'ESO zone constants'!$D$3:$H$4953,5,FALSE),""),""),"")</f>
        <v/>
      </c>
      <c r="AL64" s="3" t="str">
        <f>IF(AK64&lt;&gt;"",IF(AK64&lt;&gt;"LIBSETS_DROP_MECHANIC_MONSTER_NAME",VLOOKUP(AK64,'LibSets constants'!$I$4:$L$1003,3,FALSE),""),"")</f>
        <v/>
      </c>
      <c r="AM64" s="3" t="str">
        <f>IF(AK64&lt;&gt;"",IF(AK64&lt;&gt;"LIBSETS_DROP_MECHANIC_MONSTER_NAME",VLOOKUP(AK64,'LibSets constants'!$I$4:$L$1003,4,FALSE),""),"")</f>
        <v/>
      </c>
      <c r="AN64" s="3" t="str">
        <f>IF(G64&lt;&gt;"LIBSETS_SETTYPE_BATTLEGROUND",IF(G64&lt;&gt;"LIBSETS_SETTYPE_SPECIAL",IF(AO64&lt;&gt;"",VLOOKUP(AO64,'ESO zone constants'!$D$3:$H$4953,5,FALSE),""),""),"")</f>
        <v/>
      </c>
      <c r="AQ64" s="3" t="str">
        <f>IF(AP64&lt;&gt;"",IF(AP64&lt;&gt;"LIBSETS_DROP_MECHANIC_MONSTER_NAME",VLOOKUP(AP64,'LibSets constants'!$I$4:$L$1003,3,FALSE),""),"")</f>
        <v/>
      </c>
      <c r="AR64" s="3" t="str">
        <f>IF(AP64&lt;&gt;"",IF(AP64&lt;&gt;"LIBSETS_DROP_MECHANIC_MONSTER_NAME",VLOOKUP(AP64,'LibSets constants'!$I$4:$L$1003,4,FALSE),""),"")</f>
        <v/>
      </c>
      <c r="AS64" s="3" t="str">
        <f>IF(G64&lt;&gt;"LIBSETS_SETTYPE_BATTLEGROUND",IF(G64&lt;&gt;"LIBSETS_SETTYPE_SPECIAL",IF(AT64&lt;&gt;"",VLOOKUP(AT64,'ESO zone constants'!$D$3:$H$4953,5,FALSE),""),""),"")</f>
        <v/>
      </c>
      <c r="AV64" s="3" t="str">
        <f>IF(AU64&lt;&gt;"",IF(AU64&lt;&gt;"LIBSETS_DROP_MECHANIC_MONSTER_NAME",VLOOKUP(AU64,'LibSets constants'!$I$4:$L$1003,3,FALSE),""),"")</f>
        <v/>
      </c>
      <c r="AW64" s="3" t="str">
        <f>IF(AU64&lt;&gt;"",IF(AU64&lt;&gt;"LIBSETS_DROP_MECHANIC_MONSTER_NAME",VLOOKUP(AU64,'LibSets constants'!$I$4:$L$1003,4,FALSE),""),"")</f>
        <v/>
      </c>
      <c r="AX64" s="87" t="s">
        <v>2678</v>
      </c>
      <c r="AY64" s="21" t="str">
        <f t="shared" si="0"/>
        <v>[82] = {wayshrines={155,105,95,}, traitsNeeded=5, dlcId=DLC_BASE_GAME</v>
      </c>
      <c r="AZ64" s="21" t="str">
        <f t="shared" si="1"/>
        <v>, zoneIds={104,58,101}, veteran=false</v>
      </c>
      <c r="BA64" s="21" t="str">
        <f t="shared" si="2"/>
        <v>, setType=LIBSETS_SETTYPE_CRAFTED</v>
      </c>
      <c r="BB64" s="21" t="str">
        <f t="shared" si="3"/>
        <v>},</v>
      </c>
      <c r="BC64" s="21" t="str">
        <f t="shared" si="4"/>
        <v xml:space="preserve"> --Alessia\'s Bulwark / Alessias Bollwerk   [Alik'r Desert, Malabal Tor, Eastmarch]</v>
      </c>
    </row>
    <row r="65" spans="1:55" x14ac:dyDescent="0.25">
      <c r="A65" s="12">
        <v>83</v>
      </c>
      <c r="B65" t="s">
        <v>816</v>
      </c>
      <c r="C65" t="s">
        <v>817</v>
      </c>
      <c r="D65" s="3">
        <f>A65</f>
        <v>83</v>
      </c>
      <c r="E65" s="42"/>
      <c r="G65" s="8" t="s">
        <v>1480</v>
      </c>
      <c r="I65" t="s">
        <v>91</v>
      </c>
      <c r="J65" t="s">
        <v>91</v>
      </c>
      <c r="K65">
        <v>-1</v>
      </c>
      <c r="L65">
        <v>-1</v>
      </c>
      <c r="M65">
        <v>-1</v>
      </c>
      <c r="N65">
        <v>0</v>
      </c>
      <c r="O65" s="66" t="s">
        <v>125</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constants'!$B$4:$C$1003,2,FALSE),"")</f>
        <v>Included in base game</v>
      </c>
      <c r="U65" s="33" t="s">
        <v>1540</v>
      </c>
      <c r="V65" s="3" t="str">
        <f>IF(U65&lt;&gt;"",IF(U65&lt;&gt;"LIBSETS_DROP_MECHANIC_MONSTER_NAME",VLOOKUP(U65,'LibSets constants'!$I$4:$L$1003,3,FALSE),""),"")</f>
        <v>City Vlastarus (quartermaster)</v>
      </c>
      <c r="W65" s="3" t="str">
        <f>IF(U65&lt;&gt;"",IF(U65&lt;&gt;"LIBSETS_DROP_MECHANIC_MONSTER_NAME",VLOOKUP(U65,'LibSets constants'!$I$4:$L$1003,4,FALSE),""),"")</f>
        <v>Stadt Vlastarus (Quartiermeister)</v>
      </c>
      <c r="X65" s="3"/>
      <c r="Y65" s="3" t="str">
        <f>IF(G65&lt;&gt;"LIBSETS_SETTYPE_BATTLEGROUND",IF(G65&lt;&gt;"LIBSETS_SETTYPE_SPECIAL",IF(X65&lt;&gt;"",X65,IF(Z65&lt;&gt;"",VLOOKUP(Z65,'ESO zone constants'!$D$3:$H$4953,5,FALSE),"")),""),"")</f>
        <v/>
      </c>
      <c r="Z65" t="str">
        <f>IF(AND(O65&lt;&gt;"",NOT(ISERROR(O65))),"",IF(AND(L65&lt;&gt;"",L65&gt;0,NOT(ISERROR(L65))),VLOOKUP(L65,'ESO dumped WayshrineInfo'!$K$3:$N$9999,4,FALSE),""))</f>
        <v/>
      </c>
      <c r="AB65" s="3" t="str">
        <f>IF(AA65&lt;&gt;"",IF(AA65&lt;&gt;"LIBSETS_DROP_MECHANIC_MONSTER_NAME",VLOOKUP(AA65,'LibSets constants'!$I$4:$L$1003,3,FALSE),""),"")</f>
        <v/>
      </c>
      <c r="AC65" s="3" t="str">
        <f>IF(AA65&lt;&gt;"",IF(AA65&lt;&gt;"LIBSETS_DROP_MECHANIC_MONSTER_NAME",VLOOKUP(AA65,'LibSets constants'!$I$4:$L$1003,4,FALSE),""),"")</f>
        <v/>
      </c>
      <c r="AD65" s="3" t="str">
        <f>IF(G65&lt;&gt;"LIBSETS_SETTYPE_BATTLEGROUND",IF(G65&lt;&gt;"LIBSETS_SETTYPE_SPECIAL",IF(AE65&lt;&gt;"",VLOOKUP(AE65,'ESO zone constants'!$D$3:$H$4953,5,FALSE),""),""),"")</f>
        <v/>
      </c>
      <c r="AE65" t="str">
        <f>IF(AND(O65&lt;&gt;"",NOT(ISERROR(O65))),"",IF(AND(M65&lt;&gt;"",M65&gt;0,NOT(ISERROR(M65))),VLOOKUP(M65,'ESO dumped WayshrineInfo'!$K$3:$N$9999,4,FALSE),""))</f>
        <v/>
      </c>
      <c r="AG65" s="3" t="str">
        <f>IF(AF65&lt;&gt;"",IF(AF65&lt;&gt;"LIBSETS_DROP_MECHANIC_MONSTER_NAME",VLOOKUP(AF65,'LibSets constants'!$I$4:$L$1003,3,FALSE),""),"")</f>
        <v/>
      </c>
      <c r="AH65" s="3" t="str">
        <f>IF(AF65&lt;&gt;"",IF(AF65&lt;&gt;"LIBSETS_DROP_MECHANIC_MONSTER_NAME",VLOOKUP(AF65,'LibSets constants'!$I$4:$L$1003,4,FALSE),""),"")</f>
        <v/>
      </c>
      <c r="AI65" s="3" t="str">
        <f>IF(G65&lt;&gt;"LIBSETS_SETTYPE_BATTLEGROUND",IF(G65&lt;&gt;"LIBSETS_SETTYPE_SPECIAL",IF(AJ65&lt;&gt;"",VLOOKUP(AJ65,'ESO zone constants'!$D$3:$H$4953,5,FALSE),""),""),"")</f>
        <v/>
      </c>
      <c r="AL65" s="3" t="str">
        <f>IF(AK65&lt;&gt;"",IF(AK65&lt;&gt;"LIBSETS_DROP_MECHANIC_MONSTER_NAME",VLOOKUP(AK65,'LibSets constants'!$I$4:$L$1003,3,FALSE),""),"")</f>
        <v/>
      </c>
      <c r="AM65" s="3" t="str">
        <f>IF(AK65&lt;&gt;"",IF(AK65&lt;&gt;"LIBSETS_DROP_MECHANIC_MONSTER_NAME",VLOOKUP(AK65,'LibSets constants'!$I$4:$L$1003,4,FALSE),""),"")</f>
        <v/>
      </c>
      <c r="AN65" s="3" t="str">
        <f>IF(G65&lt;&gt;"LIBSETS_SETTYPE_BATTLEGROUND",IF(G65&lt;&gt;"LIBSETS_SETTYPE_SPECIAL",IF(AO65&lt;&gt;"",VLOOKUP(AO65,'ESO zone constants'!$D$3:$H$4953,5,FALSE),""),""),"")</f>
        <v/>
      </c>
      <c r="AQ65" s="3" t="str">
        <f>IF(AP65&lt;&gt;"",IF(AP65&lt;&gt;"LIBSETS_DROP_MECHANIC_MONSTER_NAME",VLOOKUP(AP65,'LibSets constants'!$I$4:$L$1003,3,FALSE),""),"")</f>
        <v/>
      </c>
      <c r="AR65" s="3" t="str">
        <f>IF(AP65&lt;&gt;"",IF(AP65&lt;&gt;"LIBSETS_DROP_MECHANIC_MONSTER_NAME",VLOOKUP(AP65,'LibSets constants'!$I$4:$L$1003,4,FALSE),""),"")</f>
        <v/>
      </c>
      <c r="AS65" s="3" t="str">
        <f>IF(G65&lt;&gt;"LIBSETS_SETTYPE_BATTLEGROUND",IF(G65&lt;&gt;"LIBSETS_SETTYPE_SPECIAL",IF(AT65&lt;&gt;"",VLOOKUP(AT65,'ESO zone constants'!$D$3:$H$4953,5,FALSE),""),""),"")</f>
        <v/>
      </c>
      <c r="AV65" s="3" t="str">
        <f>IF(AU65&lt;&gt;"",IF(AU65&lt;&gt;"LIBSETS_DROP_MECHANIC_MONSTER_NAME",VLOOKUP(AU65,'LibSets constants'!$I$4:$L$1003,3,FALSE),""),"")</f>
        <v/>
      </c>
      <c r="AW65" s="3" t="str">
        <f>IF(AU65&lt;&gt;"",IF(AU65&lt;&gt;"LIBSETS_DROP_MECHANIC_MONSTER_NAME",VLOOKUP(AU65,'LibSets constants'!$I$4:$L$1003,4,FALSE),""),"")</f>
        <v/>
      </c>
      <c r="AX65" s="87" t="s">
        <v>2679</v>
      </c>
      <c r="AY65" s="21" t="str">
        <f t="shared" si="0"/>
        <v>[83] = {wayshrines={-1,-1,-1,}, dlcId=DLC_BASE_GAME</v>
      </c>
      <c r="AZ65" s="21" t="str">
        <f t="shared" si="1"/>
        <v>, zoneIds={181}, veteran=false</v>
      </c>
      <c r="BA65" s="21" t="str">
        <f t="shared" si="2"/>
        <v>, setType=LIBSETS_SETTYPE_CYRODIIL</v>
      </c>
      <c r="BB65" s="21" t="str">
        <f t="shared" si="3"/>
        <v>, isProcSetAllowedInPvP=1, dropMechanic={LIBSETS_DROP_MECHANIC_CITY_CYRODIIL_VLASTARUS}},</v>
      </c>
      <c r="BC65" s="21" t="str">
        <f t="shared" si="4"/>
        <v xml:space="preserve"> --Elf Bane / Elfenfluch   [Cyrodiil]</v>
      </c>
    </row>
    <row r="66" spans="1:55" x14ac:dyDescent="0.25">
      <c r="A66" s="5">
        <v>84</v>
      </c>
      <c r="B66" t="s">
        <v>818</v>
      </c>
      <c r="C66" t="s">
        <v>2590</v>
      </c>
      <c r="D66" s="3">
        <f>A66</f>
        <v>84</v>
      </c>
      <c r="G66" s="8" t="s">
        <v>1479</v>
      </c>
      <c r="I66" t="s">
        <v>91</v>
      </c>
      <c r="J66" t="s">
        <v>91</v>
      </c>
      <c r="K66">
        <v>-2</v>
      </c>
      <c r="L66">
        <v>-2</v>
      </c>
      <c r="M66">
        <v>-2</v>
      </c>
      <c r="N66">
        <v>8</v>
      </c>
      <c r="O66" s="66" t="s">
        <v>138</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constants'!$B$4:$C$1003,2,FALSE),"")</f>
        <v>Included in base game</v>
      </c>
      <c r="V66" s="3" t="str">
        <f>IF(U66&lt;&gt;"",IF(U66&lt;&gt;"LIBSETS_DROP_MECHANIC_MONSTER_NAME",VLOOKUP(U66,'LibSets constants'!$I$4:$L$1003,3,FALSE),""),"")</f>
        <v/>
      </c>
      <c r="W66" s="3" t="str">
        <f>IF(U66&lt;&gt;"",IF(U66&lt;&gt;"LIBSETS_DROP_MECHANIC_MONSTER_NAME",VLOOKUP(U66,'LibSets constants'!$I$4:$L$1003,4,FALSE),""),"")</f>
        <v/>
      </c>
      <c r="X66" s="3"/>
      <c r="Y66" s="3" t="str">
        <f>IF(G66&lt;&gt;"LIBSETS_SETTYPE_BATTLEGROUND",IF(G66&lt;&gt;"LIBSETS_SETTYPE_SPECIAL",IF(X66&lt;&gt;"",X66,IF(Z66&lt;&gt;"",VLOOKUP(Z66,'ESO zone constants'!$D$3:$H$4953,5,FALSE),"")),""),"")</f>
        <v/>
      </c>
      <c r="Z66" t="str">
        <f>IF(AND(O66&lt;&gt;"",NOT(ISERROR(O66))),"",IF(AND(L66&lt;&gt;"",L66&gt;0,NOT(ISERROR(L66))),VLOOKUP(L66,'ESO dumped WayshrineInfo'!$K$3:$N$9999,4,FALSE),""))</f>
        <v/>
      </c>
      <c r="AB66" s="43" t="str">
        <f>IF(AA66&lt;&gt;"",IF(AA66&lt;&gt;"LIBSETS_DROP_MECHANIC_MONSTER_NAME",VLOOKUP(AA66,'LibSets constants'!$I$4:$L$1003,3,FALSE),""),"")</f>
        <v/>
      </c>
      <c r="AC66" s="43" t="str">
        <f>IF(AA66&lt;&gt;"",IF(AA66&lt;&gt;"LIBSETS_DROP_MECHANIC_MONSTER_NAME",VLOOKUP(AA66,'LibSets constants'!$I$4:$L$1003,4,FALSE),""),"")</f>
        <v/>
      </c>
      <c r="AD66" s="3" t="str">
        <f>IF(G66&lt;&gt;"LIBSETS_SETTYPE_BATTLEGROUND",IF(G66&lt;&gt;"LIBSETS_SETTYPE_SPECIAL",IF(AE66&lt;&gt;"",VLOOKUP(AE66,'ESO zone constants'!$D$3:$H$4953,5,FALSE),""),""),"")</f>
        <v/>
      </c>
      <c r="AE66" t="str">
        <f>IF(AND(O66&lt;&gt;"",NOT(ISERROR(O66))),"",IF(AND(M66&lt;&gt;"",M66&gt;0,NOT(ISERROR(M66))),VLOOKUP(M66,'ESO dumped WayshrineInfo'!$K$3:$N$9999,4,FALSE),""))</f>
        <v/>
      </c>
      <c r="AF66" s="44"/>
      <c r="AG66" s="43" t="str">
        <f>IF(AF66&lt;&gt;"",IF(AF66&lt;&gt;"LIBSETS_DROP_MECHANIC_MONSTER_NAME",VLOOKUP(AF66,'LibSets constants'!$I$4:$L$1003,3,FALSE),""),"")</f>
        <v/>
      </c>
      <c r="AH66" s="43" t="str">
        <f>IF(AF66&lt;&gt;"",IF(AF66&lt;&gt;"LIBSETS_DROP_MECHANIC_MONSTER_NAME",VLOOKUP(AF66,'LibSets constants'!$I$4:$L$1003,4,FALSE),""),"")</f>
        <v/>
      </c>
      <c r="AI66" s="3" t="str">
        <f>IF(G66&lt;&gt;"LIBSETS_SETTYPE_BATTLEGROUND",IF(G66&lt;&gt;"LIBSETS_SETTYPE_SPECIAL",IF(AJ66&lt;&gt;"",VLOOKUP(AJ66,'ESO zone constants'!$D$3:$H$4953,5,FALSE),""),""),"")</f>
        <v/>
      </c>
      <c r="AK66" s="44"/>
      <c r="AL66" s="43" t="str">
        <f>IF(AK66&lt;&gt;"",IF(AK66&lt;&gt;"LIBSETS_DROP_MECHANIC_MONSTER_NAME",VLOOKUP(AK66,'LibSets constants'!$I$4:$L$1003,3,FALSE),""),"")</f>
        <v/>
      </c>
      <c r="AM66" s="43" t="str">
        <f>IF(AK66&lt;&gt;"",IF(AK66&lt;&gt;"LIBSETS_DROP_MECHANIC_MONSTER_NAME",VLOOKUP(AK66,'LibSets constants'!$I$4:$L$1003,4,FALSE),""),"")</f>
        <v/>
      </c>
      <c r="AN66" s="3" t="str">
        <f>IF(G66&lt;&gt;"LIBSETS_SETTYPE_BATTLEGROUND",IF(G66&lt;&gt;"LIBSETS_SETTYPE_SPECIAL",IF(AO66&lt;&gt;"",VLOOKUP(AO66,'ESO zone constants'!$D$3:$H$4953,5,FALSE),""),""),"")</f>
        <v/>
      </c>
      <c r="AP66" s="44"/>
      <c r="AQ66" s="43" t="str">
        <f>IF(AP66&lt;&gt;"",IF(AP66&lt;&gt;"LIBSETS_DROP_MECHANIC_MONSTER_NAME",VLOOKUP(AP66,'LibSets constants'!$I$4:$L$1003,3,FALSE),""),"")</f>
        <v/>
      </c>
      <c r="AR66" s="43" t="str">
        <f>IF(AP66&lt;&gt;"",IF(AP66&lt;&gt;"LIBSETS_DROP_MECHANIC_MONSTER_NAME",VLOOKUP(AP66,'LibSets constants'!$I$4:$L$1003,4,FALSE),""),"")</f>
        <v/>
      </c>
      <c r="AS66" s="3" t="str">
        <f>IF(G66&lt;&gt;"LIBSETS_SETTYPE_BATTLEGROUND",IF(G66&lt;&gt;"LIBSETS_SETTYPE_SPECIAL",IF(AT66&lt;&gt;"",VLOOKUP(AT66,'ESO zone constants'!$D$3:$H$4953,5,FALSE),""),""),"")</f>
        <v/>
      </c>
      <c r="AU66" s="44"/>
      <c r="AV66" s="43" t="str">
        <f>IF(AU66&lt;&gt;"",IF(AU66&lt;&gt;"LIBSETS_DROP_MECHANIC_MONSTER_NAME",VLOOKUP(AU66,'LibSets constants'!$I$4:$L$1003,3,FALSE),""),"")</f>
        <v/>
      </c>
      <c r="AW66" s="43" t="str">
        <f>IF(AU66&lt;&gt;"",IF(AU66&lt;&gt;"LIBSETS_DROP_MECHANIC_MONSTER_NAME",VLOOKUP(AU66,'LibSets constants'!$I$4:$L$1003,4,FALSE),""),"")</f>
        <v/>
      </c>
      <c r="AX66" s="87" t="s">
        <v>2679</v>
      </c>
      <c r="AY66" s="21" t="str">
        <f t="shared" si="0"/>
        <v>[84] = {wayshrines={-2,-2,-2,}, traitsNeeded=8, dlcId=DLC_BASE_GAME</v>
      </c>
      <c r="AZ66" s="21" t="str">
        <f t="shared" si="1"/>
        <v>, zoneIds={208}, veteran=false</v>
      </c>
      <c r="BA66" s="21" t="str">
        <f t="shared" si="2"/>
        <v>, setType=LIBSETS_SETTYPE_CRAFTED</v>
      </c>
      <c r="BB66" s="21" t="str">
        <f t="shared" si="3"/>
        <v>, isProcSetAllowedInPvP=1},</v>
      </c>
      <c r="BC66" s="21" t="str">
        <f t="shared" si="4"/>
        <v xml:space="preserve"> --Orgnum\'s Scales / Orgnums Schuppen   [The Earth Forge]</v>
      </c>
    </row>
    <row r="67" spans="1:55" x14ac:dyDescent="0.25">
      <c r="A67" s="12">
        <v>85</v>
      </c>
      <c r="B67" t="s">
        <v>819</v>
      </c>
      <c r="C67" t="s">
        <v>2591</v>
      </c>
      <c r="D67" s="3">
        <f>A67</f>
        <v>85</v>
      </c>
      <c r="G67" s="8" t="s">
        <v>1480</v>
      </c>
      <c r="I67" t="s">
        <v>91</v>
      </c>
      <c r="J67" t="s">
        <v>91</v>
      </c>
      <c r="K67">
        <v>-1</v>
      </c>
      <c r="L67">
        <v>-1</v>
      </c>
      <c r="M67">
        <v>-1</v>
      </c>
      <c r="N67">
        <v>0</v>
      </c>
      <c r="O67" s="66" t="s">
        <v>125</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constants'!$B$4:$C$1003,2,FALSE),"")</f>
        <v>Included in base game</v>
      </c>
      <c r="U67" s="33" t="s">
        <v>2829</v>
      </c>
      <c r="V67" s="3" t="str">
        <f>IF(U67&lt;&gt;"",IF(U67&lt;&gt;"LIBSETS_DROP_MECHANIC_MONSTER_NAME",VLOOKUP(U67,'LibSets constants'!$I$4:$L$1003,3,FALSE),""),"")</f>
        <v>City Cropsford (quartermaster)</v>
      </c>
      <c r="W67" s="3" t="str">
        <f>IF(U67&lt;&gt;"",IF(U67&lt;&gt;"LIBSETS_DROP_MECHANIC_MONSTER_NAME",VLOOKUP(U67,'LibSets constants'!$I$4:$L$1003,4,FALSE),""),"")</f>
        <v>Stadt Erntefurt (Quartiermeister)</v>
      </c>
      <c r="X67" s="3"/>
      <c r="Y67" s="3" t="str">
        <f>IF(G67&lt;&gt;"LIBSETS_SETTYPE_BATTLEGROUND",IF(G67&lt;&gt;"LIBSETS_SETTYPE_SPECIAL",IF(X67&lt;&gt;"",X67,IF(Z67&lt;&gt;"",VLOOKUP(Z67,'ESO zone constants'!$D$3:$H$4953,5,FALSE),"")),""),"")</f>
        <v/>
      </c>
      <c r="Z67" t="str">
        <f>IF(AND(O67&lt;&gt;"",NOT(ISERROR(O67))),"",IF(AND(L67&lt;&gt;"",L67&gt;0,NOT(ISERROR(L67))),VLOOKUP(L67,'ESO dumped WayshrineInfo'!$K$3:$N$9999,4,FALSE),""))</f>
        <v/>
      </c>
      <c r="AB67" s="3" t="str">
        <f>IF(AA67&lt;&gt;"",IF(AA67&lt;&gt;"LIBSETS_DROP_MECHANIC_MONSTER_NAME",VLOOKUP(AA67,'LibSets constants'!$I$4:$L$1003,3,FALSE),""),"")</f>
        <v/>
      </c>
      <c r="AC67" s="3" t="str">
        <f>IF(AA67&lt;&gt;"",IF(AA67&lt;&gt;"LIBSETS_DROP_MECHANIC_MONSTER_NAME",VLOOKUP(AA67,'LibSets constants'!$I$4:$L$1003,4,FALSE),""),"")</f>
        <v/>
      </c>
      <c r="AD67" s="3" t="str">
        <f>IF(G67&lt;&gt;"LIBSETS_SETTYPE_BATTLEGROUND",IF(G67&lt;&gt;"LIBSETS_SETTYPE_SPECIAL",IF(AE67&lt;&gt;"",VLOOKUP(AE67,'ESO zone constants'!$D$3:$H$4953,5,FALSE),""),""),"")</f>
        <v/>
      </c>
      <c r="AE67" t="str">
        <f>IF(AND(O67&lt;&gt;"",NOT(ISERROR(O67))),"",IF(AND(M67&lt;&gt;"",M67&gt;0,NOT(ISERROR(M67))),VLOOKUP(M67,'ESO dumped WayshrineInfo'!$K$3:$N$9999,4,FALSE),""))</f>
        <v/>
      </c>
      <c r="AG67" s="3" t="str">
        <f>IF(AF67&lt;&gt;"",IF(AF67&lt;&gt;"LIBSETS_DROP_MECHANIC_MONSTER_NAME",VLOOKUP(AF67,'LibSets constants'!$I$4:$L$1003,3,FALSE),""),"")</f>
        <v/>
      </c>
      <c r="AH67" s="3" t="str">
        <f>IF(AF67&lt;&gt;"",IF(AF67&lt;&gt;"LIBSETS_DROP_MECHANIC_MONSTER_NAME",VLOOKUP(AF67,'LibSets constants'!$I$4:$L$1003,4,FALSE),""),"")</f>
        <v/>
      </c>
      <c r="AI67" s="3" t="str">
        <f>IF(G67&lt;&gt;"LIBSETS_SETTYPE_BATTLEGROUND",IF(G67&lt;&gt;"LIBSETS_SETTYPE_SPECIAL",IF(AJ67&lt;&gt;"",VLOOKUP(AJ67,'ESO zone constants'!$D$3:$H$4953,5,FALSE),""),""),"")</f>
        <v/>
      </c>
      <c r="AL67" s="3" t="str">
        <f>IF(AK67&lt;&gt;"",IF(AK67&lt;&gt;"LIBSETS_DROP_MECHANIC_MONSTER_NAME",VLOOKUP(AK67,'LibSets constants'!$I$4:$L$1003,3,FALSE),""),"")</f>
        <v/>
      </c>
      <c r="AM67" s="3" t="str">
        <f>IF(AK67&lt;&gt;"",IF(AK67&lt;&gt;"LIBSETS_DROP_MECHANIC_MONSTER_NAME",VLOOKUP(AK67,'LibSets constants'!$I$4:$L$1003,4,FALSE),""),"")</f>
        <v/>
      </c>
      <c r="AN67" s="3" t="str">
        <f>IF(G67&lt;&gt;"LIBSETS_SETTYPE_BATTLEGROUND",IF(G67&lt;&gt;"LIBSETS_SETTYPE_SPECIAL",IF(AO67&lt;&gt;"",VLOOKUP(AO67,'ESO zone constants'!$D$3:$H$4953,5,FALSE),""),""),"")</f>
        <v/>
      </c>
      <c r="AQ67" s="3" t="str">
        <f>IF(AP67&lt;&gt;"",IF(AP67&lt;&gt;"LIBSETS_DROP_MECHANIC_MONSTER_NAME",VLOOKUP(AP67,'LibSets constants'!$I$4:$L$1003,3,FALSE),""),"")</f>
        <v/>
      </c>
      <c r="AR67" s="3" t="str">
        <f>IF(AP67&lt;&gt;"",IF(AP67&lt;&gt;"LIBSETS_DROP_MECHANIC_MONSTER_NAME",VLOOKUP(AP67,'LibSets constants'!$I$4:$L$1003,4,FALSE),""),"")</f>
        <v/>
      </c>
      <c r="AS67" s="3" t="str">
        <f>IF(G67&lt;&gt;"LIBSETS_SETTYPE_BATTLEGROUND",IF(G67&lt;&gt;"LIBSETS_SETTYPE_SPECIAL",IF(AT67&lt;&gt;"",VLOOKUP(AT67,'ESO zone constants'!$D$3:$H$4953,5,FALSE),""),""),"")</f>
        <v/>
      </c>
      <c r="AV67" s="3" t="str">
        <f>IF(AU67&lt;&gt;"",IF(AU67&lt;&gt;"LIBSETS_DROP_MECHANIC_MONSTER_NAME",VLOOKUP(AU67,'LibSets constants'!$I$4:$L$1003,3,FALSE),""),"")</f>
        <v/>
      </c>
      <c r="AW67" s="3" t="str">
        <f>IF(AU67&lt;&gt;"",IF(AU67&lt;&gt;"LIBSETS_DROP_MECHANIC_MONSTER_NAME",VLOOKUP(AU67,'LibSets constants'!$I$4:$L$1003,4,FALSE),""),"")</f>
        <v/>
      </c>
      <c r="AX67" s="87" t="s">
        <v>2678</v>
      </c>
      <c r="AY67" s="21" t="str">
        <f t="shared" si="0"/>
        <v>[85] = {wayshrines={-1,-1,-1,}, dlcId=DLC_BASE_GAME</v>
      </c>
      <c r="AZ67" s="21" t="str">
        <f t="shared" si="1"/>
        <v>, zoneIds={181}, veteran=false</v>
      </c>
      <c r="BA67" s="21" t="str">
        <f t="shared" si="2"/>
        <v>, setType=LIBSETS_SETTYPE_CYRODIIL</v>
      </c>
      <c r="BB67" s="21" t="str">
        <f t="shared" si="3"/>
        <v>, dropMechanic={LIBSETS_DROP_MECHANIC_CITY_CYRODIIL_CROPSFORD}},</v>
      </c>
      <c r="BC67" s="21" t="str">
        <f t="shared" si="4"/>
        <v xml:space="preserve"> --Almalexia\'s Mercy / Almalexias Gnade   [Cyrodiil]</v>
      </c>
    </row>
    <row r="68" spans="1:55" x14ac:dyDescent="0.25">
      <c r="A68" s="12">
        <v>86</v>
      </c>
      <c r="B68" t="s">
        <v>820</v>
      </c>
      <c r="C68" t="s">
        <v>2592</v>
      </c>
      <c r="D68" s="3">
        <f>A68</f>
        <v>86</v>
      </c>
      <c r="G68" s="8" t="s">
        <v>1485</v>
      </c>
      <c r="I68" t="s">
        <v>91</v>
      </c>
      <c r="J68" t="s">
        <v>91</v>
      </c>
      <c r="K68">
        <v>-1</v>
      </c>
      <c r="L68">
        <v>-1</v>
      </c>
      <c r="M68">
        <v>-1</v>
      </c>
      <c r="N68">
        <v>0</v>
      </c>
      <c r="O68" s="66" t="s">
        <v>264</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1565</v>
      </c>
      <c r="V68" s="3" t="str">
        <f>IF(U68&lt;&gt;"",IF(U68&lt;&gt;"LIBSETS_DROP_MECHANIC_MONSTER_NAME",VLOOKUP(U68,'LibSets constants'!$I$4:$L$1003,3,FALSE),""),"")</f>
        <v>Delve bosses have a chance to drop a waist or feet.</v>
      </c>
      <c r="W68" s="3" t="str">
        <f>IF(U68&lt;&gt;"",IF(U68&lt;&gt;"LIBSETS_DROP_MECHANIC_MONSTER_NAME",VLOOKUP(U68,'LibSets constants'!$I$4:$L$1003,4,FALSE),""),"")</f>
        <v>Bosse in Gewölben haben die Chance, eine Taille oder Füße fallen zu lassen.</v>
      </c>
      <c r="X68" s="3"/>
      <c r="Y68" s="3" t="str">
        <f>IF(G68&lt;&gt;"LIBSETS_SETTYPE_BATTLEGROUND",IF(G68&lt;&gt;"LIBSETS_SETTYPE_SPECIAL",IF(X68&lt;&gt;"",X68,IF(Z68&lt;&gt;"",VLOOKUP(Z68,'ESO zone constants'!$D$3:$H$4953,5,FALSE),"")),""),"")</f>
        <v/>
      </c>
      <c r="Z68" t="str">
        <f>IF(AND(O68&lt;&gt;"",NOT(ISERROR(O68))),"",IF(AND(L68&lt;&gt;"",L68&gt;0,NOT(ISERROR(L68))),VLOOKUP(L68,'ESO dumped WayshrineInfo'!$K$3:$N$9999,4,FALSE),""))</f>
        <v/>
      </c>
      <c r="AA68" s="33" t="s">
        <v>1566</v>
      </c>
      <c r="AB68" s="43" t="str">
        <f>IF(AA68&lt;&gt;"",IF(AA68&lt;&gt;"LIBSETS_DROP_MECHANIC_MONSTER_NAME",VLOOKUP(AA68,'LibSets constants'!$I$4:$L$1003,3,FALSE),""),"")</f>
        <v>Overland group bosses have a 100% chance to drop head, chest, legs, or weapon.</v>
      </c>
      <c r="AC68" s="43" t="str">
        <f>IF(AA68&lt;&gt;"",IF(AA68&lt;&gt;"LIBSETS_DROP_MECHANIC_MONSTER_NAME",VLOOKUP(AA68,'LibSets constants'!$I$4:$L$1003,4,FALSE),""),"")</f>
        <v>Überland Gruppenbosse haben eine Chance von 100%, Kopf, Brust, Beine oder Waffen fallen zu lassen.</v>
      </c>
      <c r="AD68" s="3" t="str">
        <f>IF(G68&lt;&gt;"LIBSETS_SETTYPE_BATTLEGROUND",IF(G68&lt;&gt;"LIBSETS_SETTYPE_SPECIAL",IF(AE68&lt;&gt;"",VLOOKUP(AE68,'ESO zone constants'!$D$3:$H$4953,5,FALSE),""),""),"")</f>
        <v/>
      </c>
      <c r="AE68" t="str">
        <f>IF(AND(O68&lt;&gt;"",NOT(ISERROR(O68))),"",IF(AND(M68&lt;&gt;"",M68&gt;0,NOT(ISERROR(M68))),VLOOKUP(M68,'ESO dumped WayshrineInfo'!$K$3:$N$9999,4,FALSE),""))</f>
        <v/>
      </c>
      <c r="AF68" s="44" t="s">
        <v>1567</v>
      </c>
      <c r="AG68" s="43" t="str">
        <f>IF(AF68&lt;&gt;"",IF(AF68&lt;&gt;"LIBSETS_DROP_MECHANIC_MONSTER_NAME",VLOOKUP(AF68,'LibSets constants'!$I$4:$L$1003,3,FALSE),""),"")</f>
        <v>Public dungeon bosses have a chance to drop a shoulder, hand, or weapon.</v>
      </c>
      <c r="AH68" s="43" t="str">
        <f>IF(AF68&lt;&gt;"",IF(AF68&lt;&gt;"LIBSETS_DROP_MECHANIC_MONSTER_NAME",VLOOKUP(AF68,'LibSets constants'!$I$4:$L$1003,4,FALSE),""),"")</f>
        <v>Öffentliche Dungeon-Bosse haben die Möglichkeit, eine Schulter, Handschuhe oder eine Waffe fallen zu lassen.</v>
      </c>
      <c r="AI68" s="3" t="str">
        <f>IF(G68&lt;&gt;"LIBSETS_SETTYPE_BATTLEGROUND",IF(G68&lt;&gt;"LIBSETS_SETTYPE_SPECIAL",IF(AJ68&lt;&gt;"",VLOOKUP(AJ68,'ESO zone constants'!$D$3:$H$4953,5,FALSE),""),""),"")</f>
        <v/>
      </c>
      <c r="AK68" s="44" t="s">
        <v>1568</v>
      </c>
      <c r="AL68" s="43" t="str">
        <f>IF(AK68&lt;&gt;"",IF(AK68&lt;&gt;"LIBSETS_DROP_MECHANIC_MONSTER_NAME",VLOOKUP(AK68,'LibSets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8" s="43" t="str">
        <f>IF(AK68&lt;&gt;"",IF(AK68&lt;&gt;"LIBSETS_DROP_MECHANIC_MONSTER_NAME",VLOOKUP(AK68,'LibSets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8" s="3" t="str">
        <f>IF(G68&lt;&gt;"LIBSETS_SETTYPE_BATTLEGROUND",IF(G68&lt;&gt;"LIBSETS_SETTYPE_SPECIAL",IF(AO68&lt;&gt;"",VLOOKUP(AO68,'ESO zone constants'!$D$3:$H$4953,5,FALSE),""),""),"")</f>
        <v/>
      </c>
      <c r="AP68" s="44"/>
      <c r="AQ68" s="43" t="str">
        <f>IF(AP68&lt;&gt;"",IF(AP68&lt;&gt;"LIBSETS_DROP_MECHANIC_MONSTER_NAME",VLOOKUP(AP68,'LibSets constants'!$I$4:$L$1003,3,FALSE),""),"")</f>
        <v/>
      </c>
      <c r="AR68" s="43" t="str">
        <f>IF(AP68&lt;&gt;"",IF(AP68&lt;&gt;"LIBSETS_DROP_MECHANIC_MONSTER_NAME",VLOOKUP(AP68,'LibSets constants'!$I$4:$L$1003,4,FALSE),""),"")</f>
        <v/>
      </c>
      <c r="AS68" s="3" t="str">
        <f>IF(G68&lt;&gt;"LIBSETS_SETTYPE_BATTLEGROUND",IF(G68&lt;&gt;"LIBSETS_SETTYPE_SPECIAL",IF(AT68&lt;&gt;"",VLOOKUP(AT68,'ESO zone constants'!$D$3:$H$4953,5,FALSE),""),""),"")</f>
        <v/>
      </c>
      <c r="AU68" s="44"/>
      <c r="AV68" s="43" t="str">
        <f>IF(AU68&lt;&gt;"",IF(AU68&lt;&gt;"LIBSETS_DROP_MECHANIC_MONSTER_NAME",VLOOKUP(AU68,'LibSets constants'!$I$4:$L$1003,3,FALSE),""),"")</f>
        <v/>
      </c>
      <c r="AW68" s="43" t="str">
        <f>IF(AU68&lt;&gt;"",IF(AU68&lt;&gt;"LIBSETS_DROP_MECHANIC_MONSTER_NAME",VLOOKUP(AU68,'LibSets constants'!$I$4:$L$1003,4,FALSE),""),"")</f>
        <v/>
      </c>
      <c r="AX68" s="87" t="s">
        <v>2678</v>
      </c>
      <c r="AY68" s="21" t="str">
        <f t="shared" ref="AY68:AY131" si="5">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Z68" s="21" t="str">
        <f t="shared" ref="AZ68:AZ131" si="6">IF(F68&lt;&gt;"Not in the game (anymore)",IF(A68&lt;&gt;"",IF(P68&lt;&gt;"",CONCATENATE(", zoneIds={",P68),"")&amp;IF(Y68&lt;&gt;"",CONCATENATE(",",Y68),"")&amp;IF(AD68&lt;&gt;"",CONCATENATE(",",AD68),"")&amp;IF(AI68&lt;&gt;"",CONCATENATE(",",AI68),"")&amp;IF(AN68&lt;&gt;"",CONCATENATE(",",AN68),"")&amp;IF(AS68&lt;&gt;"",CONCATENATE(",",AS68),"")&amp;IF(P68&lt;&gt;"",CONCATENATE("}",""),"")&amp;IF(OR(I68="true",I68="false",I68&lt;&gt;""), CONCATENATE(", veteran=", I68), ""),""),"")</f>
        <v>, zoneIds={381}, veteran=false</v>
      </c>
      <c r="BA68" s="21" t="str">
        <f t="shared" ref="BA68:BA131" si="7">IF(F68&lt;&gt;"Not in the game (anymore)",IF(A68&lt;&gt;"",", setType="&amp;G68,"")&amp;IF(J68="true",", multiTrialSet=true",""),"")</f>
        <v>, setType=LIBSETS_SETTYPE_OVERLAND</v>
      </c>
      <c r="BB68" s="21" t="str">
        <f t="shared" ref="BB68:BB131" si="8">IF(AX68&lt;&gt;"",", isProcSetAllowedInPvP="&amp; AX68,"") &amp; IF(F68&lt;&gt;"Not in the game (anymore)",IF(U68&lt;&gt;"",", dropMechanic={"&amp;U68&amp;IF(AA68&lt;&gt;"",","&amp;AA68,"")&amp;IF(AF68&lt;&gt;"",","&amp;AF68,"")&amp;IF(AK68&lt;&gt;"",","&amp;AK68,"")&amp;IF(AP68&lt;&gt;"",","&amp;AP68,"")&amp;IF(AU68&lt;&gt;"",","&amp;AU68,"")&amp;"}"&amp;IF(U68="LIBSETS_DROP_MECHANIC_MONSTER_NAME",",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C68" s="21" t="str">
        <f t="shared" ref="BC68:BC131" si="9">IF(F68&lt;&gt;"Not in the game (anymore)",IF(C68&lt;&gt;"",CONCATENATE(" --",C68," / ",B68,"   [",IF(Q68&lt;&gt;"",Q68,""),IF(Z68&lt;&gt;"",", "&amp;Z68,""),IF(AE68&lt;&gt;"",", "&amp;AE68,""),IF(AJ68&lt;&gt;"",", "&amp;AJ68,""),IF(AO68&lt;&gt;"",", "&amp;AO68,""),IF(AT68&lt;&gt;"",", "&amp;AT68,""),"]")),"")</f>
        <v xml:space="preserve"> --Queen\'s Elegance / Eleganz der Königin   [Auridon]</v>
      </c>
    </row>
    <row r="69" spans="1:55" x14ac:dyDescent="0.25">
      <c r="A69" s="5">
        <v>87</v>
      </c>
      <c r="B69" t="s">
        <v>821</v>
      </c>
      <c r="C69" t="s">
        <v>822</v>
      </c>
      <c r="D69" s="3">
        <f>A69</f>
        <v>87</v>
      </c>
      <c r="G69" s="8" t="s">
        <v>1479</v>
      </c>
      <c r="I69" t="s">
        <v>91</v>
      </c>
      <c r="J69" t="s">
        <v>91</v>
      </c>
      <c r="K69">
        <v>-1</v>
      </c>
      <c r="L69">
        <v>-1</v>
      </c>
      <c r="M69">
        <v>-1</v>
      </c>
      <c r="N69">
        <v>8</v>
      </c>
      <c r="O69" s="66" t="s">
        <v>187</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constants'!$B$4:$C$1003,2,FALSE),"")</f>
        <v>Included in base game</v>
      </c>
      <c r="V69" s="3" t="str">
        <f>IF(U69&lt;&gt;"",IF(U69&lt;&gt;"LIBSETS_DROP_MECHANIC_MONSTER_NAME",VLOOKUP(U69,'LibSets constants'!$I$4:$L$1003,3,FALSE),""),"")</f>
        <v/>
      </c>
      <c r="W69" s="3" t="str">
        <f>IF(U69&lt;&gt;"",IF(U69&lt;&gt;"LIBSETS_DROP_MECHANIC_MONSTER_NAME",VLOOKUP(U69,'LibSets constants'!$I$4:$L$1003,4,FALSE),""),"")</f>
        <v/>
      </c>
      <c r="X69" s="3"/>
      <c r="Y69" s="3" t="str">
        <f>IF(G69&lt;&gt;"LIBSETS_SETTYPE_BATTLEGROUND",IF(G69&lt;&gt;"LIBSETS_SETTYPE_SPECIAL",IF(X69&lt;&gt;"",X69,IF(Z69&lt;&gt;"",VLOOKUP(Z69,'ESO zone constants'!$D$3:$H$4953,5,FALSE),"")),""),"")</f>
        <v/>
      </c>
      <c r="Z69" t="str">
        <f>IF(AND(O69&lt;&gt;"",NOT(ISERROR(O69))),"",IF(AND(L69&lt;&gt;"",L69&gt;0,NOT(ISERROR(L69))),VLOOKUP(L69,'ESO dumped WayshrineInfo'!$K$3:$N$9999,4,FALSE),""))</f>
        <v/>
      </c>
      <c r="AB69" s="3" t="str">
        <f>IF(AA69&lt;&gt;"",IF(AA69&lt;&gt;"LIBSETS_DROP_MECHANIC_MONSTER_NAME",VLOOKUP(AA69,'LibSets constants'!$I$4:$L$1003,3,FALSE),""),"")</f>
        <v/>
      </c>
      <c r="AC69" s="3" t="str">
        <f>IF(AA69&lt;&gt;"",IF(AA69&lt;&gt;"LIBSETS_DROP_MECHANIC_MONSTER_NAME",VLOOKUP(AA69,'LibSets constants'!$I$4:$L$1003,4,FALSE),""),"")</f>
        <v/>
      </c>
      <c r="AD69" s="3" t="str">
        <f>IF(G69&lt;&gt;"LIBSETS_SETTYPE_BATTLEGROUND",IF(G69&lt;&gt;"LIBSETS_SETTYPE_SPECIAL",IF(AE69&lt;&gt;"",VLOOKUP(AE69,'ESO zone constants'!$D$3:$H$4953,5,FALSE),""),""),"")</f>
        <v/>
      </c>
      <c r="AE69" t="str">
        <f>IF(AND(O69&lt;&gt;"",NOT(ISERROR(O69))),"",IF(AND(M69&lt;&gt;"",M69&gt;0,NOT(ISERROR(M69))),VLOOKUP(M69,'ESO dumped WayshrineInfo'!$K$3:$N$9999,4,FALSE),""))</f>
        <v/>
      </c>
      <c r="AG69" s="3" t="str">
        <f>IF(AF69&lt;&gt;"",IF(AF69&lt;&gt;"LIBSETS_DROP_MECHANIC_MONSTER_NAME",VLOOKUP(AF69,'LibSets constants'!$I$4:$L$1003,3,FALSE),""),"")</f>
        <v/>
      </c>
      <c r="AH69" s="3" t="str">
        <f>IF(AF69&lt;&gt;"",IF(AF69&lt;&gt;"LIBSETS_DROP_MECHANIC_MONSTER_NAME",VLOOKUP(AF69,'LibSets constants'!$I$4:$L$1003,4,FALSE),""),"")</f>
        <v/>
      </c>
      <c r="AI69" s="3" t="str">
        <f>IF(G69&lt;&gt;"LIBSETS_SETTYPE_BATTLEGROUND",IF(G69&lt;&gt;"LIBSETS_SETTYPE_SPECIAL",IF(AJ69&lt;&gt;"",VLOOKUP(AJ69,'ESO zone constants'!$D$3:$H$4953,5,FALSE),""),""),"")</f>
        <v/>
      </c>
      <c r="AL69" s="3" t="str">
        <f>IF(AK69&lt;&gt;"",IF(AK69&lt;&gt;"LIBSETS_DROP_MECHANIC_MONSTER_NAME",VLOOKUP(AK69,'LibSets constants'!$I$4:$L$1003,3,FALSE),""),"")</f>
        <v/>
      </c>
      <c r="AM69" s="3" t="str">
        <f>IF(AK69&lt;&gt;"",IF(AK69&lt;&gt;"LIBSETS_DROP_MECHANIC_MONSTER_NAME",VLOOKUP(AK69,'LibSets constants'!$I$4:$L$1003,4,FALSE),""),"")</f>
        <v/>
      </c>
      <c r="AN69" s="3" t="str">
        <f>IF(G69&lt;&gt;"LIBSETS_SETTYPE_BATTLEGROUND",IF(G69&lt;&gt;"LIBSETS_SETTYPE_SPECIAL",IF(AO69&lt;&gt;"",VLOOKUP(AO69,'ESO zone constants'!$D$3:$H$4953,5,FALSE),""),""),"")</f>
        <v/>
      </c>
      <c r="AQ69" s="3" t="str">
        <f>IF(AP69&lt;&gt;"",IF(AP69&lt;&gt;"LIBSETS_DROP_MECHANIC_MONSTER_NAME",VLOOKUP(AP69,'LibSets constants'!$I$4:$L$1003,3,FALSE),""),"")</f>
        <v/>
      </c>
      <c r="AR69" s="3" t="str">
        <f>IF(AP69&lt;&gt;"",IF(AP69&lt;&gt;"LIBSETS_DROP_MECHANIC_MONSTER_NAME",VLOOKUP(AP69,'LibSets constants'!$I$4:$L$1003,4,FALSE),""),"")</f>
        <v/>
      </c>
      <c r="AS69" s="3" t="str">
        <f>IF(G69&lt;&gt;"LIBSETS_SETTYPE_BATTLEGROUND",IF(G69&lt;&gt;"LIBSETS_SETTYPE_SPECIAL",IF(AT69&lt;&gt;"",VLOOKUP(AT69,'ESO zone constants'!$D$3:$H$4953,5,FALSE),""),""),"")</f>
        <v/>
      </c>
      <c r="AV69" s="3" t="str">
        <f>IF(AU69&lt;&gt;"",IF(AU69&lt;&gt;"LIBSETS_DROP_MECHANIC_MONSTER_NAME",VLOOKUP(AU69,'LibSets constants'!$I$4:$L$1003,3,FALSE),""),"")</f>
        <v/>
      </c>
      <c r="AW69" s="3" t="str">
        <f>IF(AU69&lt;&gt;"",IF(AU69&lt;&gt;"LIBSETS_DROP_MECHANIC_MONSTER_NAME",VLOOKUP(AU69,'LibSets constants'!$I$4:$L$1003,4,FALSE),""),"")</f>
        <v/>
      </c>
      <c r="AX69" s="87" t="s">
        <v>2679</v>
      </c>
      <c r="AY69" s="21" t="str">
        <f t="shared" si="5"/>
        <v>[87] = {wayshrines={-1,-1,-1,}, traitsNeeded=8, dlcId=DLC_BASE_GAME</v>
      </c>
      <c r="AZ69" s="21" t="str">
        <f t="shared" si="6"/>
        <v>, zoneIds={267}, veteran=false</v>
      </c>
      <c r="BA69" s="21" t="str">
        <f t="shared" si="7"/>
        <v>, setType=LIBSETS_SETTYPE_CRAFTED</v>
      </c>
      <c r="BB69" s="21" t="str">
        <f t="shared" si="8"/>
        <v>, isProcSetAllowedInPvP=1},</v>
      </c>
      <c r="BC69" s="21" t="str">
        <f t="shared" si="9"/>
        <v xml:space="preserve"> --Eyes of Mara / Augen von Mara   [Eyevea]</v>
      </c>
    </row>
    <row r="70" spans="1:55" x14ac:dyDescent="0.25">
      <c r="A70" s="12">
        <v>88</v>
      </c>
      <c r="B70" t="s">
        <v>823</v>
      </c>
      <c r="C70" t="s">
        <v>824</v>
      </c>
      <c r="D70" s="3">
        <f>A70</f>
        <v>88</v>
      </c>
      <c r="G70" s="8" t="s">
        <v>1477</v>
      </c>
      <c r="I70" t="s">
        <v>91</v>
      </c>
      <c r="J70" t="s">
        <v>91</v>
      </c>
      <c r="K70">
        <v>270</v>
      </c>
      <c r="L70">
        <v>270</v>
      </c>
      <c r="M70">
        <v>270</v>
      </c>
      <c r="N70">
        <v>0</v>
      </c>
      <c r="O70" s="66" t="s">
        <v>441</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constants'!$B$4:$C$1003,2,FALSE),"")</f>
        <v>Included in base game</v>
      </c>
      <c r="U70" s="33" t="s">
        <v>1561</v>
      </c>
      <c r="V70" s="3" t="str">
        <f>IF(U70&lt;&gt;"",IF(U70&lt;&gt;"LIBSETS_DROP_MECHANIC_MONSTER_NAME",VLOOKUP(U70,'LibSets constants'!$I$4:$L$1003,3,FALSE),""),"")</f>
        <v>Arena stage chest</v>
      </c>
      <c r="W70" s="3" t="str">
        <f>IF(U70&lt;&gt;"",IF(U70&lt;&gt;"LIBSETS_DROP_MECHANIC_MONSTER_NAME",VLOOKUP(U70,'LibSets constants'!$I$4:$L$1003,4,FALSE),""),"")</f>
        <v>Arena-Phasen Schatztruhe</v>
      </c>
      <c r="X70" s="3"/>
      <c r="Y70" s="3" t="str">
        <f>IF(G70&lt;&gt;"LIBSETS_SETTYPE_BATTLEGROUND",IF(G70&lt;&gt;"LIBSETS_SETTYPE_SPECIAL",IF(X70&lt;&gt;"",X70,IF(Z70&lt;&gt;"",VLOOKUP(Z70,'ESO zone constants'!$D$3:$H$4953,5,FALSE),"")),""),"")</f>
        <v/>
      </c>
      <c r="Z70" t="str">
        <f>IF(AND(O70&lt;&gt;"",NOT(ISERROR(O70))),"",IF(AND(L70&lt;&gt;"",L70&gt;0,NOT(ISERROR(L70))),VLOOKUP(L70,'ESO dumped WayshrineInfo'!$K$3:$N$9999,4,FALSE),""))</f>
        <v/>
      </c>
      <c r="AB70" s="3" t="str">
        <f>IF(AA70&lt;&gt;"",IF(AA70&lt;&gt;"LIBSETS_DROP_MECHANIC_MONSTER_NAME",VLOOKUP(AA70,'LibSets constants'!$I$4:$L$1003,3,FALSE),""),"")</f>
        <v/>
      </c>
      <c r="AC70" s="3" t="str">
        <f>IF(AA70&lt;&gt;"",IF(AA70&lt;&gt;"LIBSETS_DROP_MECHANIC_MONSTER_NAME",VLOOKUP(AA70,'LibSets constants'!$I$4:$L$1003,4,FALSE),""),"")</f>
        <v/>
      </c>
      <c r="AD70" s="3" t="str">
        <f>IF(G70&lt;&gt;"LIBSETS_SETTYPE_BATTLEGROUND",IF(G70&lt;&gt;"LIBSETS_SETTYPE_SPECIAL",IF(AE70&lt;&gt;"",VLOOKUP(AE70,'ESO zone constants'!$D$3:$H$4953,5,FALSE),""),""),"")</f>
        <v/>
      </c>
      <c r="AE70" t="str">
        <f>IF(AND(O70&lt;&gt;"",NOT(ISERROR(O70))),"",IF(AND(M70&lt;&gt;"",M70&gt;0,NOT(ISERROR(M70))),VLOOKUP(M70,'ESO dumped WayshrineInfo'!$K$3:$N$9999,4,FALSE),""))</f>
        <v/>
      </c>
      <c r="AG70" s="3" t="str">
        <f>IF(AF70&lt;&gt;"",IF(AF70&lt;&gt;"LIBSETS_DROP_MECHANIC_MONSTER_NAME",VLOOKUP(AF70,'LibSets constants'!$I$4:$L$1003,3,FALSE),""),"")</f>
        <v/>
      </c>
      <c r="AH70" s="3" t="str">
        <f>IF(AF70&lt;&gt;"",IF(AF70&lt;&gt;"LIBSETS_DROP_MECHANIC_MONSTER_NAME",VLOOKUP(AF70,'LibSets constants'!$I$4:$L$1003,4,FALSE),""),"")</f>
        <v/>
      </c>
      <c r="AI70" s="3" t="str">
        <f>IF(G70&lt;&gt;"LIBSETS_SETTYPE_BATTLEGROUND",IF(G70&lt;&gt;"LIBSETS_SETTYPE_SPECIAL",IF(AJ70&lt;&gt;"",VLOOKUP(AJ70,'ESO zone constants'!$D$3:$H$4953,5,FALSE),""),""),"")</f>
        <v/>
      </c>
      <c r="AL70" s="3" t="str">
        <f>IF(AK70&lt;&gt;"",IF(AK70&lt;&gt;"LIBSETS_DROP_MECHANIC_MONSTER_NAME",VLOOKUP(AK70,'LibSets constants'!$I$4:$L$1003,3,FALSE),""),"")</f>
        <v/>
      </c>
      <c r="AM70" s="3" t="str">
        <f>IF(AK70&lt;&gt;"",IF(AK70&lt;&gt;"LIBSETS_DROP_MECHANIC_MONSTER_NAME",VLOOKUP(AK70,'LibSets constants'!$I$4:$L$1003,4,FALSE),""),"")</f>
        <v/>
      </c>
      <c r="AN70" s="3" t="str">
        <f>IF(G70&lt;&gt;"LIBSETS_SETTYPE_BATTLEGROUND",IF(G70&lt;&gt;"LIBSETS_SETTYPE_SPECIAL",IF(AO70&lt;&gt;"",VLOOKUP(AO70,'ESO zone constants'!$D$3:$H$4953,5,FALSE),""),""),"")</f>
        <v/>
      </c>
      <c r="AQ70" s="3" t="str">
        <f>IF(AP70&lt;&gt;"",IF(AP70&lt;&gt;"LIBSETS_DROP_MECHANIC_MONSTER_NAME",VLOOKUP(AP70,'LibSets constants'!$I$4:$L$1003,3,FALSE),""),"")</f>
        <v/>
      </c>
      <c r="AR70" s="3" t="str">
        <f>IF(AP70&lt;&gt;"",IF(AP70&lt;&gt;"LIBSETS_DROP_MECHANIC_MONSTER_NAME",VLOOKUP(AP70,'LibSets constants'!$I$4:$L$1003,4,FALSE),""),"")</f>
        <v/>
      </c>
      <c r="AS70" s="3" t="str">
        <f>IF(G70&lt;&gt;"LIBSETS_SETTYPE_BATTLEGROUND",IF(G70&lt;&gt;"LIBSETS_SETTYPE_SPECIAL",IF(AT70&lt;&gt;"",VLOOKUP(AT70,'ESO zone constants'!$D$3:$H$4953,5,FALSE),""),""),"")</f>
        <v/>
      </c>
      <c r="AV70" s="3" t="str">
        <f>IF(AU70&lt;&gt;"",IF(AU70&lt;&gt;"LIBSETS_DROP_MECHANIC_MONSTER_NAME",VLOOKUP(AU70,'LibSets constants'!$I$4:$L$1003,3,FALSE),""),"")</f>
        <v/>
      </c>
      <c r="AW70" s="43" t="str">
        <f>IF(AU70&lt;&gt;"",IF(AU70&lt;&gt;"LIBSETS_DROP_MECHANIC_MONSTER_NAME",VLOOKUP(AU70,'LibSets constants'!$I$4:$L$1003,4,FALSE),""),"")</f>
        <v/>
      </c>
      <c r="AX70" s="87" t="s">
        <v>2679</v>
      </c>
      <c r="AY70" s="21" t="str">
        <f t="shared" si="5"/>
        <v>[88] = {wayshrines={270,270,270,}, dlcId=DLC_BASE_GAME</v>
      </c>
      <c r="AZ70" s="21" t="str">
        <f t="shared" si="6"/>
        <v>, zoneIds={635}, veteran=false</v>
      </c>
      <c r="BA70" s="21" t="str">
        <f t="shared" si="7"/>
        <v>, setType=LIBSETS_SETTYPE_ARENA</v>
      </c>
      <c r="BB70" s="21" t="str">
        <f t="shared" si="8"/>
        <v>, isProcSetAllowedInPvP=1, dropMechanic={LIBSETS_DROP_MECHANIC_ARENA_STAGE_CHEST}},</v>
      </c>
      <c r="BC70" s="21" t="str">
        <f t="shared" si="9"/>
        <v xml:space="preserve"> --Robes of Destruction Mastery / Roben der Zerstörungsbeherrschung   [Dragonstar Arena]</v>
      </c>
    </row>
    <row r="71" spans="1:55" x14ac:dyDescent="0.25">
      <c r="A71" s="12">
        <v>89</v>
      </c>
      <c r="B71" t="s">
        <v>825</v>
      </c>
      <c r="C71" t="s">
        <v>826</v>
      </c>
      <c r="D71" s="3">
        <f>A71</f>
        <v>89</v>
      </c>
      <c r="G71" s="8" t="s">
        <v>1480</v>
      </c>
      <c r="I71" t="s">
        <v>91</v>
      </c>
      <c r="J71" t="s">
        <v>91</v>
      </c>
      <c r="K71">
        <v>-1</v>
      </c>
      <c r="L71">
        <v>-1</v>
      </c>
      <c r="M71">
        <v>-1</v>
      </c>
      <c r="N71">
        <v>0</v>
      </c>
      <c r="O71" s="66" t="s">
        <v>125</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constants'!$B$4:$C$1003,2,FALSE),"")</f>
        <v>Included in base game</v>
      </c>
      <c r="U71" s="33" t="s">
        <v>1538</v>
      </c>
      <c r="V71" s="3" t="str">
        <f>IF(U71&lt;&gt;"",IF(U71&lt;&gt;"LIBSETS_DROP_MECHANIC_MONSTER_NAME",VLOOKUP(U71,'LibSets constants'!$I$4:$L$1003,3,FALSE),""),"")</f>
        <v>City Bruma (quartermaster)</v>
      </c>
      <c r="W71" s="3" t="str">
        <f>IF(U71&lt;&gt;"",IF(U71&lt;&gt;"LIBSETS_DROP_MECHANIC_MONSTER_NAME",VLOOKUP(U71,'LibSets constants'!$I$4:$L$1003,4,FALSE),""),"")</f>
        <v>Stadt Bruma (Quartiermeister)</v>
      </c>
      <c r="X71" s="3"/>
      <c r="Y71" s="3" t="str">
        <f>IF(G71&lt;&gt;"LIBSETS_SETTYPE_BATTLEGROUND",IF(G71&lt;&gt;"LIBSETS_SETTYPE_SPECIAL",IF(X71&lt;&gt;"",X71,IF(Z71&lt;&gt;"",VLOOKUP(Z71,'ESO zone constants'!$D$3:$H$4953,5,FALSE),"")),""),"")</f>
        <v/>
      </c>
      <c r="Z71" t="str">
        <f>IF(AND(O71&lt;&gt;"",NOT(ISERROR(O71))),"",IF(AND(L71&lt;&gt;"",L71&gt;0,NOT(ISERROR(L71))),VLOOKUP(L71,'ESO dumped WayshrineInfo'!$K$3:$N$9999,4,FALSE),""))</f>
        <v/>
      </c>
      <c r="AB71" s="43" t="str">
        <f>IF(AA71&lt;&gt;"",IF(AA71&lt;&gt;"LIBSETS_DROP_MECHANIC_MONSTER_NAME",VLOOKUP(AA71,'LibSets constants'!$I$4:$L$1003,3,FALSE),""),"")</f>
        <v/>
      </c>
      <c r="AC71" s="43" t="str">
        <f>IF(AA71&lt;&gt;"",IF(AA71&lt;&gt;"LIBSETS_DROP_MECHANIC_MONSTER_NAME",VLOOKUP(AA71,'LibSets constants'!$I$4:$L$1003,4,FALSE),""),"")</f>
        <v/>
      </c>
      <c r="AD71" s="3" t="str">
        <f>IF(G71&lt;&gt;"LIBSETS_SETTYPE_BATTLEGROUND",IF(G71&lt;&gt;"LIBSETS_SETTYPE_SPECIAL",IF(AE71&lt;&gt;"",VLOOKUP(AE71,'ESO zone constants'!$D$3:$H$4953,5,FALSE),""),""),"")</f>
        <v/>
      </c>
      <c r="AE71" t="str">
        <f>IF(AND(O71&lt;&gt;"",NOT(ISERROR(O71))),"",IF(AND(M71&lt;&gt;"",M71&gt;0,NOT(ISERROR(M71))),VLOOKUP(M71,'ESO dumped WayshrineInfo'!$K$3:$N$9999,4,FALSE),""))</f>
        <v/>
      </c>
      <c r="AF71" s="44"/>
      <c r="AG71" s="43" t="str">
        <f>IF(AF71&lt;&gt;"",IF(AF71&lt;&gt;"LIBSETS_DROP_MECHANIC_MONSTER_NAME",VLOOKUP(AF71,'LibSets constants'!$I$4:$L$1003,3,FALSE),""),"")</f>
        <v/>
      </c>
      <c r="AH71" s="43" t="str">
        <f>IF(AF71&lt;&gt;"",IF(AF71&lt;&gt;"LIBSETS_DROP_MECHANIC_MONSTER_NAME",VLOOKUP(AF71,'LibSets constants'!$I$4:$L$1003,4,FALSE),""),"")</f>
        <v/>
      </c>
      <c r="AI71" s="3" t="str">
        <f>IF(G71&lt;&gt;"LIBSETS_SETTYPE_BATTLEGROUND",IF(G71&lt;&gt;"LIBSETS_SETTYPE_SPECIAL",IF(AJ71&lt;&gt;"",VLOOKUP(AJ71,'ESO zone constants'!$D$3:$H$4953,5,FALSE),""),""),"")</f>
        <v/>
      </c>
      <c r="AK71" s="44"/>
      <c r="AL71" s="43" t="str">
        <f>IF(AK71&lt;&gt;"",IF(AK71&lt;&gt;"LIBSETS_DROP_MECHANIC_MONSTER_NAME",VLOOKUP(AK71,'LibSets constants'!$I$4:$L$1003,3,FALSE),""),"")</f>
        <v/>
      </c>
      <c r="AM71" s="43" t="str">
        <f>IF(AK71&lt;&gt;"",IF(AK71&lt;&gt;"LIBSETS_DROP_MECHANIC_MONSTER_NAME",VLOOKUP(AK71,'LibSets constants'!$I$4:$L$1003,4,FALSE),""),"")</f>
        <v/>
      </c>
      <c r="AN71" s="3" t="str">
        <f>IF(G71&lt;&gt;"LIBSETS_SETTYPE_BATTLEGROUND",IF(G71&lt;&gt;"LIBSETS_SETTYPE_SPECIAL",IF(AO71&lt;&gt;"",VLOOKUP(AO71,'ESO zone constants'!$D$3:$H$4953,5,FALSE),""),""),"")</f>
        <v/>
      </c>
      <c r="AP71" s="44"/>
      <c r="AQ71" s="43" t="str">
        <f>IF(AP71&lt;&gt;"",IF(AP71&lt;&gt;"LIBSETS_DROP_MECHANIC_MONSTER_NAME",VLOOKUP(AP71,'LibSets constants'!$I$4:$L$1003,3,FALSE),""),"")</f>
        <v/>
      </c>
      <c r="AR71" s="43" t="str">
        <f>IF(AP71&lt;&gt;"",IF(AP71&lt;&gt;"LIBSETS_DROP_MECHANIC_MONSTER_NAME",VLOOKUP(AP71,'LibSets constants'!$I$4:$L$1003,4,FALSE),""),"")</f>
        <v/>
      </c>
      <c r="AS71" s="3" t="str">
        <f>IF(G71&lt;&gt;"LIBSETS_SETTYPE_BATTLEGROUND",IF(G71&lt;&gt;"LIBSETS_SETTYPE_SPECIAL",IF(AT71&lt;&gt;"",VLOOKUP(AT71,'ESO zone constants'!$D$3:$H$4953,5,FALSE),""),""),"")</f>
        <v/>
      </c>
      <c r="AU71" s="44"/>
      <c r="AV71" s="43" t="str">
        <f>IF(AU71&lt;&gt;"",IF(AU71&lt;&gt;"LIBSETS_DROP_MECHANIC_MONSTER_NAME",VLOOKUP(AU71,'LibSets constants'!$I$4:$L$1003,3,FALSE),""),"")</f>
        <v/>
      </c>
      <c r="AW71" s="43" t="str">
        <f>IF(AU71&lt;&gt;"",IF(AU71&lt;&gt;"LIBSETS_DROP_MECHANIC_MONSTER_NAME",VLOOKUP(AU71,'LibSets constants'!$I$4:$L$1003,4,FALSE),""),"")</f>
        <v/>
      </c>
      <c r="AX71" s="87" t="s">
        <v>2678</v>
      </c>
      <c r="AY71" s="21" t="str">
        <f t="shared" si="5"/>
        <v>[89] = {wayshrines={-1,-1,-1,}, dlcId=DLC_BASE_GAME</v>
      </c>
      <c r="AZ71" s="21" t="str">
        <f t="shared" si="6"/>
        <v>, zoneIds={181}, veteran=false</v>
      </c>
      <c r="BA71" s="21" t="str">
        <f t="shared" si="7"/>
        <v>, setType=LIBSETS_SETTYPE_CYRODIIL</v>
      </c>
      <c r="BB71" s="21" t="str">
        <f t="shared" si="8"/>
        <v>, dropMechanic={LIBSETS_DROP_MECHANIC_CITY_CYRODIIL_BRUMA}},</v>
      </c>
      <c r="BC71" s="21" t="str">
        <f t="shared" si="9"/>
        <v xml:space="preserve"> --Sentry / Wachposten   [Cyrodiil]</v>
      </c>
    </row>
    <row r="72" spans="1:55" x14ac:dyDescent="0.25">
      <c r="A72" s="12">
        <v>90</v>
      </c>
      <c r="B72" t="s">
        <v>827</v>
      </c>
      <c r="C72" t="s">
        <v>2593</v>
      </c>
      <c r="D72" s="3">
        <f>A72</f>
        <v>90</v>
      </c>
      <c r="G72" s="8" t="s">
        <v>1485</v>
      </c>
      <c r="I72" t="s">
        <v>91</v>
      </c>
      <c r="J72" t="s">
        <v>91</v>
      </c>
      <c r="K72">
        <v>-1</v>
      </c>
      <c r="L72">
        <v>-1</v>
      </c>
      <c r="M72">
        <v>-1</v>
      </c>
      <c r="N72">
        <v>0</v>
      </c>
      <c r="O72" s="66" t="s">
        <v>265</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U72" s="33" t="s">
        <v>1565</v>
      </c>
      <c r="V72" s="3" t="str">
        <f>IF(U72&lt;&gt;"",IF(U72&lt;&gt;"LIBSETS_DROP_MECHANIC_MONSTER_NAME",VLOOKUP(U72,'LibSets constants'!$I$4:$L$1003,3,FALSE),""),"")</f>
        <v>Delve bosses have a chance to drop a waist or feet.</v>
      </c>
      <c r="W72" s="3" t="str">
        <f>IF(U72&lt;&gt;"",IF(U72&lt;&gt;"LIBSETS_DROP_MECHANIC_MONSTER_NAME",VLOOKUP(U72,'LibSets constants'!$I$4:$L$1003,4,FALSE),""),"")</f>
        <v>Bosse in Gewölben haben die Chance, eine Taille oder Füße fallen zu lassen.</v>
      </c>
      <c r="X72" s="3"/>
      <c r="Y72" s="3" t="str">
        <f>IF(G72&lt;&gt;"LIBSETS_SETTYPE_BATTLEGROUND",IF(G72&lt;&gt;"LIBSETS_SETTYPE_SPECIAL",IF(X72&lt;&gt;"",X72,IF(Z72&lt;&gt;"",VLOOKUP(Z72,'ESO zone constants'!$D$3:$H$4953,5,FALSE),"")),""),"")</f>
        <v/>
      </c>
      <c r="Z72" t="str">
        <f>IF(AND(O72&lt;&gt;"",NOT(ISERROR(O72))),"",IF(AND(L72&lt;&gt;"",L72&gt;0,NOT(ISERROR(L72))),VLOOKUP(L72,'ESO dumped WayshrineInfo'!$K$3:$N$9999,4,FALSE),""))</f>
        <v/>
      </c>
      <c r="AA72" s="33" t="s">
        <v>1566</v>
      </c>
      <c r="AB72" s="43" t="str">
        <f>IF(AA72&lt;&gt;"",IF(AA72&lt;&gt;"LIBSETS_DROP_MECHANIC_MONSTER_NAME",VLOOKUP(AA72,'LibSets constants'!$I$4:$L$1003,3,FALSE),""),"")</f>
        <v>Overland group bosses have a 100% chance to drop head, chest, legs, or weapon.</v>
      </c>
      <c r="AC72" s="43" t="str">
        <f>IF(AA72&lt;&gt;"",IF(AA72&lt;&gt;"LIBSETS_DROP_MECHANIC_MONSTER_NAME",VLOOKUP(AA72,'LibSets constants'!$I$4:$L$1003,4,FALSE),""),"")</f>
        <v>Überland Gruppenbosse haben eine Chance von 100%, Kopf, Brust, Beine oder Waffen fallen zu lassen.</v>
      </c>
      <c r="AD72" s="3" t="str">
        <f>IF(G72&lt;&gt;"LIBSETS_SETTYPE_BATTLEGROUND",IF(G72&lt;&gt;"LIBSETS_SETTYPE_SPECIAL",IF(AE72&lt;&gt;"",VLOOKUP(AE72,'ESO zone constants'!$D$3:$H$4953,5,FALSE),""),""),"")</f>
        <v/>
      </c>
      <c r="AE72" t="str">
        <f>IF(AND(O72&lt;&gt;"",NOT(ISERROR(O72))),"",IF(AND(M72&lt;&gt;"",M72&gt;0,NOT(ISERROR(M72))),VLOOKUP(M72,'ESO dumped WayshrineInfo'!$K$3:$N$9999,4,FALSE),""))</f>
        <v/>
      </c>
      <c r="AF72" s="44" t="s">
        <v>1567</v>
      </c>
      <c r="AG72" s="43" t="str">
        <f>IF(AF72&lt;&gt;"",IF(AF72&lt;&gt;"LIBSETS_DROP_MECHANIC_MONSTER_NAME",VLOOKUP(AF72,'LibSets constants'!$I$4:$L$1003,3,FALSE),""),"")</f>
        <v>Public dungeon bosses have a chance to drop a shoulder, hand, or weapon.</v>
      </c>
      <c r="AH72" s="43" t="str">
        <f>IF(AF72&lt;&gt;"",IF(AF72&lt;&gt;"LIBSETS_DROP_MECHANIC_MONSTER_NAME",VLOOKUP(AF72,'LibSets constants'!$I$4:$L$1003,4,FALSE),""),"")</f>
        <v>Öffentliche Dungeon-Bosse haben die Möglichkeit, eine Schulter, Handschuhe oder eine Waffe fallen zu lassen.</v>
      </c>
      <c r="AI72" s="3" t="str">
        <f>IF(G72&lt;&gt;"LIBSETS_SETTYPE_BATTLEGROUND",IF(G72&lt;&gt;"LIBSETS_SETTYPE_SPECIAL",IF(AJ72&lt;&gt;"",VLOOKUP(AJ72,'ESO zone constants'!$D$3:$H$4953,5,FALSE),""),""),"")</f>
        <v/>
      </c>
      <c r="AK72" s="44" t="s">
        <v>1568</v>
      </c>
      <c r="AL72" s="43" t="str">
        <f>IF(AK72&lt;&gt;"",IF(AK72&lt;&gt;"LIBSETS_DROP_MECHANIC_MONSTER_NAME",VLOOKUP(AK72,'LibSets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2" s="43" t="str">
        <f>IF(AK72&lt;&gt;"",IF(AK72&lt;&gt;"LIBSETS_DROP_MECHANIC_MONSTER_NAME",VLOOKUP(AK72,'LibSets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2" s="3" t="str">
        <f>IF(G72&lt;&gt;"LIBSETS_SETTYPE_BATTLEGROUND",IF(G72&lt;&gt;"LIBSETS_SETTYPE_SPECIAL",IF(AO72&lt;&gt;"",VLOOKUP(AO72,'ESO zone constants'!$D$3:$H$4953,5,FALSE),""),""),"")</f>
        <v/>
      </c>
      <c r="AP72" s="44"/>
      <c r="AQ72" s="43" t="str">
        <f>IF(AP72&lt;&gt;"",IF(AP72&lt;&gt;"LIBSETS_DROP_MECHANIC_MONSTER_NAME",VLOOKUP(AP72,'LibSets constants'!$I$4:$L$1003,3,FALSE),""),"")</f>
        <v/>
      </c>
      <c r="AR72" s="43" t="str">
        <f>IF(AP72&lt;&gt;"",IF(AP72&lt;&gt;"LIBSETS_DROP_MECHANIC_MONSTER_NAME",VLOOKUP(AP72,'LibSets constants'!$I$4:$L$1003,4,FALSE),""),"")</f>
        <v/>
      </c>
      <c r="AS72" s="3" t="str">
        <f>IF(G72&lt;&gt;"LIBSETS_SETTYPE_BATTLEGROUND",IF(G72&lt;&gt;"LIBSETS_SETTYPE_SPECIAL",IF(AT72&lt;&gt;"",VLOOKUP(AT72,'ESO zone constants'!$D$3:$H$4953,5,FALSE),""),""),"")</f>
        <v/>
      </c>
      <c r="AU72" s="44"/>
      <c r="AV72" s="43" t="str">
        <f>IF(AU72&lt;&gt;"",IF(AU72&lt;&gt;"LIBSETS_DROP_MECHANIC_MONSTER_NAME",VLOOKUP(AU72,'LibSets constants'!$I$4:$L$1003,3,FALSE),""),"")</f>
        <v/>
      </c>
      <c r="AW72" s="43" t="str">
        <f>IF(AU72&lt;&gt;"",IF(AU72&lt;&gt;"LIBSETS_DROP_MECHANIC_MONSTER_NAME",VLOOKUP(AU72,'LibSets constants'!$I$4:$L$1003,4,FALSE),""),"")</f>
        <v/>
      </c>
      <c r="AX72" s="87" t="s">
        <v>2678</v>
      </c>
      <c r="AY72" s="21" t="str">
        <f t="shared" si="5"/>
        <v>[90] = {wayshrines={-1,-1,-1,}, dlcId=DLC_BASE_GAME</v>
      </c>
      <c r="AZ72" s="21" t="str">
        <f t="shared" si="6"/>
        <v>, zoneIds={382}, veteran=false</v>
      </c>
      <c r="BA72" s="21" t="str">
        <f t="shared" si="7"/>
        <v>, setType=LIBSETS_SETTYPE_OVERLAND</v>
      </c>
      <c r="BB72" s="21" t="str">
        <f t="shared" si="8"/>
        <v>, dropMechanic={LIBSETS_DROP_MECHANIC_OVERLAND_BOSS_DELVE,LIBSETS_DROP_MECHANIC_OVERLAND_WORLDBOSS,LIBSETS_DROP_MECHANIC_OVERLAND_BOSS_PUBLIC_DUNGEON,LIBSETS_DROP_MECHANIC_OVERLAND_CHEST}},</v>
      </c>
      <c r="BC72" s="21" t="str">
        <f t="shared" si="9"/>
        <v xml:space="preserve"> --Senche\'s Bite / Biss des Senche   [Reaper's March]</v>
      </c>
    </row>
    <row r="73" spans="1:55" x14ac:dyDescent="0.25">
      <c r="A73" s="12">
        <v>91</v>
      </c>
      <c r="B73" t="s">
        <v>828</v>
      </c>
      <c r="C73" t="s">
        <v>2594</v>
      </c>
      <c r="D73" s="3">
        <f>A73</f>
        <v>91</v>
      </c>
      <c r="G73" s="8" t="s">
        <v>1482</v>
      </c>
      <c r="I73" t="s">
        <v>91</v>
      </c>
      <c r="J73" t="s">
        <v>91</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constants'!$B$4:$C$1003,2,FALSE),"")</f>
        <v>Included in base game</v>
      </c>
      <c r="V73" s="3" t="str">
        <f>IF(U73&lt;&gt;"",IF(U73&lt;&gt;"LIBSETS_DROP_MECHANIC_MONSTER_NAME",VLOOKUP(U73,'LibSets constants'!$I$4:$L$1003,3,FALSE),""),"")</f>
        <v/>
      </c>
      <c r="W73" s="3" t="str">
        <f>IF(U73&lt;&gt;"",IF(U73&lt;&gt;"LIBSETS_DROP_MECHANIC_MONSTER_NAME",VLOOKUP(U73,'LibSets constants'!$I$4:$L$1003,4,FALSE),""),"")</f>
        <v/>
      </c>
      <c r="X73" s="3"/>
      <c r="Y73" s="3" t="str">
        <f>IF(G73&lt;&gt;"LIBSETS_SETTYPE_BATTLEGROUND",IF(G73&lt;&gt;"LIBSETS_SETTYPE_SPECIAL",IF(X73&lt;&gt;"",X73,IF(Z73&lt;&gt;"",VLOOKUP(Z73,'ESO zone constants'!$D$3:$H$4953,5,FALSE),"")),""),"")</f>
        <v/>
      </c>
      <c r="Z73" t="str">
        <f>IF(AND(O73&lt;&gt;"",NOT(ISERROR(O73))),"",IF(AND(L73&lt;&gt;"",L73&gt;0,NOT(ISERROR(L73))),VLOOKUP(L73,'ESO dumped WayshrineInfo'!$K$3:$N$9999,4,FALSE),""))</f>
        <v/>
      </c>
      <c r="AB73" s="43" t="str">
        <f>IF(AA73&lt;&gt;"",IF(AA73&lt;&gt;"LIBSETS_DROP_MECHANIC_MONSTER_NAME",VLOOKUP(AA73,'LibSets constants'!$I$4:$L$1003,3,FALSE),""),"")</f>
        <v/>
      </c>
      <c r="AC73" s="43" t="str">
        <f>IF(AA73&lt;&gt;"",IF(AA73&lt;&gt;"LIBSETS_DROP_MECHANIC_MONSTER_NAME",VLOOKUP(AA73,'LibSets constants'!$I$4:$L$1003,4,FALSE),""),"")</f>
        <v/>
      </c>
      <c r="AD73" s="3" t="str">
        <f>IF(G73&lt;&gt;"LIBSETS_SETTYPE_BATTLEGROUND",IF(G73&lt;&gt;"LIBSETS_SETTYPE_SPECIAL",IF(AE73&lt;&gt;"",VLOOKUP(AE73,'ESO zone constants'!$D$3:$H$4953,5,FALSE),""),""),"")</f>
        <v/>
      </c>
      <c r="AE73" t="str">
        <f>IF(AND(O73&lt;&gt;"",NOT(ISERROR(O73))),"",IF(AND(M73&lt;&gt;"",M73&gt;0,NOT(ISERROR(M73))),VLOOKUP(M73,'ESO dumped WayshrineInfo'!$K$3:$N$9999,4,FALSE),""))</f>
        <v/>
      </c>
      <c r="AF73" s="44"/>
      <c r="AG73" s="43" t="str">
        <f>IF(AF73&lt;&gt;"",IF(AF73&lt;&gt;"LIBSETS_DROP_MECHANIC_MONSTER_NAME",VLOOKUP(AF73,'LibSets constants'!$I$4:$L$1003,3,FALSE),""),"")</f>
        <v/>
      </c>
      <c r="AH73" s="43" t="str">
        <f>IF(AF73&lt;&gt;"",IF(AF73&lt;&gt;"LIBSETS_DROP_MECHANIC_MONSTER_NAME",VLOOKUP(AF73,'LibSets constants'!$I$4:$L$1003,4,FALSE),""),"")</f>
        <v/>
      </c>
      <c r="AI73" s="3" t="str">
        <f>IF(G73&lt;&gt;"LIBSETS_SETTYPE_BATTLEGROUND",IF(G73&lt;&gt;"LIBSETS_SETTYPE_SPECIAL",IF(AJ73&lt;&gt;"",VLOOKUP(AJ73,'ESO zone constants'!$D$3:$H$4953,5,FALSE),""),""),"")</f>
        <v/>
      </c>
      <c r="AK73" s="44"/>
      <c r="AL73" s="43" t="str">
        <f>IF(AK73&lt;&gt;"",IF(AK73&lt;&gt;"LIBSETS_DROP_MECHANIC_MONSTER_NAME",VLOOKUP(AK73,'LibSets constants'!$I$4:$L$1003,3,FALSE),""),"")</f>
        <v/>
      </c>
      <c r="AM73" s="43" t="str">
        <f>IF(AK73&lt;&gt;"",IF(AK73&lt;&gt;"LIBSETS_DROP_MECHANIC_MONSTER_NAME",VLOOKUP(AK73,'LibSets constants'!$I$4:$L$1003,4,FALSE),""),"")</f>
        <v/>
      </c>
      <c r="AN73" s="3" t="str">
        <f>IF(G73&lt;&gt;"LIBSETS_SETTYPE_BATTLEGROUND",IF(G73&lt;&gt;"LIBSETS_SETTYPE_SPECIAL",IF(AO73&lt;&gt;"",VLOOKUP(AO73,'ESO zone constants'!$D$3:$H$4953,5,FALSE),""),""),"")</f>
        <v/>
      </c>
      <c r="AP73" s="44"/>
      <c r="AQ73" s="43" t="str">
        <f>IF(AP73&lt;&gt;"",IF(AP73&lt;&gt;"LIBSETS_DROP_MECHANIC_MONSTER_NAME",VLOOKUP(AP73,'LibSets constants'!$I$4:$L$1003,3,FALSE),""),"")</f>
        <v/>
      </c>
      <c r="AR73" s="43" t="str">
        <f>IF(AP73&lt;&gt;"",IF(AP73&lt;&gt;"LIBSETS_DROP_MECHANIC_MONSTER_NAME",VLOOKUP(AP73,'LibSets constants'!$I$4:$L$1003,4,FALSE),""),"")</f>
        <v/>
      </c>
      <c r="AS73" s="3" t="str">
        <f>IF(G73&lt;&gt;"LIBSETS_SETTYPE_BATTLEGROUND",IF(G73&lt;&gt;"LIBSETS_SETTYPE_SPECIAL",IF(AT73&lt;&gt;"",VLOOKUP(AT73,'ESO zone constants'!$D$3:$H$4953,5,FALSE),""),""),"")</f>
        <v/>
      </c>
      <c r="AU73" s="44"/>
      <c r="AV73" s="43" t="str">
        <f>IF(AU73&lt;&gt;"",IF(AU73&lt;&gt;"LIBSETS_DROP_MECHANIC_MONSTER_NAME",VLOOKUP(AU73,'LibSets constants'!$I$4:$L$1003,3,FALSE),""),"")</f>
        <v/>
      </c>
      <c r="AW73" s="43" t="str">
        <f>IF(AU73&lt;&gt;"",IF(AU73&lt;&gt;"LIBSETS_DROP_MECHANIC_MONSTER_NAME",VLOOKUP(AU73,'LibSets constants'!$I$4:$L$1003,4,FALSE),""),"")</f>
        <v/>
      </c>
      <c r="AX73" s="87" t="s">
        <v>2678</v>
      </c>
      <c r="AY73" s="21" t="str">
        <f t="shared" si="5"/>
        <v>[91] = {wayshrines={184,184,184,}, dlcId=DLC_BASE_GAME</v>
      </c>
      <c r="AZ73" s="21" t="str">
        <f t="shared" si="6"/>
        <v>, zoneIds={11}, veteran=false</v>
      </c>
      <c r="BA73" s="21" t="str">
        <f t="shared" si="7"/>
        <v>, setType=LIBSETS_SETTYPE_DUNGEON</v>
      </c>
      <c r="BB73" s="21" t="str">
        <f t="shared" si="8"/>
        <v>},</v>
      </c>
      <c r="BC73" s="21" t="str">
        <f t="shared" si="9"/>
        <v xml:space="preserve"> --Oblivion\'s Edge / Vorteil des Vergessens   [Vaults of Madness]</v>
      </c>
    </row>
    <row r="74" spans="1:55" x14ac:dyDescent="0.25">
      <c r="A74" s="5">
        <v>92</v>
      </c>
      <c r="B74" t="s">
        <v>829</v>
      </c>
      <c r="C74" t="s">
        <v>2595</v>
      </c>
      <c r="D74" s="3">
        <f>A74</f>
        <v>92</v>
      </c>
      <c r="G74" s="8" t="s">
        <v>1479</v>
      </c>
      <c r="I74" t="s">
        <v>91</v>
      </c>
      <c r="J74" t="s">
        <v>91</v>
      </c>
      <c r="K74">
        <v>-2</v>
      </c>
      <c r="L74">
        <v>-2</v>
      </c>
      <c r="M74">
        <v>-2</v>
      </c>
      <c r="N74">
        <v>8</v>
      </c>
      <c r="O74" s="66" t="s">
        <v>138</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constants'!$B$4:$C$1003,2,FALSE),"")</f>
        <v>Included in base game</v>
      </c>
      <c r="V74" s="3" t="str">
        <f>IF(U74&lt;&gt;"",IF(U74&lt;&gt;"LIBSETS_DROP_MECHANIC_MONSTER_NAME",VLOOKUP(U74,'LibSets constants'!$I$4:$L$1003,3,FALSE),""),"")</f>
        <v/>
      </c>
      <c r="W74" s="3" t="str">
        <f>IF(U74&lt;&gt;"",IF(U74&lt;&gt;"LIBSETS_DROP_MECHANIC_MONSTER_NAME",VLOOKUP(U74,'LibSets constants'!$I$4:$L$1003,4,FALSE),""),"")</f>
        <v/>
      </c>
      <c r="X74" s="3"/>
      <c r="Y74" s="3" t="str">
        <f>IF(G74&lt;&gt;"LIBSETS_SETTYPE_BATTLEGROUND",IF(G74&lt;&gt;"LIBSETS_SETTYPE_SPECIAL",IF(X74&lt;&gt;"",X74,IF(Z74&lt;&gt;"",VLOOKUP(Z74,'ESO zone constants'!$D$3:$H$4953,5,FALSE),"")),""),"")</f>
        <v/>
      </c>
      <c r="Z74" t="str">
        <f>IF(AND(O74&lt;&gt;"",NOT(ISERROR(O74))),"",IF(AND(L74&lt;&gt;"",L74&gt;0,NOT(ISERROR(L74))),VLOOKUP(L74,'ESO dumped WayshrineInfo'!$K$3:$N$9999,4,FALSE),""))</f>
        <v/>
      </c>
      <c r="AB74" s="43" t="str">
        <f>IF(AA74&lt;&gt;"",IF(AA74&lt;&gt;"LIBSETS_DROP_MECHANIC_MONSTER_NAME",VLOOKUP(AA74,'LibSets constants'!$I$4:$L$1003,3,FALSE),""),"")</f>
        <v/>
      </c>
      <c r="AC74" s="43" t="str">
        <f>IF(AA74&lt;&gt;"",IF(AA74&lt;&gt;"LIBSETS_DROP_MECHANIC_MONSTER_NAME",VLOOKUP(AA74,'LibSets constants'!$I$4:$L$1003,4,FALSE),""),"")</f>
        <v/>
      </c>
      <c r="AD74" s="3" t="str">
        <f>IF(G74&lt;&gt;"LIBSETS_SETTYPE_BATTLEGROUND",IF(G74&lt;&gt;"LIBSETS_SETTYPE_SPECIAL",IF(AE74&lt;&gt;"",VLOOKUP(AE74,'ESO zone constants'!$D$3:$H$4953,5,FALSE),""),""),"")</f>
        <v/>
      </c>
      <c r="AE74" t="str">
        <f>IF(AND(O74&lt;&gt;"",NOT(ISERROR(O74))),"",IF(AND(M74&lt;&gt;"",M74&gt;0,NOT(ISERROR(M74))),VLOOKUP(M74,'ESO dumped WayshrineInfo'!$K$3:$N$9999,4,FALSE),""))</f>
        <v/>
      </c>
      <c r="AF74" s="44"/>
      <c r="AG74" s="43" t="str">
        <f>IF(AF74&lt;&gt;"",IF(AF74&lt;&gt;"LIBSETS_DROP_MECHANIC_MONSTER_NAME",VLOOKUP(AF74,'LibSets constants'!$I$4:$L$1003,3,FALSE),""),"")</f>
        <v/>
      </c>
      <c r="AH74" s="43" t="str">
        <f>IF(AF74&lt;&gt;"",IF(AF74&lt;&gt;"LIBSETS_DROP_MECHANIC_MONSTER_NAME",VLOOKUP(AF74,'LibSets constants'!$I$4:$L$1003,4,FALSE),""),"")</f>
        <v/>
      </c>
      <c r="AI74" s="3" t="str">
        <f>IF(G74&lt;&gt;"LIBSETS_SETTYPE_BATTLEGROUND",IF(G74&lt;&gt;"LIBSETS_SETTYPE_SPECIAL",IF(AJ74&lt;&gt;"",VLOOKUP(AJ74,'ESO zone constants'!$D$3:$H$4953,5,FALSE),""),""),"")</f>
        <v/>
      </c>
      <c r="AK74" s="44"/>
      <c r="AL74" s="43" t="str">
        <f>IF(AK74&lt;&gt;"",IF(AK74&lt;&gt;"LIBSETS_DROP_MECHANIC_MONSTER_NAME",VLOOKUP(AK74,'LibSets constants'!$I$4:$L$1003,3,FALSE),""),"")</f>
        <v/>
      </c>
      <c r="AM74" s="43" t="str">
        <f>IF(AK74&lt;&gt;"",IF(AK74&lt;&gt;"LIBSETS_DROP_MECHANIC_MONSTER_NAME",VLOOKUP(AK74,'LibSets constants'!$I$4:$L$1003,4,FALSE),""),"")</f>
        <v/>
      </c>
      <c r="AN74" s="3" t="str">
        <f>IF(G74&lt;&gt;"LIBSETS_SETTYPE_BATTLEGROUND",IF(G74&lt;&gt;"LIBSETS_SETTYPE_SPECIAL",IF(AO74&lt;&gt;"",VLOOKUP(AO74,'ESO zone constants'!$D$3:$H$4953,5,FALSE),""),""),"")</f>
        <v/>
      </c>
      <c r="AP74" s="44"/>
      <c r="AQ74" s="43" t="str">
        <f>IF(AP74&lt;&gt;"",IF(AP74&lt;&gt;"LIBSETS_DROP_MECHANIC_MONSTER_NAME",VLOOKUP(AP74,'LibSets constants'!$I$4:$L$1003,3,FALSE),""),"")</f>
        <v/>
      </c>
      <c r="AR74" s="43" t="str">
        <f>IF(AP74&lt;&gt;"",IF(AP74&lt;&gt;"LIBSETS_DROP_MECHANIC_MONSTER_NAME",VLOOKUP(AP74,'LibSets constants'!$I$4:$L$1003,4,FALSE),""),"")</f>
        <v/>
      </c>
      <c r="AS74" s="3" t="str">
        <f>IF(G74&lt;&gt;"LIBSETS_SETTYPE_BATTLEGROUND",IF(G74&lt;&gt;"LIBSETS_SETTYPE_SPECIAL",IF(AT74&lt;&gt;"",VLOOKUP(AT74,'ESO zone constants'!$D$3:$H$4953,5,FALSE),""),""),"")</f>
        <v/>
      </c>
      <c r="AU74" s="44"/>
      <c r="AV74" s="43" t="str">
        <f>IF(AU74&lt;&gt;"",IF(AU74&lt;&gt;"LIBSETS_DROP_MECHANIC_MONSTER_NAME",VLOOKUP(AU74,'LibSets constants'!$I$4:$L$1003,3,FALSE),""),"")</f>
        <v/>
      </c>
      <c r="AW74" s="43" t="str">
        <f>IF(AU74&lt;&gt;"",IF(AU74&lt;&gt;"LIBSETS_DROP_MECHANIC_MONSTER_NAME",VLOOKUP(AU74,'LibSets constants'!$I$4:$L$1003,4,FALSE),""),"")</f>
        <v/>
      </c>
      <c r="AX74" s="87" t="s">
        <v>2678</v>
      </c>
      <c r="AY74" s="21" t="str">
        <f t="shared" si="5"/>
        <v>[92] = {wayshrines={-2,-2,-2,}, traitsNeeded=8, dlcId=DLC_BASE_GAME</v>
      </c>
      <c r="AZ74" s="21" t="str">
        <f t="shared" si="6"/>
        <v>, zoneIds={208}, veteran=false</v>
      </c>
      <c r="BA74" s="21" t="str">
        <f t="shared" si="7"/>
        <v>, setType=LIBSETS_SETTYPE_CRAFTED</v>
      </c>
      <c r="BB74" s="21" t="str">
        <f t="shared" si="8"/>
        <v>},</v>
      </c>
      <c r="BC74" s="21" t="str">
        <f t="shared" si="9"/>
        <v xml:space="preserve"> --Kagrenac\'s Hope / Kagrenacs Hoffnung   [The Earth Forge]</v>
      </c>
    </row>
    <row r="75" spans="1:55" x14ac:dyDescent="0.25">
      <c r="A75" s="12">
        <v>93</v>
      </c>
      <c r="B75" t="s">
        <v>830</v>
      </c>
      <c r="C75" t="s">
        <v>2596</v>
      </c>
      <c r="D75" s="3">
        <f>A75</f>
        <v>93</v>
      </c>
      <c r="G75" s="8" t="s">
        <v>1485</v>
      </c>
      <c r="I75" t="s">
        <v>91</v>
      </c>
      <c r="J75" t="s">
        <v>91</v>
      </c>
      <c r="K75">
        <v>-1</v>
      </c>
      <c r="L75">
        <v>-1</v>
      </c>
      <c r="M75">
        <v>-1</v>
      </c>
      <c r="N75">
        <v>0</v>
      </c>
      <c r="O75" s="66" t="s">
        <v>104</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constants'!$B$4:$C$1003,2,FALSE),"")</f>
        <v>Included in base game</v>
      </c>
      <c r="U75" s="33" t="s">
        <v>1565</v>
      </c>
      <c r="V75" s="3" t="str">
        <f>IF(U75&lt;&gt;"",IF(U75&lt;&gt;"LIBSETS_DROP_MECHANIC_MONSTER_NAME",VLOOKUP(U75,'LibSets constants'!$I$4:$L$1003,3,FALSE),""),"")</f>
        <v>Delve bosses have a chance to drop a waist or feet.</v>
      </c>
      <c r="W75" s="3" t="str">
        <f>IF(U75&lt;&gt;"",IF(U75&lt;&gt;"LIBSETS_DROP_MECHANIC_MONSTER_NAME",VLOOKUP(U75,'LibSets constants'!$I$4:$L$1003,4,FALSE),""),"")</f>
        <v>Bosse in Gewölben haben die Chance, eine Taille oder Füße fallen zu lassen.</v>
      </c>
      <c r="X75" s="3"/>
      <c r="Y75" s="3" t="str">
        <f>IF(G75&lt;&gt;"LIBSETS_SETTYPE_BATTLEGROUND",IF(G75&lt;&gt;"LIBSETS_SETTYPE_SPECIAL",IF(X75&lt;&gt;"",X75,IF(Z75&lt;&gt;"",VLOOKUP(Z75,'ESO zone constants'!$D$3:$H$4953,5,FALSE),"")),""),"")</f>
        <v/>
      </c>
      <c r="Z75" t="str">
        <f>IF(AND(O75&lt;&gt;"",NOT(ISERROR(O75))),"",IF(AND(L75&lt;&gt;"",L75&gt;0,NOT(ISERROR(L75))),VLOOKUP(L75,'ESO dumped WayshrineInfo'!$K$3:$N$9999,4,FALSE),""))</f>
        <v/>
      </c>
      <c r="AA75" s="33" t="s">
        <v>1566</v>
      </c>
      <c r="AB75" s="43" t="str">
        <f>IF(AA75&lt;&gt;"",IF(AA75&lt;&gt;"LIBSETS_DROP_MECHANIC_MONSTER_NAME",VLOOKUP(AA75,'LibSets constants'!$I$4:$L$1003,3,FALSE),""),"")</f>
        <v>Overland group bosses have a 100% chance to drop head, chest, legs, or weapon.</v>
      </c>
      <c r="AC75" s="43" t="str">
        <f>IF(AA75&lt;&gt;"",IF(AA75&lt;&gt;"LIBSETS_DROP_MECHANIC_MONSTER_NAME",VLOOKUP(AA75,'LibSets constants'!$I$4:$L$1003,4,FALSE),""),"")</f>
        <v>Überland Gruppenbosse haben eine Chance von 100%, Kopf, Brust, Beine oder Waffen fallen zu lassen.</v>
      </c>
      <c r="AD75" s="3" t="str">
        <f>IF(G75&lt;&gt;"LIBSETS_SETTYPE_BATTLEGROUND",IF(G75&lt;&gt;"LIBSETS_SETTYPE_SPECIAL",IF(AE75&lt;&gt;"",VLOOKUP(AE75,'ESO zone constants'!$D$3:$H$4953,5,FALSE),""),""),"")</f>
        <v/>
      </c>
      <c r="AE75" t="str">
        <f>IF(AND(O75&lt;&gt;"",NOT(ISERROR(O75))),"",IF(AND(M75&lt;&gt;"",M75&gt;0,NOT(ISERROR(M75))),VLOOKUP(M75,'ESO dumped WayshrineInfo'!$K$3:$N$9999,4,FALSE),""))</f>
        <v/>
      </c>
      <c r="AF75" s="44" t="s">
        <v>1567</v>
      </c>
      <c r="AG75" s="43" t="str">
        <f>IF(AF75&lt;&gt;"",IF(AF75&lt;&gt;"LIBSETS_DROP_MECHANIC_MONSTER_NAME",VLOOKUP(AF75,'LibSets constants'!$I$4:$L$1003,3,FALSE),""),"")</f>
        <v>Public dungeon bosses have a chance to drop a shoulder, hand, or weapon.</v>
      </c>
      <c r="AH75" s="43" t="str">
        <f>IF(AF75&lt;&gt;"",IF(AF75&lt;&gt;"LIBSETS_DROP_MECHANIC_MONSTER_NAME",VLOOKUP(AF75,'LibSets constants'!$I$4:$L$1003,4,FALSE),""),"")</f>
        <v>Öffentliche Dungeon-Bosse haben die Möglichkeit, eine Schulter, Handschuhe oder eine Waffe fallen zu lassen.</v>
      </c>
      <c r="AI75" s="3" t="str">
        <f>IF(G75&lt;&gt;"LIBSETS_SETTYPE_BATTLEGROUND",IF(G75&lt;&gt;"LIBSETS_SETTYPE_SPECIAL",IF(AJ75&lt;&gt;"",VLOOKUP(AJ75,'ESO zone constants'!$D$3:$H$4953,5,FALSE),""),""),"")</f>
        <v/>
      </c>
      <c r="AK75" s="44" t="s">
        <v>1568</v>
      </c>
      <c r="AL75" s="43" t="str">
        <f>IF(AK75&lt;&gt;"",IF(AK75&lt;&gt;"LIBSETS_DROP_MECHANIC_MONSTER_NAME",VLOOKUP(AK75,'LibSets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5" s="43" t="str">
        <f>IF(AK75&lt;&gt;"",IF(AK75&lt;&gt;"LIBSETS_DROP_MECHANIC_MONSTER_NAME",VLOOKUP(AK75,'LibSets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5" s="3" t="str">
        <f>IF(G75&lt;&gt;"LIBSETS_SETTYPE_BATTLEGROUND",IF(G75&lt;&gt;"LIBSETS_SETTYPE_SPECIAL",IF(AO75&lt;&gt;"",VLOOKUP(AO75,'ESO zone constants'!$D$3:$H$4953,5,FALSE),""),""),"")</f>
        <v/>
      </c>
      <c r="AP75" s="44"/>
      <c r="AQ75" s="43" t="str">
        <f>IF(AP75&lt;&gt;"",IF(AP75&lt;&gt;"LIBSETS_DROP_MECHANIC_MONSTER_NAME",VLOOKUP(AP75,'LibSets constants'!$I$4:$L$1003,3,FALSE),""),"")</f>
        <v/>
      </c>
      <c r="AR75" s="43" t="str">
        <f>IF(AP75&lt;&gt;"",IF(AP75&lt;&gt;"LIBSETS_DROP_MECHANIC_MONSTER_NAME",VLOOKUP(AP75,'LibSets constants'!$I$4:$L$1003,4,FALSE),""),"")</f>
        <v/>
      </c>
      <c r="AS75" s="3" t="str">
        <f>IF(G75&lt;&gt;"LIBSETS_SETTYPE_BATTLEGROUND",IF(G75&lt;&gt;"LIBSETS_SETTYPE_SPECIAL",IF(AT75&lt;&gt;"",VLOOKUP(AT75,'ESO zone constants'!$D$3:$H$4953,5,FALSE),""),""),"")</f>
        <v/>
      </c>
      <c r="AU75" s="44"/>
      <c r="AV75" s="43" t="str">
        <f>IF(AU75&lt;&gt;"",IF(AU75&lt;&gt;"LIBSETS_DROP_MECHANIC_MONSTER_NAME",VLOOKUP(AU75,'LibSets constants'!$I$4:$L$1003,3,FALSE),""),"")</f>
        <v/>
      </c>
      <c r="AW75" s="43" t="str">
        <f>IF(AU75&lt;&gt;"",IF(AU75&lt;&gt;"LIBSETS_DROP_MECHANIC_MONSTER_NAME",VLOOKUP(AU75,'LibSets constants'!$I$4:$L$1003,4,FALSE),""),"")</f>
        <v/>
      </c>
      <c r="AX75" s="87" t="s">
        <v>2678</v>
      </c>
      <c r="AY75" s="21" t="str">
        <f t="shared" si="5"/>
        <v>[93] = {wayshrines={-1,-1,-1,}, dlcId=DLC_BASE_GAME</v>
      </c>
      <c r="AZ75" s="21" t="str">
        <f t="shared" si="6"/>
        <v>, zoneIds={19}, veteran=false</v>
      </c>
      <c r="BA75" s="21" t="str">
        <f t="shared" si="7"/>
        <v>, setType=LIBSETS_SETTYPE_OVERLAND</v>
      </c>
      <c r="BB75" s="21" t="str">
        <f t="shared" si="8"/>
        <v>, dropMechanic={LIBSETS_DROP_MECHANIC_OVERLAND_BOSS_DELVE,LIBSETS_DROP_MECHANIC_OVERLAND_WORLDBOSS,LIBSETS_DROP_MECHANIC_OVERLAND_BOSS_PUBLIC_DUNGEON,LIBSETS_DROP_MECHANIC_OVERLAND_CHEST}},</v>
      </c>
      <c r="BC75" s="21" t="str">
        <f t="shared" si="9"/>
        <v xml:space="preserve"> --Storm Knight\'s Plate / Wut des Sturmritters   [Stormhaven]</v>
      </c>
    </row>
    <row r="76" spans="1:55" x14ac:dyDescent="0.25">
      <c r="A76" s="12">
        <v>94</v>
      </c>
      <c r="B76" t="s">
        <v>831</v>
      </c>
      <c r="C76" t="s">
        <v>2597</v>
      </c>
      <c r="D76" s="3">
        <f>A76</f>
        <v>94</v>
      </c>
      <c r="G76" s="8" t="s">
        <v>1485</v>
      </c>
      <c r="I76" t="s">
        <v>91</v>
      </c>
      <c r="J76" t="s">
        <v>91</v>
      </c>
      <c r="K76">
        <v>-1</v>
      </c>
      <c r="L76">
        <v>-1</v>
      </c>
      <c r="M76">
        <v>-1</v>
      </c>
      <c r="N76">
        <v>0</v>
      </c>
      <c r="O76" s="66" t="s">
        <v>241</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constants'!$B$4:$C$1003,2,FALSE),"")</f>
        <v>Included in base game</v>
      </c>
      <c r="U76" s="33" t="s">
        <v>1565</v>
      </c>
      <c r="V76" s="3" t="str">
        <f>IF(U76&lt;&gt;"",IF(U76&lt;&gt;"LIBSETS_DROP_MECHANIC_MONSTER_NAME",VLOOKUP(U76,'LibSets constants'!$I$4:$L$1003,3,FALSE),""),"")</f>
        <v>Delve bosses have a chance to drop a waist or feet.</v>
      </c>
      <c r="W76" s="3" t="str">
        <f>IF(U76&lt;&gt;"",IF(U76&lt;&gt;"LIBSETS_DROP_MECHANIC_MONSTER_NAME",VLOOKUP(U76,'LibSets constants'!$I$4:$L$1003,4,FALSE),""),"")</f>
        <v>Bosse in Gewölben haben die Chance, eine Taille oder Füße fallen zu lassen.</v>
      </c>
      <c r="X76" s="3"/>
      <c r="Y76" s="3" t="str">
        <f>IF(G76&lt;&gt;"LIBSETS_SETTYPE_BATTLEGROUND",IF(G76&lt;&gt;"LIBSETS_SETTYPE_SPECIAL",IF(X76&lt;&gt;"",X76,IF(Z76&lt;&gt;"",VLOOKUP(Z76,'ESO zone constants'!$D$3:$H$4953,5,FALSE),"")),""),"")</f>
        <v/>
      </c>
      <c r="Z76" t="str">
        <f>IF(AND(O76&lt;&gt;"",NOT(ISERROR(O76))),"",IF(AND(L76&lt;&gt;"",L76&gt;0,NOT(ISERROR(L76))),VLOOKUP(L76,'ESO dumped WayshrineInfo'!$K$3:$N$9999,4,FALSE),""))</f>
        <v/>
      </c>
      <c r="AA76" s="33" t="s">
        <v>1566</v>
      </c>
      <c r="AB76" s="43" t="str">
        <f>IF(AA76&lt;&gt;"",IF(AA76&lt;&gt;"LIBSETS_DROP_MECHANIC_MONSTER_NAME",VLOOKUP(AA76,'LibSets constants'!$I$4:$L$1003,3,FALSE),""),"")</f>
        <v>Overland group bosses have a 100% chance to drop head, chest, legs, or weapon.</v>
      </c>
      <c r="AC76" s="43" t="str">
        <f>IF(AA76&lt;&gt;"",IF(AA76&lt;&gt;"LIBSETS_DROP_MECHANIC_MONSTER_NAME",VLOOKUP(AA76,'LibSets constants'!$I$4:$L$1003,4,FALSE),""),"")</f>
        <v>Überland Gruppenbosse haben eine Chance von 100%, Kopf, Brust, Beine oder Waffen fallen zu lassen.</v>
      </c>
      <c r="AD76" s="3" t="str">
        <f>IF(G76&lt;&gt;"LIBSETS_SETTYPE_BATTLEGROUND",IF(G76&lt;&gt;"LIBSETS_SETTYPE_SPECIAL",IF(AE76&lt;&gt;"",VLOOKUP(AE76,'ESO zone constants'!$D$3:$H$4953,5,FALSE),""),""),"")</f>
        <v/>
      </c>
      <c r="AE76" t="str">
        <f>IF(AND(O76&lt;&gt;"",NOT(ISERROR(O76))),"",IF(AND(M76&lt;&gt;"",M76&gt;0,NOT(ISERROR(M76))),VLOOKUP(M76,'ESO dumped WayshrineInfo'!$K$3:$N$9999,4,FALSE),""))</f>
        <v/>
      </c>
      <c r="AF76" s="44" t="s">
        <v>1567</v>
      </c>
      <c r="AG76" s="43" t="str">
        <f>IF(AF76&lt;&gt;"",IF(AF76&lt;&gt;"LIBSETS_DROP_MECHANIC_MONSTER_NAME",VLOOKUP(AF76,'LibSets constants'!$I$4:$L$1003,3,FALSE),""),"")</f>
        <v>Public dungeon bosses have a chance to drop a shoulder, hand, or weapon.</v>
      </c>
      <c r="AH76" s="43" t="str">
        <f>IF(AF76&lt;&gt;"",IF(AF76&lt;&gt;"LIBSETS_DROP_MECHANIC_MONSTER_NAME",VLOOKUP(AF76,'LibSets constants'!$I$4:$L$1003,4,FALSE),""),"")</f>
        <v>Öffentliche Dungeon-Bosse haben die Möglichkeit, eine Schulter, Handschuhe oder eine Waffe fallen zu lassen.</v>
      </c>
      <c r="AI76" s="3" t="str">
        <f>IF(G76&lt;&gt;"LIBSETS_SETTYPE_BATTLEGROUND",IF(G76&lt;&gt;"LIBSETS_SETTYPE_SPECIAL",IF(AJ76&lt;&gt;"",VLOOKUP(AJ76,'ESO zone constants'!$D$3:$H$4953,5,FALSE),""),""),"")</f>
        <v/>
      </c>
      <c r="AK76" s="44" t="s">
        <v>1568</v>
      </c>
      <c r="AL76" s="43" t="str">
        <f>IF(AK76&lt;&gt;"",IF(AK76&lt;&gt;"LIBSETS_DROP_MECHANIC_MONSTER_NAME",VLOOKUP(AK76,'LibSets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6" s="43" t="str">
        <f>IF(AK76&lt;&gt;"",IF(AK76&lt;&gt;"LIBSETS_DROP_MECHANIC_MONSTER_NAME",VLOOKUP(AK76,'LibSets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6" s="3" t="str">
        <f>IF(G76&lt;&gt;"LIBSETS_SETTYPE_BATTLEGROUND",IF(G76&lt;&gt;"LIBSETS_SETTYPE_SPECIAL",IF(AO76&lt;&gt;"",VLOOKUP(AO76,'ESO zone constants'!$D$3:$H$4953,5,FALSE),""),""),"")</f>
        <v/>
      </c>
      <c r="AP76" s="44"/>
      <c r="AQ76" s="43" t="str">
        <f>IF(AP76&lt;&gt;"",IF(AP76&lt;&gt;"LIBSETS_DROP_MECHANIC_MONSTER_NAME",VLOOKUP(AP76,'LibSets constants'!$I$4:$L$1003,3,FALSE),""),"")</f>
        <v/>
      </c>
      <c r="AR76" s="43" t="str">
        <f>IF(AP76&lt;&gt;"",IF(AP76&lt;&gt;"LIBSETS_DROP_MECHANIC_MONSTER_NAME",VLOOKUP(AP76,'LibSets constants'!$I$4:$L$1003,4,FALSE),""),"")</f>
        <v/>
      </c>
      <c r="AS76" s="3" t="str">
        <f>IF(G76&lt;&gt;"LIBSETS_SETTYPE_BATTLEGROUND",IF(G76&lt;&gt;"LIBSETS_SETTYPE_SPECIAL",IF(AT76&lt;&gt;"",VLOOKUP(AT76,'ESO zone constants'!$D$3:$H$4953,5,FALSE),""),""),"")</f>
        <v/>
      </c>
      <c r="AU76" s="44"/>
      <c r="AV76" s="43" t="str">
        <f>IF(AU76&lt;&gt;"",IF(AU76&lt;&gt;"LIBSETS_DROP_MECHANIC_MONSTER_NAME",VLOOKUP(AU76,'LibSets constants'!$I$4:$L$1003,3,FALSE),""),"")</f>
        <v/>
      </c>
      <c r="AW76" s="43" t="str">
        <f>IF(AU76&lt;&gt;"",IF(AU76&lt;&gt;"LIBSETS_DROP_MECHANIC_MONSTER_NAME",VLOOKUP(AU76,'LibSets constants'!$I$4:$L$1003,4,FALSE),""),"")</f>
        <v/>
      </c>
      <c r="AX76" s="87" t="s">
        <v>2678</v>
      </c>
      <c r="AY76" s="21" t="str">
        <f t="shared" si="5"/>
        <v>[94] = {wayshrines={-1,-1,-1,}, dlcId=DLC_BASE_GAME</v>
      </c>
      <c r="AZ76" s="21" t="str">
        <f t="shared" si="6"/>
        <v>, zoneIds={347}, veteran=false</v>
      </c>
      <c r="BA76" s="21" t="str">
        <f t="shared" si="7"/>
        <v>, setType=LIBSETS_SETTYPE_OVERLAND</v>
      </c>
      <c r="BB76" s="21" t="str">
        <f t="shared" si="8"/>
        <v>, dropMechanic={LIBSETS_DROP_MECHANIC_OVERLAND_BOSS_DELVE,LIBSETS_DROP_MECHANIC_OVERLAND_WORLDBOSS,LIBSETS_DROP_MECHANIC_OVERLAND_BOSS_PUBLIC_DUNGEON,LIBSETS_DROP_MECHANIC_OVERLAND_CHEST}},</v>
      </c>
      <c r="BC76" s="21" t="str">
        <f t="shared" si="9"/>
        <v xml:space="preserve"> --Meridia\'s Blessed Armor / Meridias gesegnete Rüstung   [Coldharbour]</v>
      </c>
    </row>
    <row r="77" spans="1:55" x14ac:dyDescent="0.25">
      <c r="A77" s="5">
        <v>95</v>
      </c>
      <c r="B77" t="s">
        <v>832</v>
      </c>
      <c r="C77" t="s">
        <v>2598</v>
      </c>
      <c r="D77" s="3">
        <f>A77</f>
        <v>95</v>
      </c>
      <c r="G77" s="8" t="s">
        <v>1479</v>
      </c>
      <c r="I77" t="s">
        <v>91</v>
      </c>
      <c r="J77" t="s">
        <v>91</v>
      </c>
      <c r="K77">
        <v>-1</v>
      </c>
      <c r="L77">
        <v>-1</v>
      </c>
      <c r="M77">
        <v>-1</v>
      </c>
      <c r="N77">
        <v>8</v>
      </c>
      <c r="O77" s="66" t="s">
        <v>187</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V77" s="3" t="str">
        <f>IF(U77&lt;&gt;"",IF(U77&lt;&gt;"LIBSETS_DROP_MECHANIC_MONSTER_NAME",VLOOKUP(U77,'LibSets constants'!$I$4:$L$1003,3,FALSE),""),"")</f>
        <v/>
      </c>
      <c r="W77" s="3" t="str">
        <f>IF(U77&lt;&gt;"",IF(U77&lt;&gt;"LIBSETS_DROP_MECHANIC_MONSTER_NAME",VLOOKUP(U77,'LibSets constants'!$I$4:$L$1003,4,FALSE),""),"")</f>
        <v/>
      </c>
      <c r="X77" s="3"/>
      <c r="Y77" s="3" t="str">
        <f>IF(G77&lt;&gt;"LIBSETS_SETTYPE_BATTLEGROUND",IF(G77&lt;&gt;"LIBSETS_SETTYPE_SPECIAL",IF(X77&lt;&gt;"",X77,IF(Z77&lt;&gt;"",VLOOKUP(Z77,'ESO zone constants'!$D$3:$H$4953,5,FALSE),"")),""),"")</f>
        <v/>
      </c>
      <c r="Z77" t="str">
        <f>IF(AND(O77&lt;&gt;"",NOT(ISERROR(O77))),"",IF(AND(L77&lt;&gt;"",L77&gt;0,NOT(ISERROR(L77))),VLOOKUP(L77,'ESO dumped WayshrineInfo'!$K$3:$N$9999,4,FALSE),""))</f>
        <v/>
      </c>
      <c r="AB77" s="43" t="str">
        <f>IF(AA77&lt;&gt;"",IF(AA77&lt;&gt;"LIBSETS_DROP_MECHANIC_MONSTER_NAME",VLOOKUP(AA77,'LibSets constants'!$I$4:$L$1003,3,FALSE),""),"")</f>
        <v/>
      </c>
      <c r="AC77" s="43" t="str">
        <f>IF(AA77&lt;&gt;"",IF(AA77&lt;&gt;"LIBSETS_DROP_MECHANIC_MONSTER_NAME",VLOOKUP(AA77,'LibSets constants'!$I$4:$L$1003,4,FALSE),""),"")</f>
        <v/>
      </c>
      <c r="AD77" s="3" t="str">
        <f>IF(G77&lt;&gt;"LIBSETS_SETTYPE_BATTLEGROUND",IF(G77&lt;&gt;"LIBSETS_SETTYPE_SPECIAL",IF(AE77&lt;&gt;"",VLOOKUP(AE77,'ESO zone constants'!$D$3:$H$4953,5,FALSE),""),""),"")</f>
        <v/>
      </c>
      <c r="AE77" t="str">
        <f>IF(AND(O77&lt;&gt;"",NOT(ISERROR(O77))),"",IF(AND(M77&lt;&gt;"",M77&gt;0,NOT(ISERROR(M77))),VLOOKUP(M77,'ESO dumped WayshrineInfo'!$K$3:$N$9999,4,FALSE),""))</f>
        <v/>
      </c>
      <c r="AF77" s="44"/>
      <c r="AG77" s="43" t="str">
        <f>IF(AF77&lt;&gt;"",IF(AF77&lt;&gt;"LIBSETS_DROP_MECHANIC_MONSTER_NAME",VLOOKUP(AF77,'LibSets constants'!$I$4:$L$1003,3,FALSE),""),"")</f>
        <v/>
      </c>
      <c r="AH77" s="43" t="str">
        <f>IF(AF77&lt;&gt;"",IF(AF77&lt;&gt;"LIBSETS_DROP_MECHANIC_MONSTER_NAME",VLOOKUP(AF77,'LibSets constants'!$I$4:$L$1003,4,FALSE),""),"")</f>
        <v/>
      </c>
      <c r="AI77" s="3" t="str">
        <f>IF(G77&lt;&gt;"LIBSETS_SETTYPE_BATTLEGROUND",IF(G77&lt;&gt;"LIBSETS_SETTYPE_SPECIAL",IF(AJ77&lt;&gt;"",VLOOKUP(AJ77,'ESO zone constants'!$D$3:$H$4953,5,FALSE),""),""),"")</f>
        <v/>
      </c>
      <c r="AK77" s="44"/>
      <c r="AL77" s="43" t="str">
        <f>IF(AK77&lt;&gt;"",IF(AK77&lt;&gt;"LIBSETS_DROP_MECHANIC_MONSTER_NAME",VLOOKUP(AK77,'LibSets constants'!$I$4:$L$1003,3,FALSE),""),"")</f>
        <v/>
      </c>
      <c r="AM77" s="43" t="str">
        <f>IF(AK77&lt;&gt;"",IF(AK77&lt;&gt;"LIBSETS_DROP_MECHANIC_MONSTER_NAME",VLOOKUP(AK77,'LibSets constants'!$I$4:$L$1003,4,FALSE),""),"")</f>
        <v/>
      </c>
      <c r="AN77" s="3" t="str">
        <f>IF(G77&lt;&gt;"LIBSETS_SETTYPE_BATTLEGROUND",IF(G77&lt;&gt;"LIBSETS_SETTYPE_SPECIAL",IF(AO77&lt;&gt;"",VLOOKUP(AO77,'ESO zone constants'!$D$3:$H$4953,5,FALSE),""),""),"")</f>
        <v/>
      </c>
      <c r="AP77" s="44"/>
      <c r="AQ77" s="43" t="str">
        <f>IF(AP77&lt;&gt;"",IF(AP77&lt;&gt;"LIBSETS_DROP_MECHANIC_MONSTER_NAME",VLOOKUP(AP77,'LibSets constants'!$I$4:$L$1003,3,FALSE),""),"")</f>
        <v/>
      </c>
      <c r="AR77" s="43" t="str">
        <f>IF(AP77&lt;&gt;"",IF(AP77&lt;&gt;"LIBSETS_DROP_MECHANIC_MONSTER_NAME",VLOOKUP(AP77,'LibSets constants'!$I$4:$L$1003,4,FALSE),""),"")</f>
        <v/>
      </c>
      <c r="AS77" s="3" t="str">
        <f>IF(G77&lt;&gt;"LIBSETS_SETTYPE_BATTLEGROUND",IF(G77&lt;&gt;"LIBSETS_SETTYPE_SPECIAL",IF(AT77&lt;&gt;"",VLOOKUP(AT77,'ESO zone constants'!$D$3:$H$4953,5,FALSE),""),""),"")</f>
        <v/>
      </c>
      <c r="AU77" s="44"/>
      <c r="AV77" s="43" t="str">
        <f>IF(AU77&lt;&gt;"",IF(AU77&lt;&gt;"LIBSETS_DROP_MECHANIC_MONSTER_NAME",VLOOKUP(AU77,'LibSets constants'!$I$4:$L$1003,3,FALSE),""),"")</f>
        <v/>
      </c>
      <c r="AW77" s="43" t="str">
        <f>IF(AU77&lt;&gt;"",IF(AU77&lt;&gt;"LIBSETS_DROP_MECHANIC_MONSTER_NAME",VLOOKUP(AU77,'LibSets constants'!$I$4:$L$1003,4,FALSE),""),"")</f>
        <v/>
      </c>
      <c r="AX77" s="87" t="s">
        <v>2678</v>
      </c>
      <c r="AY77" s="21" t="str">
        <f t="shared" si="5"/>
        <v>[95] = {wayshrines={-1,-1,-1,}, traitsNeeded=8, dlcId=DLC_BASE_GAME</v>
      </c>
      <c r="AZ77" s="21" t="str">
        <f t="shared" si="6"/>
        <v>, zoneIds={267}, veteran=false</v>
      </c>
      <c r="BA77" s="21" t="str">
        <f t="shared" si="7"/>
        <v>, setType=LIBSETS_SETTYPE_CRAFTED</v>
      </c>
      <c r="BB77" s="21" t="str">
        <f t="shared" si="8"/>
        <v>},</v>
      </c>
      <c r="BC77" s="21" t="str">
        <f t="shared" si="9"/>
        <v xml:space="preserve"> --Shalidor\'s Curse / Shalidors Fluch   [Eyevea]</v>
      </c>
    </row>
    <row r="78" spans="1:55" x14ac:dyDescent="0.25">
      <c r="A78" s="12">
        <v>96</v>
      </c>
      <c r="B78" t="s">
        <v>833</v>
      </c>
      <c r="C78" t="s">
        <v>834</v>
      </c>
      <c r="D78" s="3">
        <f>A78</f>
        <v>96</v>
      </c>
      <c r="G78" s="8" t="s">
        <v>1482</v>
      </c>
      <c r="I78" t="s">
        <v>91</v>
      </c>
      <c r="J78" t="s">
        <v>91</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constants'!$B$4:$C$1003,2,FALSE),"")</f>
        <v>Included in base game</v>
      </c>
      <c r="V78" s="3" t="str">
        <f>IF(U78&lt;&gt;"",IF(U78&lt;&gt;"LIBSETS_DROP_MECHANIC_MONSTER_NAME",VLOOKUP(U78,'LibSets constants'!$I$4:$L$1003,3,FALSE),""),"")</f>
        <v/>
      </c>
      <c r="W78" s="3" t="str">
        <f>IF(U78&lt;&gt;"",IF(U78&lt;&gt;"LIBSETS_DROP_MECHANIC_MONSTER_NAME",VLOOKUP(U78,'LibSets constants'!$I$4:$L$1003,4,FALSE),""),"")</f>
        <v/>
      </c>
      <c r="X78" s="3">
        <v>930</v>
      </c>
      <c r="Y78" s="3">
        <f>IF(G78&lt;&gt;"LIBSETS_SETTYPE_BATTLEGROUND",IF(G78&lt;&gt;"LIBSETS_SETTYPE_SPECIAL",IF(X78&lt;&gt;"",X78,IF(Z78&lt;&gt;"",VLOOKUP(Z78,'ESO zone constants'!$D$3:$H$4953,5,FALSE),"")),""),"")</f>
        <v>930</v>
      </c>
      <c r="Z78" t="str">
        <f>IF(AND(O78&lt;&gt;"",NOT(ISERROR(O78))),"",IF(AND(L78&lt;&gt;"",L78&gt;0,NOT(ISERROR(L78))),VLOOKUP(L78,'ESO dumped WayshrineInfo'!$K$3:$N$9999,4,FALSE),""))</f>
        <v/>
      </c>
      <c r="AB78" s="43" t="str">
        <f>IF(AA78&lt;&gt;"",IF(AA78&lt;&gt;"LIBSETS_DROP_MECHANIC_MONSTER_NAME",VLOOKUP(AA78,'LibSets constants'!$I$4:$L$1003,3,FALSE),""),"")</f>
        <v/>
      </c>
      <c r="AC78" s="43" t="str">
        <f>IF(AA78&lt;&gt;"",IF(AA78&lt;&gt;"LIBSETS_DROP_MECHANIC_MONSTER_NAME",VLOOKUP(AA78,'LibSets constants'!$I$4:$L$1003,4,FALSE),""),"")</f>
        <v/>
      </c>
      <c r="AD78" s="3" t="str">
        <f>IF(G78&lt;&gt;"LIBSETS_SETTYPE_BATTLEGROUND",IF(G78&lt;&gt;"LIBSETS_SETTYPE_SPECIAL",IF(AE78&lt;&gt;"",VLOOKUP(AE78,'ESO zone constants'!$D$3:$H$4953,5,FALSE),""),""),"")</f>
        <v/>
      </c>
      <c r="AE78" t="str">
        <f>IF(AND(O78&lt;&gt;"",NOT(ISERROR(O78))),"",IF(AND(M78&lt;&gt;"",M78&gt;0,NOT(ISERROR(M78))),VLOOKUP(M78,'ESO dumped WayshrineInfo'!$K$3:$N$9999,4,FALSE),""))</f>
        <v/>
      </c>
      <c r="AF78" s="44"/>
      <c r="AG78" s="43" t="str">
        <f>IF(AF78&lt;&gt;"",IF(AF78&lt;&gt;"LIBSETS_DROP_MECHANIC_MONSTER_NAME",VLOOKUP(AF78,'LibSets constants'!$I$4:$L$1003,3,FALSE),""),"")</f>
        <v/>
      </c>
      <c r="AH78" s="43" t="str">
        <f>IF(AF78&lt;&gt;"",IF(AF78&lt;&gt;"LIBSETS_DROP_MECHANIC_MONSTER_NAME",VLOOKUP(AF78,'LibSets constants'!$I$4:$L$1003,4,FALSE),""),"")</f>
        <v/>
      </c>
      <c r="AI78" s="3" t="str">
        <f>IF(G78&lt;&gt;"LIBSETS_SETTYPE_BATTLEGROUND",IF(G78&lt;&gt;"LIBSETS_SETTYPE_SPECIAL",IF(AJ78&lt;&gt;"",VLOOKUP(AJ78,'ESO zone constants'!$D$3:$H$4953,5,FALSE),""),""),"")</f>
        <v/>
      </c>
      <c r="AK78" s="44"/>
      <c r="AL78" s="43" t="str">
        <f>IF(AK78&lt;&gt;"",IF(AK78&lt;&gt;"LIBSETS_DROP_MECHANIC_MONSTER_NAME",VLOOKUP(AK78,'LibSets constants'!$I$4:$L$1003,3,FALSE),""),"")</f>
        <v/>
      </c>
      <c r="AM78" s="43" t="str">
        <f>IF(AK78&lt;&gt;"",IF(AK78&lt;&gt;"LIBSETS_DROP_MECHANIC_MONSTER_NAME",VLOOKUP(AK78,'LibSets constants'!$I$4:$L$1003,4,FALSE),""),"")</f>
        <v/>
      </c>
      <c r="AN78" s="3" t="str">
        <f>IF(G78&lt;&gt;"LIBSETS_SETTYPE_BATTLEGROUND",IF(G78&lt;&gt;"LIBSETS_SETTYPE_SPECIAL",IF(AO78&lt;&gt;"",VLOOKUP(AO78,'ESO zone constants'!$D$3:$H$4953,5,FALSE),""),""),"")</f>
        <v/>
      </c>
      <c r="AP78" s="44"/>
      <c r="AQ78" s="43" t="str">
        <f>IF(AP78&lt;&gt;"",IF(AP78&lt;&gt;"LIBSETS_DROP_MECHANIC_MONSTER_NAME",VLOOKUP(AP78,'LibSets constants'!$I$4:$L$1003,3,FALSE),""),"")</f>
        <v/>
      </c>
      <c r="AR78" s="43" t="str">
        <f>IF(AP78&lt;&gt;"",IF(AP78&lt;&gt;"LIBSETS_DROP_MECHANIC_MONSTER_NAME",VLOOKUP(AP78,'LibSets constants'!$I$4:$L$1003,4,FALSE),""),"")</f>
        <v/>
      </c>
      <c r="AS78" s="3" t="str">
        <f>IF(G78&lt;&gt;"LIBSETS_SETTYPE_BATTLEGROUND",IF(G78&lt;&gt;"LIBSETS_SETTYPE_SPECIAL",IF(AT78&lt;&gt;"",VLOOKUP(AT78,'ESO zone constants'!$D$3:$H$4953,5,FALSE),""),""),"")</f>
        <v/>
      </c>
      <c r="AU78" s="44"/>
      <c r="AV78" s="43" t="str">
        <f>IF(AU78&lt;&gt;"",IF(AU78&lt;&gt;"LIBSETS_DROP_MECHANIC_MONSTER_NAME",VLOOKUP(AU78,'LibSets constants'!$I$4:$L$1003,3,FALSE),""),"")</f>
        <v/>
      </c>
      <c r="AW78" s="43" t="str">
        <f>IF(AU78&lt;&gt;"",IF(AU78&lt;&gt;"LIBSETS_DROP_MECHANIC_MONSTER_NAME",VLOOKUP(AU78,'LibSets constants'!$I$4:$L$1003,4,FALSE),""),"")</f>
        <v/>
      </c>
      <c r="AX78" s="87" t="s">
        <v>2678</v>
      </c>
      <c r="AY78" s="21" t="str">
        <f t="shared" si="5"/>
        <v>[96] = {wayshrines={198,198,198,}, dlcId=DLC_BASE_GAME</v>
      </c>
      <c r="AZ78" s="21" t="str">
        <f t="shared" si="6"/>
        <v>, zoneIds={63,930}, veteran=false</v>
      </c>
      <c r="BA78" s="21" t="str">
        <f t="shared" si="7"/>
        <v>, setType=LIBSETS_SETTYPE_DUNGEON</v>
      </c>
      <c r="BB78" s="21" t="str">
        <f t="shared" si="8"/>
        <v>},</v>
      </c>
      <c r="BC78" s="21" t="str">
        <f t="shared" si="9"/>
        <v xml:space="preserve"> --Armor of Truth / Rüstung der Wahrheit   [Darkshade Caverns I]</v>
      </c>
    </row>
    <row r="79" spans="1:55" x14ac:dyDescent="0.25">
      <c r="A79" s="12">
        <v>97</v>
      </c>
      <c r="B79" t="s">
        <v>835</v>
      </c>
      <c r="C79" t="s">
        <v>836</v>
      </c>
      <c r="D79" s="3">
        <f>A79</f>
        <v>97</v>
      </c>
      <c r="G79" s="8" t="s">
        <v>1480</v>
      </c>
      <c r="I79" t="s">
        <v>91</v>
      </c>
      <c r="J79" t="s">
        <v>91</v>
      </c>
      <c r="K79">
        <v>-1</v>
      </c>
      <c r="L79">
        <v>-1</v>
      </c>
      <c r="M79">
        <v>-1</v>
      </c>
      <c r="N79">
        <v>0</v>
      </c>
      <c r="O79" s="66" t="s">
        <v>125</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constants'!$B$4:$C$1003,2,FALSE),"")</f>
        <v>Included in base game</v>
      </c>
      <c r="U79" s="33" t="s">
        <v>2829</v>
      </c>
      <c r="V79" s="3" t="str">
        <f>IF(U79&lt;&gt;"",IF(U79&lt;&gt;"LIBSETS_DROP_MECHANIC_MONSTER_NAME",VLOOKUP(U79,'LibSets constants'!$I$4:$L$1003,3,FALSE),""),"")</f>
        <v>City Cropsford (quartermaster)</v>
      </c>
      <c r="W79" s="3" t="str">
        <f>IF(U79&lt;&gt;"",IF(U79&lt;&gt;"LIBSETS_DROP_MECHANIC_MONSTER_NAME",VLOOKUP(U79,'LibSets constants'!$I$4:$L$1003,4,FALSE),""),"")</f>
        <v>Stadt Erntefurt (Quartiermeister)</v>
      </c>
      <c r="X79" s="3"/>
      <c r="Y79" s="3" t="str">
        <f>IF(G79&lt;&gt;"LIBSETS_SETTYPE_BATTLEGROUND",IF(G79&lt;&gt;"LIBSETS_SETTYPE_SPECIAL",IF(X79&lt;&gt;"",X79,IF(Z79&lt;&gt;"",VLOOKUP(Z79,'ESO zone constants'!$D$3:$H$4953,5,FALSE),"")),""),"")</f>
        <v/>
      </c>
      <c r="Z79" t="str">
        <f>IF(AND(O79&lt;&gt;"",NOT(ISERROR(O79))),"",IF(AND(L79&lt;&gt;"",L79&gt;0,NOT(ISERROR(L79))),VLOOKUP(L79,'ESO dumped WayshrineInfo'!$K$3:$N$9999,4,FALSE),""))</f>
        <v/>
      </c>
      <c r="AB79" s="43" t="str">
        <f>IF(AA79&lt;&gt;"",IF(AA79&lt;&gt;"LIBSETS_DROP_MECHANIC_MONSTER_NAME",VLOOKUP(AA79,'LibSets constants'!$I$4:$L$1003,3,FALSE),""),"")</f>
        <v/>
      </c>
      <c r="AC79" s="43" t="str">
        <f>IF(AA79&lt;&gt;"",IF(AA79&lt;&gt;"LIBSETS_DROP_MECHANIC_MONSTER_NAME",VLOOKUP(AA79,'LibSets constants'!$I$4:$L$1003,4,FALSE),""),"")</f>
        <v/>
      </c>
      <c r="AD79" s="3" t="str">
        <f>IF(G79&lt;&gt;"LIBSETS_SETTYPE_BATTLEGROUND",IF(G79&lt;&gt;"LIBSETS_SETTYPE_SPECIAL",IF(AE79&lt;&gt;"",VLOOKUP(AE79,'ESO zone constants'!$D$3:$H$4953,5,FALSE),""),""),"")</f>
        <v/>
      </c>
      <c r="AE79" t="str">
        <f>IF(AND(O79&lt;&gt;"",NOT(ISERROR(O79))),"",IF(AND(M79&lt;&gt;"",M79&gt;0,NOT(ISERROR(M79))),VLOOKUP(M79,'ESO dumped WayshrineInfo'!$K$3:$N$9999,4,FALSE),""))</f>
        <v/>
      </c>
      <c r="AF79" s="44"/>
      <c r="AG79" s="43" t="str">
        <f>IF(AF79&lt;&gt;"",IF(AF79&lt;&gt;"LIBSETS_DROP_MECHANIC_MONSTER_NAME",VLOOKUP(AF79,'LibSets constants'!$I$4:$L$1003,3,FALSE),""),"")</f>
        <v/>
      </c>
      <c r="AH79" s="43" t="str">
        <f>IF(AF79&lt;&gt;"",IF(AF79&lt;&gt;"LIBSETS_DROP_MECHANIC_MONSTER_NAME",VLOOKUP(AF79,'LibSets constants'!$I$4:$L$1003,4,FALSE),""),"")</f>
        <v/>
      </c>
      <c r="AI79" s="3" t="str">
        <f>IF(G79&lt;&gt;"LIBSETS_SETTYPE_BATTLEGROUND",IF(G79&lt;&gt;"LIBSETS_SETTYPE_SPECIAL",IF(AJ79&lt;&gt;"",VLOOKUP(AJ79,'ESO zone constants'!$D$3:$H$4953,5,FALSE),""),""),"")</f>
        <v/>
      </c>
      <c r="AK79" s="44"/>
      <c r="AL79" s="43" t="str">
        <f>IF(AK79&lt;&gt;"",IF(AK79&lt;&gt;"LIBSETS_DROP_MECHANIC_MONSTER_NAME",VLOOKUP(AK79,'LibSets constants'!$I$4:$L$1003,3,FALSE),""),"")</f>
        <v/>
      </c>
      <c r="AM79" s="43" t="str">
        <f>IF(AK79&lt;&gt;"",IF(AK79&lt;&gt;"LIBSETS_DROP_MECHANIC_MONSTER_NAME",VLOOKUP(AK79,'LibSets constants'!$I$4:$L$1003,4,FALSE),""),"")</f>
        <v/>
      </c>
      <c r="AN79" s="3" t="str">
        <f>IF(G79&lt;&gt;"LIBSETS_SETTYPE_BATTLEGROUND",IF(G79&lt;&gt;"LIBSETS_SETTYPE_SPECIAL",IF(AO79&lt;&gt;"",VLOOKUP(AO79,'ESO zone constants'!$D$3:$H$4953,5,FALSE),""),""),"")</f>
        <v/>
      </c>
      <c r="AP79" s="44"/>
      <c r="AQ79" s="43" t="str">
        <f>IF(AP79&lt;&gt;"",IF(AP79&lt;&gt;"LIBSETS_DROP_MECHANIC_MONSTER_NAME",VLOOKUP(AP79,'LibSets constants'!$I$4:$L$1003,3,FALSE),""),"")</f>
        <v/>
      </c>
      <c r="AR79" s="43" t="str">
        <f>IF(AP79&lt;&gt;"",IF(AP79&lt;&gt;"LIBSETS_DROP_MECHANIC_MONSTER_NAME",VLOOKUP(AP79,'LibSets constants'!$I$4:$L$1003,4,FALSE),""),"")</f>
        <v/>
      </c>
      <c r="AS79" s="3" t="str">
        <f>IF(G79&lt;&gt;"LIBSETS_SETTYPE_BATTLEGROUND",IF(G79&lt;&gt;"LIBSETS_SETTYPE_SPECIAL",IF(AT79&lt;&gt;"",VLOOKUP(AT79,'ESO zone constants'!$D$3:$H$4953,5,FALSE),""),""),"")</f>
        <v/>
      </c>
      <c r="AU79" s="44"/>
      <c r="AV79" s="43" t="str">
        <f>IF(AU79&lt;&gt;"",IF(AU79&lt;&gt;"LIBSETS_DROP_MECHANIC_MONSTER_NAME",VLOOKUP(AU79,'LibSets constants'!$I$4:$L$1003,3,FALSE),""),"")</f>
        <v/>
      </c>
      <c r="AW79" s="43" t="str">
        <f>IF(AU79&lt;&gt;"",IF(AU79&lt;&gt;"LIBSETS_DROP_MECHANIC_MONSTER_NAME",VLOOKUP(AU79,'LibSets constants'!$I$4:$L$1003,4,FALSE),""),"")</f>
        <v/>
      </c>
      <c r="AX79" s="87" t="s">
        <v>2678</v>
      </c>
      <c r="AY79" s="21" t="str">
        <f t="shared" si="5"/>
        <v>[97] = {wayshrines={-1,-1,-1,}, dlcId=DLC_BASE_GAME</v>
      </c>
      <c r="AZ79" s="21" t="str">
        <f t="shared" si="6"/>
        <v>, zoneIds={181}, veteran=false</v>
      </c>
      <c r="BA79" s="21" t="str">
        <f t="shared" si="7"/>
        <v>, setType=LIBSETS_SETTYPE_CYRODIIL</v>
      </c>
      <c r="BB79" s="21" t="str">
        <f t="shared" si="8"/>
        <v>, dropMechanic={LIBSETS_DROP_MECHANIC_CITY_CYRODIIL_CROPSFORD}},</v>
      </c>
      <c r="BC79" s="21" t="str">
        <f t="shared" si="9"/>
        <v xml:space="preserve"> --The Arch-Mage / Erzmagier   [Cyrodiil]</v>
      </c>
    </row>
    <row r="80" spans="1:55" x14ac:dyDescent="0.25">
      <c r="A80" s="12">
        <v>98</v>
      </c>
      <c r="B80" t="s">
        <v>837</v>
      </c>
      <c r="C80" t="s">
        <v>838</v>
      </c>
      <c r="D80" s="3">
        <f>A80</f>
        <v>98</v>
      </c>
      <c r="G80" s="8" t="s">
        <v>1485</v>
      </c>
      <c r="I80" t="s">
        <v>91</v>
      </c>
      <c r="J80" t="s">
        <v>91</v>
      </c>
      <c r="K80">
        <v>-1</v>
      </c>
      <c r="L80">
        <v>-1</v>
      </c>
      <c r="M80">
        <v>-1</v>
      </c>
      <c r="N80">
        <v>0</v>
      </c>
      <c r="O80" s="66" t="s">
        <v>105</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U80" s="33" t="s">
        <v>1565</v>
      </c>
      <c r="V80" s="3" t="str">
        <f>IF(U80&lt;&gt;"",IF(U80&lt;&gt;"LIBSETS_DROP_MECHANIC_MONSTER_NAME",VLOOKUP(U80,'LibSets constants'!$I$4:$L$1003,3,FALSE),""),"")</f>
        <v>Delve bosses have a chance to drop a waist or feet.</v>
      </c>
      <c r="W80" s="3" t="str">
        <f>IF(U80&lt;&gt;"",IF(U80&lt;&gt;"LIBSETS_DROP_MECHANIC_MONSTER_NAME",VLOOKUP(U80,'LibSets constants'!$I$4:$L$1003,4,FALSE),""),"")</f>
        <v>Bosse in Gewölben haben die Chance, eine Taille oder Füße fallen zu lassen.</v>
      </c>
      <c r="X80" s="3"/>
      <c r="Y80" s="3" t="str">
        <f>IF(G80&lt;&gt;"LIBSETS_SETTYPE_BATTLEGROUND",IF(G80&lt;&gt;"LIBSETS_SETTYPE_SPECIAL",IF(X80&lt;&gt;"",X80,IF(Z80&lt;&gt;"",VLOOKUP(Z80,'ESO zone constants'!$D$3:$H$4953,5,FALSE),"")),""),"")</f>
        <v/>
      </c>
      <c r="Z80" t="str">
        <f>IF(AND(O80&lt;&gt;"",NOT(ISERROR(O80))),"",IF(AND(L80&lt;&gt;"",L80&gt;0,NOT(ISERROR(L80))),VLOOKUP(L80,'ESO dumped WayshrineInfo'!$K$3:$N$9999,4,FALSE),""))</f>
        <v/>
      </c>
      <c r="AA80" s="33" t="s">
        <v>1566</v>
      </c>
      <c r="AB80" s="43" t="str">
        <f>IF(AA80&lt;&gt;"",IF(AA80&lt;&gt;"LIBSETS_DROP_MECHANIC_MONSTER_NAME",VLOOKUP(AA80,'LibSets constants'!$I$4:$L$1003,3,FALSE),""),"")</f>
        <v>Overland group bosses have a 100% chance to drop head, chest, legs, or weapon.</v>
      </c>
      <c r="AC80" s="43" t="str">
        <f>IF(AA80&lt;&gt;"",IF(AA80&lt;&gt;"LIBSETS_DROP_MECHANIC_MONSTER_NAME",VLOOKUP(AA80,'LibSets constants'!$I$4:$L$1003,4,FALSE),""),"")</f>
        <v>Überland Gruppenbosse haben eine Chance von 100%, Kopf, Brust, Beine oder Waffen fallen zu lassen.</v>
      </c>
      <c r="AD80" s="3" t="str">
        <f>IF(G80&lt;&gt;"LIBSETS_SETTYPE_BATTLEGROUND",IF(G80&lt;&gt;"LIBSETS_SETTYPE_SPECIAL",IF(AE80&lt;&gt;"",VLOOKUP(AE80,'ESO zone constants'!$D$3:$H$4953,5,FALSE),""),""),"")</f>
        <v/>
      </c>
      <c r="AE80" t="str">
        <f>IF(AND(O80&lt;&gt;"",NOT(ISERROR(O80))),"",IF(AND(M80&lt;&gt;"",M80&gt;0,NOT(ISERROR(M80))),VLOOKUP(M80,'ESO dumped WayshrineInfo'!$K$3:$N$9999,4,FALSE),""))</f>
        <v/>
      </c>
      <c r="AF80" s="44" t="s">
        <v>1567</v>
      </c>
      <c r="AG80" s="43" t="str">
        <f>IF(AF80&lt;&gt;"",IF(AF80&lt;&gt;"LIBSETS_DROP_MECHANIC_MONSTER_NAME",VLOOKUP(AF80,'LibSets constants'!$I$4:$L$1003,3,FALSE),""),"")</f>
        <v>Public dungeon bosses have a chance to drop a shoulder, hand, or weapon.</v>
      </c>
      <c r="AH80" s="43" t="str">
        <f>IF(AF80&lt;&gt;"",IF(AF80&lt;&gt;"LIBSETS_DROP_MECHANIC_MONSTER_NAME",VLOOKUP(AF80,'LibSets constants'!$I$4:$L$1003,4,FALSE),""),"")</f>
        <v>Öffentliche Dungeon-Bosse haben die Möglichkeit, eine Schulter, Handschuhe oder eine Waffe fallen zu lassen.</v>
      </c>
      <c r="AI80" s="3" t="str">
        <f>IF(G80&lt;&gt;"LIBSETS_SETTYPE_BATTLEGROUND",IF(G80&lt;&gt;"LIBSETS_SETTYPE_SPECIAL",IF(AJ80&lt;&gt;"",VLOOKUP(AJ80,'ESO zone constants'!$D$3:$H$4953,5,FALSE),""),""),"")</f>
        <v/>
      </c>
      <c r="AK80" s="44" t="s">
        <v>1568</v>
      </c>
      <c r="AL80" s="43" t="str">
        <f>IF(AK80&lt;&gt;"",IF(AK80&lt;&gt;"LIBSETS_DROP_MECHANIC_MONSTER_NAME",VLOOKUP(AK80,'LibSets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0" s="43" t="str">
        <f>IF(AK80&lt;&gt;"",IF(AK80&lt;&gt;"LIBSETS_DROP_MECHANIC_MONSTER_NAME",VLOOKUP(AK80,'LibSets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0" s="3" t="str">
        <f>IF(G80&lt;&gt;"LIBSETS_SETTYPE_BATTLEGROUND",IF(G80&lt;&gt;"LIBSETS_SETTYPE_SPECIAL",IF(AO80&lt;&gt;"",VLOOKUP(AO80,'ESO zone constants'!$D$3:$H$4953,5,FALSE),""),""),"")</f>
        <v/>
      </c>
      <c r="AP80" s="44"/>
      <c r="AQ80" s="43" t="str">
        <f>IF(AP80&lt;&gt;"",IF(AP80&lt;&gt;"LIBSETS_DROP_MECHANIC_MONSTER_NAME",VLOOKUP(AP80,'LibSets constants'!$I$4:$L$1003,3,FALSE),""),"")</f>
        <v/>
      </c>
      <c r="AR80" s="43" t="str">
        <f>IF(AP80&lt;&gt;"",IF(AP80&lt;&gt;"LIBSETS_DROP_MECHANIC_MONSTER_NAME",VLOOKUP(AP80,'LibSets constants'!$I$4:$L$1003,4,FALSE),""),"")</f>
        <v/>
      </c>
      <c r="AS80" s="3" t="str">
        <f>IF(G80&lt;&gt;"LIBSETS_SETTYPE_BATTLEGROUND",IF(G80&lt;&gt;"LIBSETS_SETTYPE_SPECIAL",IF(AT80&lt;&gt;"",VLOOKUP(AT80,'ESO zone constants'!$D$3:$H$4953,5,FALSE),""),""),"")</f>
        <v/>
      </c>
      <c r="AU80" s="44"/>
      <c r="AV80" s="43" t="str">
        <f>IF(AU80&lt;&gt;"",IF(AU80&lt;&gt;"LIBSETS_DROP_MECHANIC_MONSTER_NAME",VLOOKUP(AU80,'LibSets constants'!$I$4:$L$1003,3,FALSE),""),"")</f>
        <v/>
      </c>
      <c r="AW80" s="43" t="str">
        <f>IF(AU80&lt;&gt;"",IF(AU80&lt;&gt;"LIBSETS_DROP_MECHANIC_MONSTER_NAME",VLOOKUP(AU80,'LibSets constants'!$I$4:$L$1003,4,FALSE),""),"")</f>
        <v/>
      </c>
      <c r="AX80" s="87" t="s">
        <v>2678</v>
      </c>
      <c r="AY80" s="21" t="str">
        <f t="shared" si="5"/>
        <v>[98] = {wayshrines={-1,-1,-1,}, dlcId=DLC_BASE_GAME</v>
      </c>
      <c r="AZ80" s="21" t="str">
        <f t="shared" si="6"/>
        <v>, zoneIds={20}, veteran=false</v>
      </c>
      <c r="BA80" s="21" t="str">
        <f t="shared" si="7"/>
        <v>, setType=LIBSETS_SETTYPE_OVERLAND</v>
      </c>
      <c r="BB80" s="21" t="str">
        <f t="shared" si="8"/>
        <v>, dropMechanic={LIBSETS_DROP_MECHANIC_OVERLAND_BOSS_DELVE,LIBSETS_DROP_MECHANIC_OVERLAND_WORLDBOSS,LIBSETS_DROP_MECHANIC_OVERLAND_BOSS_PUBLIC_DUNGEON,LIBSETS_DROP_MECHANIC_OVERLAND_CHEST}},</v>
      </c>
      <c r="BC80" s="21" t="str">
        <f t="shared" si="9"/>
        <v xml:space="preserve"> --Necropotence / Nekropotenz   [Rivenspire]</v>
      </c>
    </row>
    <row r="81" spans="1:55" x14ac:dyDescent="0.25">
      <c r="A81" s="12">
        <v>99</v>
      </c>
      <c r="B81" t="s">
        <v>839</v>
      </c>
      <c r="C81" t="s">
        <v>840</v>
      </c>
      <c r="D81" s="3">
        <f>A81</f>
        <v>99</v>
      </c>
      <c r="G81" s="8" t="s">
        <v>1485</v>
      </c>
      <c r="I81" t="s">
        <v>91</v>
      </c>
      <c r="J81" t="s">
        <v>91</v>
      </c>
      <c r="K81">
        <v>-1</v>
      </c>
      <c r="L81">
        <v>-1</v>
      </c>
      <c r="M81">
        <v>-1</v>
      </c>
      <c r="N81">
        <v>0</v>
      </c>
      <c r="O81" s="66" t="s">
        <v>108</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constants'!$B$4:$C$1003,2,FALSE),"")</f>
        <v>Included in base game</v>
      </c>
      <c r="U81" s="33" t="s">
        <v>1565</v>
      </c>
      <c r="V81" s="3" t="str">
        <f>IF(U81&lt;&gt;"",IF(U81&lt;&gt;"LIBSETS_DROP_MECHANIC_MONSTER_NAME",VLOOKUP(U81,'LibSets constants'!$I$4:$L$1003,3,FALSE),""),"")</f>
        <v>Delve bosses have a chance to drop a waist or feet.</v>
      </c>
      <c r="W81" s="3" t="str">
        <f>IF(U81&lt;&gt;"",IF(U81&lt;&gt;"LIBSETS_DROP_MECHANIC_MONSTER_NAME",VLOOKUP(U81,'LibSets constants'!$I$4:$L$1003,4,FALSE),""),"")</f>
        <v>Bosse in Gewölben haben die Chance, eine Taille oder Füße fallen zu lassen.</v>
      </c>
      <c r="X81" s="3"/>
      <c r="Y81" s="3" t="str">
        <f>IF(G81&lt;&gt;"LIBSETS_SETTYPE_BATTLEGROUND",IF(G81&lt;&gt;"LIBSETS_SETTYPE_SPECIAL",IF(X81&lt;&gt;"",X81,IF(Z81&lt;&gt;"",VLOOKUP(Z81,'ESO zone constants'!$D$3:$H$4953,5,FALSE),"")),""),"")</f>
        <v/>
      </c>
      <c r="Z81" t="str">
        <f>IF(AND(O81&lt;&gt;"",NOT(ISERROR(O81))),"",IF(AND(L81&lt;&gt;"",L81&gt;0,NOT(ISERROR(L81))),VLOOKUP(L81,'ESO dumped WayshrineInfo'!$K$3:$N$9999,4,FALSE),""))</f>
        <v/>
      </c>
      <c r="AA81" s="33" t="s">
        <v>1566</v>
      </c>
      <c r="AB81" s="43" t="str">
        <f>IF(AA81&lt;&gt;"",IF(AA81&lt;&gt;"LIBSETS_DROP_MECHANIC_MONSTER_NAME",VLOOKUP(AA81,'LibSets constants'!$I$4:$L$1003,3,FALSE),""),"")</f>
        <v>Overland group bosses have a 100% chance to drop head, chest, legs, or weapon.</v>
      </c>
      <c r="AC81" s="43" t="str">
        <f>IF(AA81&lt;&gt;"",IF(AA81&lt;&gt;"LIBSETS_DROP_MECHANIC_MONSTER_NAME",VLOOKUP(AA81,'LibSets constants'!$I$4:$L$1003,4,FALSE),""),"")</f>
        <v>Überland Gruppenbosse haben eine Chance von 100%, Kopf, Brust, Beine oder Waffen fallen zu lassen.</v>
      </c>
      <c r="AD81" s="3" t="str">
        <f>IF(G81&lt;&gt;"LIBSETS_SETTYPE_BATTLEGROUND",IF(G81&lt;&gt;"LIBSETS_SETTYPE_SPECIAL",IF(AE81&lt;&gt;"",VLOOKUP(AE81,'ESO zone constants'!$D$3:$H$4953,5,FALSE),""),""),"")</f>
        <v/>
      </c>
      <c r="AE81" t="str">
        <f>IF(AND(O81&lt;&gt;"",NOT(ISERROR(O81))),"",IF(AND(M81&lt;&gt;"",M81&gt;0,NOT(ISERROR(M81))),VLOOKUP(M81,'ESO dumped WayshrineInfo'!$K$3:$N$9999,4,FALSE),""))</f>
        <v/>
      </c>
      <c r="AF81" s="44" t="s">
        <v>1567</v>
      </c>
      <c r="AG81" s="43" t="str">
        <f>IF(AF81&lt;&gt;"",IF(AF81&lt;&gt;"LIBSETS_DROP_MECHANIC_MONSTER_NAME",VLOOKUP(AF81,'LibSets constants'!$I$4:$L$1003,3,FALSE),""),"")</f>
        <v>Public dungeon bosses have a chance to drop a shoulder, hand, or weapon.</v>
      </c>
      <c r="AH81" s="43" t="str">
        <f>IF(AF81&lt;&gt;"",IF(AF81&lt;&gt;"LIBSETS_DROP_MECHANIC_MONSTER_NAME",VLOOKUP(AF81,'LibSets constants'!$I$4:$L$1003,4,FALSE),""),"")</f>
        <v>Öffentliche Dungeon-Bosse haben die Möglichkeit, eine Schulter, Handschuhe oder eine Waffe fallen zu lassen.</v>
      </c>
      <c r="AI81" s="3" t="str">
        <f>IF(G81&lt;&gt;"LIBSETS_SETTYPE_BATTLEGROUND",IF(G81&lt;&gt;"LIBSETS_SETTYPE_SPECIAL",IF(AJ81&lt;&gt;"",VLOOKUP(AJ81,'ESO zone constants'!$D$3:$H$4953,5,FALSE),""),""),"")</f>
        <v/>
      </c>
      <c r="AK81" s="44" t="s">
        <v>1568</v>
      </c>
      <c r="AL81" s="43" t="str">
        <f>IF(AK81&lt;&gt;"",IF(AK81&lt;&gt;"LIBSETS_DROP_MECHANIC_MONSTER_NAME",VLOOKUP(AK81,'LibSets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1" s="43" t="str">
        <f>IF(AK81&lt;&gt;"",IF(AK81&lt;&gt;"LIBSETS_DROP_MECHANIC_MONSTER_NAME",VLOOKUP(AK81,'LibSets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1" s="3" t="str">
        <f>IF(G81&lt;&gt;"LIBSETS_SETTYPE_BATTLEGROUND",IF(G81&lt;&gt;"LIBSETS_SETTYPE_SPECIAL",IF(AO81&lt;&gt;"",VLOOKUP(AO81,'ESO zone constants'!$D$3:$H$4953,5,FALSE),""),""),"")</f>
        <v/>
      </c>
      <c r="AP81" s="44"/>
      <c r="AQ81" s="43" t="str">
        <f>IF(AP81&lt;&gt;"",IF(AP81&lt;&gt;"LIBSETS_DROP_MECHANIC_MONSTER_NAME",VLOOKUP(AP81,'LibSets constants'!$I$4:$L$1003,3,FALSE),""),"")</f>
        <v/>
      </c>
      <c r="AR81" s="43" t="str">
        <f>IF(AP81&lt;&gt;"",IF(AP81&lt;&gt;"LIBSETS_DROP_MECHANIC_MONSTER_NAME",VLOOKUP(AP81,'LibSets constants'!$I$4:$L$1003,4,FALSE),""),"")</f>
        <v/>
      </c>
      <c r="AS81" s="3" t="str">
        <f>IF(G81&lt;&gt;"LIBSETS_SETTYPE_BATTLEGROUND",IF(G81&lt;&gt;"LIBSETS_SETTYPE_SPECIAL",IF(AT81&lt;&gt;"",VLOOKUP(AT81,'ESO zone constants'!$D$3:$H$4953,5,FALSE),""),""),"")</f>
        <v/>
      </c>
      <c r="AU81" s="44"/>
      <c r="AV81" s="43" t="str">
        <f>IF(AU81&lt;&gt;"",IF(AU81&lt;&gt;"LIBSETS_DROP_MECHANIC_MONSTER_NAME",VLOOKUP(AU81,'LibSets constants'!$I$4:$L$1003,3,FALSE),""),"")</f>
        <v/>
      </c>
      <c r="AW81" s="43" t="str">
        <f>IF(AU81&lt;&gt;"",IF(AU81&lt;&gt;"LIBSETS_DROP_MECHANIC_MONSTER_NAME",VLOOKUP(AU81,'LibSets constants'!$I$4:$L$1003,4,FALSE),""),"")</f>
        <v/>
      </c>
      <c r="AX81" s="87" t="s">
        <v>2679</v>
      </c>
      <c r="AY81" s="21" t="str">
        <f t="shared" si="5"/>
        <v>[99] = {wayshrines={-1,-1,-1,}, dlcId=DLC_BASE_GAME</v>
      </c>
      <c r="AZ81" s="21" t="str">
        <f t="shared" si="6"/>
        <v>, zoneIds={58}, veteran=false</v>
      </c>
      <c r="BA81" s="21" t="str">
        <f t="shared" si="7"/>
        <v>, setType=LIBSETS_SETTYPE_OVERLAND</v>
      </c>
      <c r="BB81" s="21" t="str">
        <f t="shared" si="8"/>
        <v>, isProcSetAllowedInPvP=1, dropMechanic={LIBSETS_DROP_MECHANIC_OVERLAND_BOSS_DELVE,LIBSETS_DROP_MECHANIC_OVERLAND_WORLDBOSS,LIBSETS_DROP_MECHANIC_OVERLAND_BOSS_PUBLIC_DUNGEON,LIBSETS_DROP_MECHANIC_OVERLAND_CHEST}},</v>
      </c>
      <c r="BC81" s="21" t="str">
        <f t="shared" si="9"/>
        <v xml:space="preserve"> --Salvation / Erlösung   [Malabal Tor]</v>
      </c>
    </row>
    <row r="82" spans="1:55" x14ac:dyDescent="0.25">
      <c r="A82" s="12">
        <v>100</v>
      </c>
      <c r="B82" t="s">
        <v>841</v>
      </c>
      <c r="C82" t="s">
        <v>2599</v>
      </c>
      <c r="D82" s="3">
        <f>A82</f>
        <v>100</v>
      </c>
      <c r="G82" s="8" t="s">
        <v>1480</v>
      </c>
      <c r="I82" t="s">
        <v>91</v>
      </c>
      <c r="J82" t="s">
        <v>91</v>
      </c>
      <c r="K82">
        <v>-1</v>
      </c>
      <c r="L82">
        <v>-1</v>
      </c>
      <c r="M82">
        <v>-1</v>
      </c>
      <c r="N82">
        <v>0</v>
      </c>
      <c r="O82" s="66" t="s">
        <v>125</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U82" s="33" t="s">
        <v>1538</v>
      </c>
      <c r="V82" s="3" t="str">
        <f>IF(U82&lt;&gt;"",IF(U82&lt;&gt;"LIBSETS_DROP_MECHANIC_MONSTER_NAME",VLOOKUP(U82,'LibSets constants'!$I$4:$L$1003,3,FALSE),""),"")</f>
        <v>City Bruma (quartermaster)</v>
      </c>
      <c r="W82" s="3" t="str">
        <f>IF(U82&lt;&gt;"",IF(U82&lt;&gt;"LIBSETS_DROP_MECHANIC_MONSTER_NAME",VLOOKUP(U82,'LibSets constants'!$I$4:$L$1003,4,FALSE),""),"")</f>
        <v>Stadt Bruma (Quartiermeister)</v>
      </c>
      <c r="X82" s="3"/>
      <c r="Y82" s="3" t="str">
        <f>IF(G82&lt;&gt;"LIBSETS_SETTYPE_BATTLEGROUND",IF(G82&lt;&gt;"LIBSETS_SETTYPE_SPECIAL",IF(X82&lt;&gt;"",X82,IF(Z82&lt;&gt;"",VLOOKUP(Z82,'ESO zone constants'!$D$3:$H$4953,5,FALSE),"")),""),"")</f>
        <v/>
      </c>
      <c r="Z82" t="str">
        <f>IF(AND(O82&lt;&gt;"",NOT(ISERROR(O82))),"",IF(AND(L82&lt;&gt;"",L82&gt;0,NOT(ISERROR(L82))),VLOOKUP(L82,'ESO dumped WayshrineInfo'!$K$3:$N$9999,4,FALSE),""))</f>
        <v/>
      </c>
      <c r="AB82" s="3" t="str">
        <f>IF(AA82&lt;&gt;"",IF(AA82&lt;&gt;"LIBSETS_DROP_MECHANIC_MONSTER_NAME",VLOOKUP(AA82,'LibSets constants'!$I$4:$L$1003,3,FALSE),""),"")</f>
        <v/>
      </c>
      <c r="AC82" s="3" t="str">
        <f>IF(AA82&lt;&gt;"",IF(AA82&lt;&gt;"LIBSETS_DROP_MECHANIC_MONSTER_NAME",VLOOKUP(AA82,'LibSets constants'!$I$4:$L$1003,4,FALSE),""),"")</f>
        <v/>
      </c>
      <c r="AD82" s="3" t="str">
        <f>IF(G82&lt;&gt;"LIBSETS_SETTYPE_BATTLEGROUND",IF(G82&lt;&gt;"LIBSETS_SETTYPE_SPECIAL",IF(AE82&lt;&gt;"",VLOOKUP(AE82,'ESO zone constants'!$D$3:$H$4953,5,FALSE),""),""),"")</f>
        <v/>
      </c>
      <c r="AE82" t="str">
        <f>IF(AND(O82&lt;&gt;"",NOT(ISERROR(O82))),"",IF(AND(M82&lt;&gt;"",M82&gt;0,NOT(ISERROR(M82))),VLOOKUP(M82,'ESO dumped WayshrineInfo'!$K$3:$N$9999,4,FALSE),""))</f>
        <v/>
      </c>
      <c r="AG82" s="3" t="str">
        <f>IF(AF82&lt;&gt;"",IF(AF82&lt;&gt;"LIBSETS_DROP_MECHANIC_MONSTER_NAME",VLOOKUP(AF82,'LibSets constants'!$I$4:$L$1003,3,FALSE),""),"")</f>
        <v/>
      </c>
      <c r="AH82" s="3" t="str">
        <f>IF(AF82&lt;&gt;"",IF(AF82&lt;&gt;"LIBSETS_DROP_MECHANIC_MONSTER_NAME",VLOOKUP(AF82,'LibSets constants'!$I$4:$L$1003,4,FALSE),""),"")</f>
        <v/>
      </c>
      <c r="AI82" s="3" t="str">
        <f>IF(G82&lt;&gt;"LIBSETS_SETTYPE_BATTLEGROUND",IF(G82&lt;&gt;"LIBSETS_SETTYPE_SPECIAL",IF(AJ82&lt;&gt;"",VLOOKUP(AJ82,'ESO zone constants'!$D$3:$H$4953,5,FALSE),""),""),"")</f>
        <v/>
      </c>
      <c r="AL82" s="3" t="str">
        <f>IF(AK82&lt;&gt;"",IF(AK82&lt;&gt;"LIBSETS_DROP_MECHANIC_MONSTER_NAME",VLOOKUP(AK82,'LibSets constants'!$I$4:$L$1003,3,FALSE),""),"")</f>
        <v/>
      </c>
      <c r="AM82" s="3" t="str">
        <f>IF(AK82&lt;&gt;"",IF(AK82&lt;&gt;"LIBSETS_DROP_MECHANIC_MONSTER_NAME",VLOOKUP(AK82,'LibSets constants'!$I$4:$L$1003,4,FALSE),""),"")</f>
        <v/>
      </c>
      <c r="AN82" s="3" t="str">
        <f>IF(G82&lt;&gt;"LIBSETS_SETTYPE_BATTLEGROUND",IF(G82&lt;&gt;"LIBSETS_SETTYPE_SPECIAL",IF(AO82&lt;&gt;"",VLOOKUP(AO82,'ESO zone constants'!$D$3:$H$4953,5,FALSE),""),""),"")</f>
        <v/>
      </c>
      <c r="AQ82" s="3" t="str">
        <f>IF(AP82&lt;&gt;"",IF(AP82&lt;&gt;"LIBSETS_DROP_MECHANIC_MONSTER_NAME",VLOOKUP(AP82,'LibSets constants'!$I$4:$L$1003,3,FALSE),""),"")</f>
        <v/>
      </c>
      <c r="AR82" s="3" t="str">
        <f>IF(AP82&lt;&gt;"",IF(AP82&lt;&gt;"LIBSETS_DROP_MECHANIC_MONSTER_NAME",VLOOKUP(AP82,'LibSets constants'!$I$4:$L$1003,4,FALSE),""),"")</f>
        <v/>
      </c>
      <c r="AS82" s="3" t="str">
        <f>IF(G82&lt;&gt;"LIBSETS_SETTYPE_BATTLEGROUND",IF(G82&lt;&gt;"LIBSETS_SETTYPE_SPECIAL",IF(AT82&lt;&gt;"",VLOOKUP(AT82,'ESO zone constants'!$D$3:$H$4953,5,FALSE),""),""),"")</f>
        <v/>
      </c>
      <c r="AV82" s="3" t="str">
        <f>IF(AU82&lt;&gt;"",IF(AU82&lt;&gt;"LIBSETS_DROP_MECHANIC_MONSTER_NAME",VLOOKUP(AU82,'LibSets constants'!$I$4:$L$1003,3,FALSE),""),"")</f>
        <v/>
      </c>
      <c r="AW82" s="3" t="str">
        <f>IF(AU82&lt;&gt;"",IF(AU82&lt;&gt;"LIBSETS_DROP_MECHANIC_MONSTER_NAME",VLOOKUP(AU82,'LibSets constants'!$I$4:$L$1003,4,FALSE),""),"")</f>
        <v/>
      </c>
      <c r="AX82" s="87" t="s">
        <v>2679</v>
      </c>
      <c r="AY82" s="21" t="str">
        <f t="shared" si="5"/>
        <v>[100] = {wayshrines={-1,-1,-1,}, dlcId=DLC_BASE_GAME</v>
      </c>
      <c r="AZ82" s="21" t="str">
        <f t="shared" si="6"/>
        <v>, zoneIds={181}, veteran=false</v>
      </c>
      <c r="BA82" s="21" t="str">
        <f t="shared" si="7"/>
        <v>, setType=LIBSETS_SETTYPE_CYRODIIL</v>
      </c>
      <c r="BB82" s="21" t="str">
        <f t="shared" si="8"/>
        <v>, isProcSetAllowedInPvP=1, dropMechanic={LIBSETS_DROP_MECHANIC_CITY_CYRODIIL_BRUMA}},</v>
      </c>
      <c r="BC82" s="21" t="str">
        <f t="shared" si="9"/>
        <v xml:space="preserve"> --Hawk\'s Eye / Falkenauge   [Cyrodiil]</v>
      </c>
    </row>
    <row r="83" spans="1:55" x14ac:dyDescent="0.25">
      <c r="A83" s="12">
        <v>101</v>
      </c>
      <c r="B83" t="s">
        <v>2828</v>
      </c>
      <c r="C83" t="s">
        <v>842</v>
      </c>
      <c r="D83" s="3">
        <f>A83</f>
        <v>101</v>
      </c>
      <c r="E83" s="42"/>
      <c r="G83" s="8" t="s">
        <v>1480</v>
      </c>
      <c r="I83" t="s">
        <v>91</v>
      </c>
      <c r="J83" t="s">
        <v>91</v>
      </c>
      <c r="K83">
        <v>-1</v>
      </c>
      <c r="L83">
        <v>-1</v>
      </c>
      <c r="M83">
        <v>-1</v>
      </c>
      <c r="N83">
        <v>0</v>
      </c>
      <c r="O83" s="66" t="s">
        <v>125</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constants'!$B$4:$C$1003,2,FALSE),"")</f>
        <v>Included in base game</v>
      </c>
      <c r="U83" s="33" t="s">
        <v>1540</v>
      </c>
      <c r="V83" s="3" t="str">
        <f>IF(U83&lt;&gt;"",IF(U83&lt;&gt;"LIBSETS_DROP_MECHANIC_MONSTER_NAME",VLOOKUP(U83,'LibSets constants'!$I$4:$L$1003,3,FALSE),""),"")</f>
        <v>City Vlastarus (quartermaster)</v>
      </c>
      <c r="W83" s="3" t="str">
        <f>IF(U83&lt;&gt;"",IF(U83&lt;&gt;"LIBSETS_DROP_MECHANIC_MONSTER_NAME",VLOOKUP(U83,'LibSets constants'!$I$4:$L$1003,4,FALSE),""),"")</f>
        <v>Stadt Vlastarus (Quartiermeister)</v>
      </c>
      <c r="X83" s="112"/>
      <c r="Y83" s="3" t="str">
        <f>IF(G83&lt;&gt;"LIBSETS_SETTYPE_BATTLEGROUND",IF(G83&lt;&gt;"LIBSETS_SETTYPE_SPECIAL",IF(X83&lt;&gt;"",X83,IF(Z83&lt;&gt;"",VLOOKUP(Z83,'ESO zone constants'!$D$3:$H$4953,5,FALSE),"")),""),"")</f>
        <v/>
      </c>
      <c r="Z83" t="str">
        <f>IF(AND(O83&lt;&gt;"",NOT(ISERROR(O83))),"",IF(AND(L83&lt;&gt;"",L83&gt;0,NOT(ISERROR(L83))),VLOOKUP(L83,'ESO dumped WayshrineInfo'!$K$3:$N$9999,4,FALSE),""))</f>
        <v/>
      </c>
      <c r="AB83" s="3" t="str">
        <f>IF(AA83&lt;&gt;"",IF(AA83&lt;&gt;"LIBSETS_DROP_MECHANIC_MONSTER_NAME",VLOOKUP(AA83,'LibSets constants'!$I$4:$L$1003,3,FALSE),""),"")</f>
        <v/>
      </c>
      <c r="AC83" s="3" t="str">
        <f>IF(AA83&lt;&gt;"",IF(AA83&lt;&gt;"LIBSETS_DROP_MECHANIC_MONSTER_NAME",VLOOKUP(AA83,'LibSets constants'!$I$4:$L$1003,4,FALSE),""),"")</f>
        <v/>
      </c>
      <c r="AD83" s="3" t="str">
        <f>IF(G83&lt;&gt;"LIBSETS_SETTYPE_BATTLEGROUND",IF(G83&lt;&gt;"LIBSETS_SETTYPE_SPECIAL",IF(AE83&lt;&gt;"",VLOOKUP(AE83,'ESO zone constants'!$D$3:$H$4953,5,FALSE),""),""),"")</f>
        <v/>
      </c>
      <c r="AE83" t="str">
        <f>IF(AND(O83&lt;&gt;"",NOT(ISERROR(O83))),"",IF(AND(M83&lt;&gt;"",M83&gt;0,NOT(ISERROR(M83))),VLOOKUP(M83,'ESO dumped WayshrineInfo'!$K$3:$N$9999,4,FALSE),""))</f>
        <v/>
      </c>
      <c r="AG83" s="3" t="str">
        <f>IF(AF83&lt;&gt;"",IF(AF83&lt;&gt;"LIBSETS_DROP_MECHANIC_MONSTER_NAME",VLOOKUP(AF83,'LibSets constants'!$I$4:$L$1003,3,FALSE),""),"")</f>
        <v/>
      </c>
      <c r="AH83" s="3" t="str">
        <f>IF(AF83&lt;&gt;"",IF(AF83&lt;&gt;"LIBSETS_DROP_MECHANIC_MONSTER_NAME",VLOOKUP(AF83,'LibSets constants'!$I$4:$L$1003,4,FALSE),""),"")</f>
        <v/>
      </c>
      <c r="AI83" s="3" t="str">
        <f>IF(G83&lt;&gt;"LIBSETS_SETTYPE_BATTLEGROUND",IF(G83&lt;&gt;"LIBSETS_SETTYPE_SPECIAL",IF(AJ83&lt;&gt;"",VLOOKUP(AJ83,'ESO zone constants'!$D$3:$H$4953,5,FALSE),""),""),"")</f>
        <v/>
      </c>
      <c r="AL83" s="3" t="str">
        <f>IF(AK83&lt;&gt;"",IF(AK83&lt;&gt;"LIBSETS_DROP_MECHANIC_MONSTER_NAME",VLOOKUP(AK83,'LibSets constants'!$I$4:$L$1003,3,FALSE),""),"")</f>
        <v/>
      </c>
      <c r="AM83" s="3" t="str">
        <f>IF(AK83&lt;&gt;"",IF(AK83&lt;&gt;"LIBSETS_DROP_MECHANIC_MONSTER_NAME",VLOOKUP(AK83,'LibSets constants'!$I$4:$L$1003,4,FALSE),""),"")</f>
        <v/>
      </c>
      <c r="AN83" s="3" t="str">
        <f>IF(G83&lt;&gt;"LIBSETS_SETTYPE_BATTLEGROUND",IF(G83&lt;&gt;"LIBSETS_SETTYPE_SPECIAL",IF(AO83&lt;&gt;"",VLOOKUP(AO83,'ESO zone constants'!$D$3:$H$4953,5,FALSE),""),""),"")</f>
        <v/>
      </c>
      <c r="AQ83" s="3" t="str">
        <f>IF(AP83&lt;&gt;"",IF(AP83&lt;&gt;"LIBSETS_DROP_MECHANIC_MONSTER_NAME",VLOOKUP(AP83,'LibSets constants'!$I$4:$L$1003,3,FALSE),""),"")</f>
        <v/>
      </c>
      <c r="AR83" s="3" t="str">
        <f>IF(AP83&lt;&gt;"",IF(AP83&lt;&gt;"LIBSETS_DROP_MECHANIC_MONSTER_NAME",VLOOKUP(AP83,'LibSets constants'!$I$4:$L$1003,4,FALSE),""),"")</f>
        <v/>
      </c>
      <c r="AS83" s="3" t="str">
        <f>IF(G83&lt;&gt;"LIBSETS_SETTYPE_BATTLEGROUND",IF(G83&lt;&gt;"LIBSETS_SETTYPE_SPECIAL",IF(AT83&lt;&gt;"",VLOOKUP(AT83,'ESO zone constants'!$D$3:$H$4953,5,FALSE),""),""),"")</f>
        <v/>
      </c>
      <c r="AV83" s="3" t="str">
        <f>IF(AU83&lt;&gt;"",IF(AU83&lt;&gt;"LIBSETS_DROP_MECHANIC_MONSTER_NAME",VLOOKUP(AU83,'LibSets constants'!$I$4:$L$1003,3,FALSE),""),"")</f>
        <v/>
      </c>
      <c r="AW83" s="3" t="str">
        <f>IF(AU83&lt;&gt;"",IF(AU83&lt;&gt;"LIBSETS_DROP_MECHANIC_MONSTER_NAME",VLOOKUP(AU83,'LibSets constants'!$I$4:$L$1003,4,FALSE),""),"")</f>
        <v/>
      </c>
      <c r="AX83" s="87" t="s">
        <v>2678</v>
      </c>
      <c r="AY83" s="21" t="str">
        <f t="shared" si="5"/>
        <v>[101] = {wayshrines={-1,-1,-1,}, dlcId=DLC_BASE_GAME</v>
      </c>
      <c r="AZ83" s="21" t="str">
        <f t="shared" si="6"/>
        <v>, zoneIds={181}, veteran=false</v>
      </c>
      <c r="BA83" s="21" t="str">
        <f t="shared" si="7"/>
        <v>, setType=LIBSETS_SETTYPE_CYRODIIL</v>
      </c>
      <c r="BB83" s="21" t="str">
        <f t="shared" si="8"/>
        <v>, dropMechanic={LIBSETS_DROP_MECHANIC_CITY_CYRODIIL_VLASTARUS}},</v>
      </c>
      <c r="BC83" s="21" t="str">
        <f t="shared" si="9"/>
        <v xml:space="preserve"> --Affliction / Elend (Befallen)   [Cyrodiil]</v>
      </c>
    </row>
    <row r="84" spans="1:55" x14ac:dyDescent="0.25">
      <c r="A84" s="12">
        <v>102</v>
      </c>
      <c r="B84" t="s">
        <v>843</v>
      </c>
      <c r="C84" t="s">
        <v>2600</v>
      </c>
      <c r="D84" s="3">
        <f>A84</f>
        <v>102</v>
      </c>
      <c r="G84" s="8" t="s">
        <v>1482</v>
      </c>
      <c r="I84" t="s">
        <v>91</v>
      </c>
      <c r="J84" t="s">
        <v>91</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V84" s="3" t="str">
        <f>IF(U84&lt;&gt;"",IF(U84&lt;&gt;"LIBSETS_DROP_MECHANIC_MONSTER_NAME",VLOOKUP(U84,'LibSets constants'!$I$4:$L$1003,3,FALSE),""),"")</f>
        <v/>
      </c>
      <c r="W84" s="3" t="str">
        <f>IF(U84&lt;&gt;"",IF(U84&lt;&gt;"LIBSETS_DROP_MECHANIC_MONSTER_NAME",VLOOKUP(U84,'LibSets constants'!$I$4:$L$1003,4,FALSE),""),"")</f>
        <v/>
      </c>
      <c r="X84" s="3"/>
      <c r="Y84" s="3" t="str">
        <f>IF(G84&lt;&gt;"LIBSETS_SETTYPE_BATTLEGROUND",IF(G84&lt;&gt;"LIBSETS_SETTYPE_SPECIAL",IF(X84&lt;&gt;"",X84,IF(Z84&lt;&gt;"",VLOOKUP(Z84,'ESO zone constants'!$D$3:$H$4953,5,FALSE),"")),""),"")</f>
        <v/>
      </c>
      <c r="Z84" t="str">
        <f>IF(AND(O84&lt;&gt;"",NOT(ISERROR(O84))),"",IF(AND(L84&lt;&gt;"",L84&gt;0,NOT(ISERROR(L84))),VLOOKUP(L84,'ESO dumped WayshrineInfo'!$K$3:$N$9999,4,FALSE),""))</f>
        <v/>
      </c>
      <c r="AB84" s="43" t="str">
        <f>IF(AA84&lt;&gt;"",IF(AA84&lt;&gt;"LIBSETS_DROP_MECHANIC_MONSTER_NAME",VLOOKUP(AA84,'LibSets constants'!$I$4:$L$1003,3,FALSE),""),"")</f>
        <v/>
      </c>
      <c r="AC84" s="43" t="str">
        <f>IF(AA84&lt;&gt;"",IF(AA84&lt;&gt;"LIBSETS_DROP_MECHANIC_MONSTER_NAME",VLOOKUP(AA84,'LibSets constants'!$I$4:$L$1003,4,FALSE),""),"")</f>
        <v/>
      </c>
      <c r="AD84" s="3" t="str">
        <f>IF(G84&lt;&gt;"LIBSETS_SETTYPE_BATTLEGROUND",IF(G84&lt;&gt;"LIBSETS_SETTYPE_SPECIAL",IF(AE84&lt;&gt;"",VLOOKUP(AE84,'ESO zone constants'!$D$3:$H$4953,5,FALSE),""),""),"")</f>
        <v/>
      </c>
      <c r="AE84" t="str">
        <f>IF(AND(O84&lt;&gt;"",NOT(ISERROR(O84))),"",IF(AND(M84&lt;&gt;"",M84&gt;0,NOT(ISERROR(M84))),VLOOKUP(M84,'ESO dumped WayshrineInfo'!$K$3:$N$9999,4,FALSE),""))</f>
        <v/>
      </c>
      <c r="AF84" s="44"/>
      <c r="AG84" s="43" t="str">
        <f>IF(AF84&lt;&gt;"",IF(AF84&lt;&gt;"LIBSETS_DROP_MECHANIC_MONSTER_NAME",VLOOKUP(AF84,'LibSets constants'!$I$4:$L$1003,3,FALSE),""),"")</f>
        <v/>
      </c>
      <c r="AH84" s="43" t="str">
        <f>IF(AF84&lt;&gt;"",IF(AF84&lt;&gt;"LIBSETS_DROP_MECHANIC_MONSTER_NAME",VLOOKUP(AF84,'LibSets constants'!$I$4:$L$1003,4,FALSE),""),"")</f>
        <v/>
      </c>
      <c r="AI84" s="3" t="str">
        <f>IF(G84&lt;&gt;"LIBSETS_SETTYPE_BATTLEGROUND",IF(G84&lt;&gt;"LIBSETS_SETTYPE_SPECIAL",IF(AJ84&lt;&gt;"",VLOOKUP(AJ84,'ESO zone constants'!$D$3:$H$4953,5,FALSE),""),""),"")</f>
        <v/>
      </c>
      <c r="AK84" s="44"/>
      <c r="AL84" s="43" t="str">
        <f>IF(AK84&lt;&gt;"",IF(AK84&lt;&gt;"LIBSETS_DROP_MECHANIC_MONSTER_NAME",VLOOKUP(AK84,'LibSets constants'!$I$4:$L$1003,3,FALSE),""),"")</f>
        <v/>
      </c>
      <c r="AM84" s="43" t="str">
        <f>IF(AK84&lt;&gt;"",IF(AK84&lt;&gt;"LIBSETS_DROP_MECHANIC_MONSTER_NAME",VLOOKUP(AK84,'LibSets constants'!$I$4:$L$1003,4,FALSE),""),"")</f>
        <v/>
      </c>
      <c r="AN84" s="3" t="str">
        <f>IF(G84&lt;&gt;"LIBSETS_SETTYPE_BATTLEGROUND",IF(G84&lt;&gt;"LIBSETS_SETTYPE_SPECIAL",IF(AO84&lt;&gt;"",VLOOKUP(AO84,'ESO zone constants'!$D$3:$H$4953,5,FALSE),""),""),"")</f>
        <v/>
      </c>
      <c r="AP84" s="44"/>
      <c r="AQ84" s="43" t="str">
        <f>IF(AP84&lt;&gt;"",IF(AP84&lt;&gt;"LIBSETS_DROP_MECHANIC_MONSTER_NAME",VLOOKUP(AP84,'LibSets constants'!$I$4:$L$1003,3,FALSE),""),"")</f>
        <v/>
      </c>
      <c r="AR84" s="43" t="str">
        <f>IF(AP84&lt;&gt;"",IF(AP84&lt;&gt;"LIBSETS_DROP_MECHANIC_MONSTER_NAME",VLOOKUP(AP84,'LibSets constants'!$I$4:$L$1003,4,FALSE),""),"")</f>
        <v/>
      </c>
      <c r="AS84" s="3" t="str">
        <f>IF(G84&lt;&gt;"LIBSETS_SETTYPE_BATTLEGROUND",IF(G84&lt;&gt;"LIBSETS_SETTYPE_SPECIAL",IF(AT84&lt;&gt;"",VLOOKUP(AT84,'ESO zone constants'!$D$3:$H$4953,5,FALSE),""),""),"")</f>
        <v/>
      </c>
      <c r="AU84" s="44"/>
      <c r="AV84" s="43" t="str">
        <f>IF(AU84&lt;&gt;"",IF(AU84&lt;&gt;"LIBSETS_DROP_MECHANIC_MONSTER_NAME",VLOOKUP(AU84,'LibSets constants'!$I$4:$L$1003,3,FALSE),""),"")</f>
        <v/>
      </c>
      <c r="AW84" s="43" t="str">
        <f>IF(AU84&lt;&gt;"",IF(AU84&lt;&gt;"LIBSETS_DROP_MECHANIC_MONSTER_NAME",VLOOKUP(AU84,'LibSets constants'!$I$4:$L$1003,4,FALSE),""),"")</f>
        <v/>
      </c>
      <c r="AX84" s="87" t="s">
        <v>2679</v>
      </c>
      <c r="AY84" s="21" t="str">
        <f t="shared" si="5"/>
        <v>[102] = {wayshrines={196,196,196,}, dlcId=DLC_BASE_GAME</v>
      </c>
      <c r="AZ84" s="21" t="str">
        <f t="shared" si="6"/>
        <v>, zoneIds={22}, veteran=false</v>
      </c>
      <c r="BA84" s="21" t="str">
        <f t="shared" si="7"/>
        <v>, setType=LIBSETS_SETTYPE_DUNGEON</v>
      </c>
      <c r="BB84" s="21" t="str">
        <f t="shared" si="8"/>
        <v>, isProcSetAllowedInPvP=1},</v>
      </c>
      <c r="BC84" s="21" t="str">
        <f t="shared" si="9"/>
        <v xml:space="preserve"> --Duneripper\'s Scales / Schuppen des Dünenbrechers   [Volenfell]</v>
      </c>
    </row>
    <row r="85" spans="1:55" x14ac:dyDescent="0.25">
      <c r="A85" s="12">
        <v>103</v>
      </c>
      <c r="B85" t="s">
        <v>844</v>
      </c>
      <c r="C85" t="s">
        <v>845</v>
      </c>
      <c r="D85" s="3">
        <f>A85</f>
        <v>103</v>
      </c>
      <c r="G85" s="8" t="s">
        <v>1482</v>
      </c>
      <c r="I85" t="s">
        <v>91</v>
      </c>
      <c r="J85" t="s">
        <v>91</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constants'!$B$4:$C$1003,2,FALSE),"")</f>
        <v>Included in base game</v>
      </c>
      <c r="V85" s="3" t="str">
        <f>IF(U85&lt;&gt;"",IF(U85&lt;&gt;"LIBSETS_DROP_MECHANIC_MONSTER_NAME",VLOOKUP(U85,'LibSets constants'!$I$4:$L$1003,3,FALSE),""),"")</f>
        <v/>
      </c>
      <c r="W85" s="3" t="str">
        <f>IF(U85&lt;&gt;"",IF(U85&lt;&gt;"LIBSETS_DROP_MECHANIC_MONSTER_NAME",VLOOKUP(U85,'LibSets constants'!$I$4:$L$1003,4,FALSE),""),"")</f>
        <v/>
      </c>
      <c r="X85" s="3"/>
      <c r="Y85" s="3" t="str">
        <f>IF(G85&lt;&gt;"LIBSETS_SETTYPE_BATTLEGROUND",IF(G85&lt;&gt;"LIBSETS_SETTYPE_SPECIAL",IF(X85&lt;&gt;"",X85,IF(Z85&lt;&gt;"",VLOOKUP(Z85,'ESO zone constants'!$D$3:$H$4953,5,FALSE),"")),""),"")</f>
        <v/>
      </c>
      <c r="Z85" t="str">
        <f>IF(AND(O85&lt;&gt;"",NOT(ISERROR(O85))),"",IF(AND(L85&lt;&gt;"",L85&gt;0,NOT(ISERROR(L85))),VLOOKUP(L85,'ESO dumped WayshrineInfo'!$K$3:$N$9999,4,FALSE),""))</f>
        <v/>
      </c>
      <c r="AB85" s="43" t="str">
        <f>IF(AA85&lt;&gt;"",IF(AA85&lt;&gt;"LIBSETS_DROP_MECHANIC_MONSTER_NAME",VLOOKUP(AA85,'LibSets constants'!$I$4:$L$1003,3,FALSE),""),"")</f>
        <v/>
      </c>
      <c r="AC85" s="43" t="str">
        <f>IF(AA85&lt;&gt;"",IF(AA85&lt;&gt;"LIBSETS_DROP_MECHANIC_MONSTER_NAME",VLOOKUP(AA85,'LibSets constants'!$I$4:$L$1003,4,FALSE),""),"")</f>
        <v/>
      </c>
      <c r="AD85" s="3" t="str">
        <f>IF(G85&lt;&gt;"LIBSETS_SETTYPE_BATTLEGROUND",IF(G85&lt;&gt;"LIBSETS_SETTYPE_SPECIAL",IF(AE85&lt;&gt;"",VLOOKUP(AE85,'ESO zone constants'!$D$3:$H$4953,5,FALSE),""),""),"")</f>
        <v/>
      </c>
      <c r="AE85" t="str">
        <f>IF(AND(O85&lt;&gt;"",NOT(ISERROR(O85))),"",IF(AND(M85&lt;&gt;"",M85&gt;0,NOT(ISERROR(M85))),VLOOKUP(M85,'ESO dumped WayshrineInfo'!$K$3:$N$9999,4,FALSE),""))</f>
        <v/>
      </c>
      <c r="AF85" s="44"/>
      <c r="AG85" s="43" t="str">
        <f>IF(AF85&lt;&gt;"",IF(AF85&lt;&gt;"LIBSETS_DROP_MECHANIC_MONSTER_NAME",VLOOKUP(AF85,'LibSets constants'!$I$4:$L$1003,3,FALSE),""),"")</f>
        <v/>
      </c>
      <c r="AH85" s="43" t="str">
        <f>IF(AF85&lt;&gt;"",IF(AF85&lt;&gt;"LIBSETS_DROP_MECHANIC_MONSTER_NAME",VLOOKUP(AF85,'LibSets constants'!$I$4:$L$1003,4,FALSE),""),"")</f>
        <v/>
      </c>
      <c r="AI85" s="3" t="str">
        <f>IF(G85&lt;&gt;"LIBSETS_SETTYPE_BATTLEGROUND",IF(G85&lt;&gt;"LIBSETS_SETTYPE_SPECIAL",IF(AJ85&lt;&gt;"",VLOOKUP(AJ85,'ESO zone constants'!$D$3:$H$4953,5,FALSE),""),""),"")</f>
        <v/>
      </c>
      <c r="AK85" s="44"/>
      <c r="AL85" s="43" t="str">
        <f>IF(AK85&lt;&gt;"",IF(AK85&lt;&gt;"LIBSETS_DROP_MECHANIC_MONSTER_NAME",VLOOKUP(AK85,'LibSets constants'!$I$4:$L$1003,3,FALSE),""),"")</f>
        <v/>
      </c>
      <c r="AM85" s="43" t="str">
        <f>IF(AK85&lt;&gt;"",IF(AK85&lt;&gt;"LIBSETS_DROP_MECHANIC_MONSTER_NAME",VLOOKUP(AK85,'LibSets constants'!$I$4:$L$1003,4,FALSE),""),"")</f>
        <v/>
      </c>
      <c r="AN85" s="3" t="str">
        <f>IF(G85&lt;&gt;"LIBSETS_SETTYPE_BATTLEGROUND",IF(G85&lt;&gt;"LIBSETS_SETTYPE_SPECIAL",IF(AO85&lt;&gt;"",VLOOKUP(AO85,'ESO zone constants'!$D$3:$H$4953,5,FALSE),""),""),"")</f>
        <v/>
      </c>
      <c r="AP85" s="44"/>
      <c r="AQ85" s="43" t="str">
        <f>IF(AP85&lt;&gt;"",IF(AP85&lt;&gt;"LIBSETS_DROP_MECHANIC_MONSTER_NAME",VLOOKUP(AP85,'LibSets constants'!$I$4:$L$1003,3,FALSE),""),"")</f>
        <v/>
      </c>
      <c r="AR85" s="43" t="str">
        <f>IF(AP85&lt;&gt;"",IF(AP85&lt;&gt;"LIBSETS_DROP_MECHANIC_MONSTER_NAME",VLOOKUP(AP85,'LibSets constants'!$I$4:$L$1003,4,FALSE),""),"")</f>
        <v/>
      </c>
      <c r="AS85" s="3" t="str">
        <f>IF(G85&lt;&gt;"LIBSETS_SETTYPE_BATTLEGROUND",IF(G85&lt;&gt;"LIBSETS_SETTYPE_SPECIAL",IF(AT85&lt;&gt;"",VLOOKUP(AT85,'ESO zone constants'!$D$3:$H$4953,5,FALSE),""),""),"")</f>
        <v/>
      </c>
      <c r="AU85" s="44"/>
      <c r="AV85" s="43" t="str">
        <f>IF(AU85&lt;&gt;"",IF(AU85&lt;&gt;"LIBSETS_DROP_MECHANIC_MONSTER_NAME",VLOOKUP(AU85,'LibSets constants'!$I$4:$L$1003,3,FALSE),""),"")</f>
        <v/>
      </c>
      <c r="AW85" s="43" t="str">
        <f>IF(AU85&lt;&gt;"",IF(AU85&lt;&gt;"LIBSETS_DROP_MECHANIC_MONSTER_NAME",VLOOKUP(AU85,'LibSets constants'!$I$4:$L$1003,4,FALSE),""),"")</f>
        <v/>
      </c>
      <c r="AX85" s="87" t="s">
        <v>2678</v>
      </c>
      <c r="AY85" s="21" t="str">
        <f t="shared" si="5"/>
        <v>[103] = {wayshrines={195,195,195,}, dlcId=DLC_BASE_GAME</v>
      </c>
      <c r="AZ85" s="21" t="str">
        <f t="shared" si="6"/>
        <v>, zoneIds={449}, veteran=false</v>
      </c>
      <c r="BA85" s="21" t="str">
        <f t="shared" si="7"/>
        <v>, setType=LIBSETS_SETTYPE_DUNGEON</v>
      </c>
      <c r="BB85" s="21" t="str">
        <f t="shared" si="8"/>
        <v>},</v>
      </c>
      <c r="BC85" s="21" t="str">
        <f t="shared" si="9"/>
        <v xml:space="preserve"> --Magicka Furnace / Magickaschmiede   [Direfrost Keep]</v>
      </c>
    </row>
    <row r="86" spans="1:55" x14ac:dyDescent="0.25">
      <c r="A86" s="12">
        <v>104</v>
      </c>
      <c r="B86" t="s">
        <v>846</v>
      </c>
      <c r="C86" t="s">
        <v>847</v>
      </c>
      <c r="D86" s="3">
        <f>A86</f>
        <v>104</v>
      </c>
      <c r="G86" s="8" t="s">
        <v>1480</v>
      </c>
      <c r="I86" t="s">
        <v>91</v>
      </c>
      <c r="J86" t="s">
        <v>91</v>
      </c>
      <c r="K86">
        <v>-1</v>
      </c>
      <c r="L86">
        <v>-1</v>
      </c>
      <c r="M86">
        <v>-1</v>
      </c>
      <c r="N86">
        <v>0</v>
      </c>
      <c r="O86" s="66" t="s">
        <v>125</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constants'!$B$4:$C$1003,2,FALSE),"")</f>
        <v>Included in base game</v>
      </c>
      <c r="U86" s="33" t="s">
        <v>2829</v>
      </c>
      <c r="V86" s="3" t="str">
        <f>IF(U86&lt;&gt;"",IF(U86&lt;&gt;"LIBSETS_DROP_MECHANIC_MONSTER_NAME",VLOOKUP(U86,'LibSets constants'!$I$4:$L$1003,3,FALSE),""),"")</f>
        <v>City Cropsford (quartermaster)</v>
      </c>
      <c r="W86" s="3" t="str">
        <f>IF(U86&lt;&gt;"",IF(U86&lt;&gt;"LIBSETS_DROP_MECHANIC_MONSTER_NAME",VLOOKUP(U86,'LibSets constants'!$I$4:$L$1003,4,FALSE),""),"")</f>
        <v>Stadt Erntefurt (Quartiermeister)</v>
      </c>
      <c r="X86" s="3"/>
      <c r="Y86" s="3" t="str">
        <f>IF(G86&lt;&gt;"LIBSETS_SETTYPE_BATTLEGROUND",IF(G86&lt;&gt;"LIBSETS_SETTYPE_SPECIAL",IF(X86&lt;&gt;"",X86,IF(Z86&lt;&gt;"",VLOOKUP(Z86,'ESO zone constants'!$D$3:$H$4953,5,FALSE),"")),""),"")</f>
        <v/>
      </c>
      <c r="Z86" t="str">
        <f>IF(AND(O86&lt;&gt;"",NOT(ISERROR(O86))),"",IF(AND(L86&lt;&gt;"",L86&gt;0,NOT(ISERROR(L86))),VLOOKUP(L86,'ESO dumped WayshrineInfo'!$K$3:$N$9999,4,FALSE),""))</f>
        <v/>
      </c>
      <c r="AB86" s="3" t="str">
        <f>IF(AA86&lt;&gt;"",IF(AA86&lt;&gt;"LIBSETS_DROP_MECHANIC_MONSTER_NAME",VLOOKUP(AA86,'LibSets constants'!$I$4:$L$1003,3,FALSE),""),"")</f>
        <v/>
      </c>
      <c r="AC86" s="3" t="str">
        <f>IF(AA86&lt;&gt;"",IF(AA86&lt;&gt;"LIBSETS_DROP_MECHANIC_MONSTER_NAME",VLOOKUP(AA86,'LibSets constants'!$I$4:$L$1003,4,FALSE),""),"")</f>
        <v/>
      </c>
      <c r="AD86" s="3" t="str">
        <f>IF(G86&lt;&gt;"LIBSETS_SETTYPE_BATTLEGROUND",IF(G86&lt;&gt;"LIBSETS_SETTYPE_SPECIAL",IF(AE86&lt;&gt;"",VLOOKUP(AE86,'ESO zone constants'!$D$3:$H$4953,5,FALSE),""),""),"")</f>
        <v/>
      </c>
      <c r="AE86" t="str">
        <f>IF(AND(O86&lt;&gt;"",NOT(ISERROR(O86))),"",IF(AND(M86&lt;&gt;"",M86&gt;0,NOT(ISERROR(M86))),VLOOKUP(M86,'ESO dumped WayshrineInfo'!$K$3:$N$9999,4,FALSE),""))</f>
        <v/>
      </c>
      <c r="AG86" s="3" t="str">
        <f>IF(AF86&lt;&gt;"",IF(AF86&lt;&gt;"LIBSETS_DROP_MECHANIC_MONSTER_NAME",VLOOKUP(AF86,'LibSets constants'!$I$4:$L$1003,3,FALSE),""),"")</f>
        <v/>
      </c>
      <c r="AH86" s="3" t="str">
        <f>IF(AF86&lt;&gt;"",IF(AF86&lt;&gt;"LIBSETS_DROP_MECHANIC_MONSTER_NAME",VLOOKUP(AF86,'LibSets constants'!$I$4:$L$1003,4,FALSE),""),"")</f>
        <v/>
      </c>
      <c r="AI86" s="3" t="str">
        <f>IF(G86&lt;&gt;"LIBSETS_SETTYPE_BATTLEGROUND",IF(G86&lt;&gt;"LIBSETS_SETTYPE_SPECIAL",IF(AJ86&lt;&gt;"",VLOOKUP(AJ86,'ESO zone constants'!$D$3:$H$4953,5,FALSE),""),""),"")</f>
        <v/>
      </c>
      <c r="AL86" s="3" t="str">
        <f>IF(AK86&lt;&gt;"",IF(AK86&lt;&gt;"LIBSETS_DROP_MECHANIC_MONSTER_NAME",VLOOKUP(AK86,'LibSets constants'!$I$4:$L$1003,3,FALSE),""),"")</f>
        <v/>
      </c>
      <c r="AM86" s="3" t="str">
        <f>IF(AK86&lt;&gt;"",IF(AK86&lt;&gt;"LIBSETS_DROP_MECHANIC_MONSTER_NAME",VLOOKUP(AK86,'LibSets constants'!$I$4:$L$1003,4,FALSE),""),"")</f>
        <v/>
      </c>
      <c r="AN86" s="3" t="str">
        <f>IF(G86&lt;&gt;"LIBSETS_SETTYPE_BATTLEGROUND",IF(G86&lt;&gt;"LIBSETS_SETTYPE_SPECIAL",IF(AO86&lt;&gt;"",VLOOKUP(AO86,'ESO zone constants'!$D$3:$H$4953,5,FALSE),""),""),"")</f>
        <v/>
      </c>
      <c r="AQ86" s="3" t="str">
        <f>IF(AP86&lt;&gt;"",IF(AP86&lt;&gt;"LIBSETS_DROP_MECHANIC_MONSTER_NAME",VLOOKUP(AP86,'LibSets constants'!$I$4:$L$1003,3,FALSE),""),"")</f>
        <v/>
      </c>
      <c r="AR86" s="3" t="str">
        <f>IF(AP86&lt;&gt;"",IF(AP86&lt;&gt;"LIBSETS_DROP_MECHANIC_MONSTER_NAME",VLOOKUP(AP86,'LibSets constants'!$I$4:$L$1003,4,FALSE),""),"")</f>
        <v/>
      </c>
      <c r="AS86" s="3" t="str">
        <f>IF(G86&lt;&gt;"LIBSETS_SETTYPE_BATTLEGROUND",IF(G86&lt;&gt;"LIBSETS_SETTYPE_SPECIAL",IF(AT86&lt;&gt;"",VLOOKUP(AT86,'ESO zone constants'!$D$3:$H$4953,5,FALSE),""),""),"")</f>
        <v/>
      </c>
      <c r="AV86" s="3" t="str">
        <f>IF(AU86&lt;&gt;"",IF(AU86&lt;&gt;"LIBSETS_DROP_MECHANIC_MONSTER_NAME",VLOOKUP(AU86,'LibSets constants'!$I$4:$L$1003,3,FALSE),""),"")</f>
        <v/>
      </c>
      <c r="AW86" s="3" t="str">
        <f>IF(AU86&lt;&gt;"",IF(AU86&lt;&gt;"LIBSETS_DROP_MECHANIC_MONSTER_NAME",VLOOKUP(AU86,'LibSets constants'!$I$4:$L$1003,4,FALSE),""),"")</f>
        <v/>
      </c>
      <c r="AX86" s="87" t="s">
        <v>2678</v>
      </c>
      <c r="AY86" s="21" t="str">
        <f t="shared" si="5"/>
        <v>[104] = {wayshrines={-1,-1,-1,}, dlcId=DLC_BASE_GAME</v>
      </c>
      <c r="AZ86" s="21" t="str">
        <f t="shared" si="6"/>
        <v>, zoneIds={181}, veteran=false</v>
      </c>
      <c r="BA86" s="21" t="str">
        <f t="shared" si="7"/>
        <v>, setType=LIBSETS_SETTYPE_CYRODIIL</v>
      </c>
      <c r="BB86" s="21" t="str">
        <f t="shared" si="8"/>
        <v>, dropMechanic={LIBSETS_DROP_MECHANIC_CITY_CYRODIIL_CROPSFORD}},</v>
      </c>
      <c r="BC86" s="21" t="str">
        <f t="shared" si="9"/>
        <v xml:space="preserve"> --Curse Eater / Fluchfresser   [Cyrodiil]</v>
      </c>
    </row>
    <row r="87" spans="1:55" x14ac:dyDescent="0.25">
      <c r="A87" s="12">
        <v>105</v>
      </c>
      <c r="B87" t="s">
        <v>848</v>
      </c>
      <c r="C87" t="s">
        <v>849</v>
      </c>
      <c r="D87" s="3">
        <f>A87</f>
        <v>105</v>
      </c>
      <c r="G87" s="8" t="s">
        <v>1485</v>
      </c>
      <c r="I87" t="s">
        <v>91</v>
      </c>
      <c r="J87" t="s">
        <v>91</v>
      </c>
      <c r="K87">
        <v>-1</v>
      </c>
      <c r="L87">
        <v>-1</v>
      </c>
      <c r="M87">
        <v>-1</v>
      </c>
      <c r="N87">
        <v>0</v>
      </c>
      <c r="O87" s="66" t="s">
        <v>264</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constants'!$B$4:$C$1003,2,FALSE),"")</f>
        <v>Included in base game</v>
      </c>
      <c r="U87" s="33" t="s">
        <v>1565</v>
      </c>
      <c r="V87" s="3" t="str">
        <f>IF(U87&lt;&gt;"",IF(U87&lt;&gt;"LIBSETS_DROP_MECHANIC_MONSTER_NAME",VLOOKUP(U87,'LibSets constants'!$I$4:$L$1003,3,FALSE),""),"")</f>
        <v>Delve bosses have a chance to drop a waist or feet.</v>
      </c>
      <c r="W87" s="3" t="str">
        <f>IF(U87&lt;&gt;"",IF(U87&lt;&gt;"LIBSETS_DROP_MECHANIC_MONSTER_NAME",VLOOKUP(U87,'LibSets constants'!$I$4:$L$1003,4,FALSE),""),"")</f>
        <v>Bosse in Gewölben haben die Chance, eine Taille oder Füße fallen zu lassen.</v>
      </c>
      <c r="X87" s="3"/>
      <c r="Y87" s="3" t="str">
        <f>IF(G87&lt;&gt;"LIBSETS_SETTYPE_BATTLEGROUND",IF(G87&lt;&gt;"LIBSETS_SETTYPE_SPECIAL",IF(X87&lt;&gt;"",X87,IF(Z87&lt;&gt;"",VLOOKUP(Z87,'ESO zone constants'!$D$3:$H$4953,5,FALSE),"")),""),"")</f>
        <v/>
      </c>
      <c r="Z87" t="str">
        <f>IF(AND(O87&lt;&gt;"",NOT(ISERROR(O87))),"",IF(AND(L87&lt;&gt;"",L87&gt;0,NOT(ISERROR(L87))),VLOOKUP(L87,'ESO dumped WayshrineInfo'!$K$3:$N$9999,4,FALSE),""))</f>
        <v/>
      </c>
      <c r="AA87" s="33" t="s">
        <v>1566</v>
      </c>
      <c r="AB87" s="43" t="str">
        <f>IF(AA87&lt;&gt;"",IF(AA87&lt;&gt;"LIBSETS_DROP_MECHANIC_MONSTER_NAME",VLOOKUP(AA87,'LibSets constants'!$I$4:$L$1003,3,FALSE),""),"")</f>
        <v>Overland group bosses have a 100% chance to drop head, chest, legs, or weapon.</v>
      </c>
      <c r="AC87" s="43" t="str">
        <f>IF(AA87&lt;&gt;"",IF(AA87&lt;&gt;"LIBSETS_DROP_MECHANIC_MONSTER_NAME",VLOOKUP(AA87,'LibSets constants'!$I$4:$L$1003,4,FALSE),""),"")</f>
        <v>Überland Gruppenbosse haben eine Chance von 100%, Kopf, Brust, Beine oder Waffen fallen zu lassen.</v>
      </c>
      <c r="AD87" s="3" t="str">
        <f>IF(G87&lt;&gt;"LIBSETS_SETTYPE_BATTLEGROUND",IF(G87&lt;&gt;"LIBSETS_SETTYPE_SPECIAL",IF(AE87&lt;&gt;"",VLOOKUP(AE87,'ESO zone constants'!$D$3:$H$4953,5,FALSE),""),""),"")</f>
        <v/>
      </c>
      <c r="AE87" t="str">
        <f>IF(AND(O87&lt;&gt;"",NOT(ISERROR(O87))),"",IF(AND(M87&lt;&gt;"",M87&gt;0,NOT(ISERROR(M87))),VLOOKUP(M87,'ESO dumped WayshrineInfo'!$K$3:$N$9999,4,FALSE),""))</f>
        <v/>
      </c>
      <c r="AF87" s="44" t="s">
        <v>1567</v>
      </c>
      <c r="AG87" s="43" t="str">
        <f>IF(AF87&lt;&gt;"",IF(AF87&lt;&gt;"LIBSETS_DROP_MECHANIC_MONSTER_NAME",VLOOKUP(AF87,'LibSets constants'!$I$4:$L$1003,3,FALSE),""),"")</f>
        <v>Public dungeon bosses have a chance to drop a shoulder, hand, or weapon.</v>
      </c>
      <c r="AH87" s="43" t="str">
        <f>IF(AF87&lt;&gt;"",IF(AF87&lt;&gt;"LIBSETS_DROP_MECHANIC_MONSTER_NAME",VLOOKUP(AF87,'LibSets constants'!$I$4:$L$1003,4,FALSE),""),"")</f>
        <v>Öffentliche Dungeon-Bosse haben die Möglichkeit, eine Schulter, Handschuhe oder eine Waffe fallen zu lassen.</v>
      </c>
      <c r="AI87" s="3" t="str">
        <f>IF(G87&lt;&gt;"LIBSETS_SETTYPE_BATTLEGROUND",IF(G87&lt;&gt;"LIBSETS_SETTYPE_SPECIAL",IF(AJ87&lt;&gt;"",VLOOKUP(AJ87,'ESO zone constants'!$D$3:$H$4953,5,FALSE),""),""),"")</f>
        <v/>
      </c>
      <c r="AK87" s="44" t="s">
        <v>1568</v>
      </c>
      <c r="AL87" s="43" t="str">
        <f>IF(AK87&lt;&gt;"",IF(AK87&lt;&gt;"LIBSETS_DROP_MECHANIC_MONSTER_NAME",VLOOKUP(AK87,'LibSets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7" s="43" t="str">
        <f>IF(AK87&lt;&gt;"",IF(AK87&lt;&gt;"LIBSETS_DROP_MECHANIC_MONSTER_NAME",VLOOKUP(AK87,'LibSets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7" s="3" t="str">
        <f>IF(G87&lt;&gt;"LIBSETS_SETTYPE_BATTLEGROUND",IF(G87&lt;&gt;"LIBSETS_SETTYPE_SPECIAL",IF(AO87&lt;&gt;"",VLOOKUP(AO87,'ESO zone constants'!$D$3:$H$4953,5,FALSE),""),""),"")</f>
        <v/>
      </c>
      <c r="AP87" s="44"/>
      <c r="AQ87" s="43" t="str">
        <f>IF(AP87&lt;&gt;"",IF(AP87&lt;&gt;"LIBSETS_DROP_MECHANIC_MONSTER_NAME",VLOOKUP(AP87,'LibSets constants'!$I$4:$L$1003,3,FALSE),""),"")</f>
        <v/>
      </c>
      <c r="AR87" s="43" t="str">
        <f>IF(AP87&lt;&gt;"",IF(AP87&lt;&gt;"LIBSETS_DROP_MECHANIC_MONSTER_NAME",VLOOKUP(AP87,'LibSets constants'!$I$4:$L$1003,4,FALSE),""),"")</f>
        <v/>
      </c>
      <c r="AS87" s="3" t="str">
        <f>IF(G87&lt;&gt;"LIBSETS_SETTYPE_BATTLEGROUND",IF(G87&lt;&gt;"LIBSETS_SETTYPE_SPECIAL",IF(AT87&lt;&gt;"",VLOOKUP(AT87,'ESO zone constants'!$D$3:$H$4953,5,FALSE),""),""),"")</f>
        <v/>
      </c>
      <c r="AU87" s="44"/>
      <c r="AV87" s="43" t="str">
        <f>IF(AU87&lt;&gt;"",IF(AU87&lt;&gt;"LIBSETS_DROP_MECHANIC_MONSTER_NAME",VLOOKUP(AU87,'LibSets constants'!$I$4:$L$1003,3,FALSE),""),"")</f>
        <v/>
      </c>
      <c r="AW87" s="43" t="str">
        <f>IF(AU87&lt;&gt;"",IF(AU87&lt;&gt;"LIBSETS_DROP_MECHANIC_MONSTER_NAME",VLOOKUP(AU87,'LibSets constants'!$I$4:$L$1003,4,FALSE),""),"")</f>
        <v/>
      </c>
      <c r="AX87" s="87" t="s">
        <v>2678</v>
      </c>
      <c r="AY87" s="21" t="str">
        <f t="shared" si="5"/>
        <v>[105] = {wayshrines={-1,-1,-1,}, dlcId=DLC_BASE_GAME</v>
      </c>
      <c r="AZ87" s="21" t="str">
        <f t="shared" si="6"/>
        <v>, zoneIds={381}, veteran=false</v>
      </c>
      <c r="BA87" s="21" t="str">
        <f t="shared" si="7"/>
        <v>, setType=LIBSETS_SETTYPE_OVERLAND</v>
      </c>
      <c r="BB87" s="21" t="str">
        <f t="shared" si="8"/>
        <v>, dropMechanic={LIBSETS_DROP_MECHANIC_OVERLAND_BOSS_DELVE,LIBSETS_DROP_MECHANIC_OVERLAND_WORLDBOSS,LIBSETS_DROP_MECHANIC_OVERLAND_BOSS_PUBLIC_DUNGEON,LIBSETS_DROP_MECHANIC_OVERLAND_CHEST}},</v>
      </c>
      <c r="BC87" s="21" t="str">
        <f t="shared" si="9"/>
        <v xml:space="preserve"> --Twin Sisters / Zwillingsschwestern   [Auridon]</v>
      </c>
    </row>
    <row r="88" spans="1:55" x14ac:dyDescent="0.25">
      <c r="A88" s="12">
        <v>106</v>
      </c>
      <c r="B88" t="s">
        <v>850</v>
      </c>
      <c r="C88" t="s">
        <v>2601</v>
      </c>
      <c r="D88" s="3">
        <f>A88</f>
        <v>106</v>
      </c>
      <c r="G88" s="8" t="s">
        <v>1485</v>
      </c>
      <c r="I88" t="s">
        <v>91</v>
      </c>
      <c r="J88" t="s">
        <v>91</v>
      </c>
      <c r="K88">
        <v>-1</v>
      </c>
      <c r="L88">
        <v>-1</v>
      </c>
      <c r="M88">
        <v>-1</v>
      </c>
      <c r="N88">
        <v>0</v>
      </c>
      <c r="O88" s="66" t="s">
        <v>113</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constants'!$B$4:$C$1003,2,FALSE),"")</f>
        <v>Included in base game</v>
      </c>
      <c r="U88" s="33" t="s">
        <v>1565</v>
      </c>
      <c r="V88" s="3" t="str">
        <f>IF(U88&lt;&gt;"",IF(U88&lt;&gt;"LIBSETS_DROP_MECHANIC_MONSTER_NAME",VLOOKUP(U88,'LibSets constants'!$I$4:$L$1003,3,FALSE),""),"")</f>
        <v>Delve bosses have a chance to drop a waist or feet.</v>
      </c>
      <c r="W88" s="3" t="str">
        <f>IF(U88&lt;&gt;"",IF(U88&lt;&gt;"LIBSETS_DROP_MECHANIC_MONSTER_NAME",VLOOKUP(U88,'LibSets constants'!$I$4:$L$1003,4,FALSE),""),"")</f>
        <v>Bosse in Gewölben haben die Chance, eine Taille oder Füße fallen zu lassen.</v>
      </c>
      <c r="X88" s="3"/>
      <c r="Y88" s="3" t="str">
        <f>IF(G88&lt;&gt;"LIBSETS_SETTYPE_BATTLEGROUND",IF(G88&lt;&gt;"LIBSETS_SETTYPE_SPECIAL",IF(X88&lt;&gt;"",X88,IF(Z88&lt;&gt;"",VLOOKUP(Z88,'ESO zone constants'!$D$3:$H$4953,5,FALSE),"")),""),"")</f>
        <v/>
      </c>
      <c r="Z88" t="str">
        <f>IF(AND(O88&lt;&gt;"",NOT(ISERROR(O88))),"",IF(AND(L88&lt;&gt;"",L88&gt;0,NOT(ISERROR(L88))),VLOOKUP(L88,'ESO dumped WayshrineInfo'!$K$3:$N$9999,4,FALSE),""))</f>
        <v/>
      </c>
      <c r="AA88" s="33" t="s">
        <v>1566</v>
      </c>
      <c r="AB88" s="43" t="str">
        <f>IF(AA88&lt;&gt;"",IF(AA88&lt;&gt;"LIBSETS_DROP_MECHANIC_MONSTER_NAME",VLOOKUP(AA88,'LibSets constants'!$I$4:$L$1003,3,FALSE),""),"")</f>
        <v>Overland group bosses have a 100% chance to drop head, chest, legs, or weapon.</v>
      </c>
      <c r="AC88" s="43" t="str">
        <f>IF(AA88&lt;&gt;"",IF(AA88&lt;&gt;"LIBSETS_DROP_MECHANIC_MONSTER_NAME",VLOOKUP(AA88,'LibSets constants'!$I$4:$L$1003,4,FALSE),""),"")</f>
        <v>Überland Gruppenbosse haben eine Chance von 100%, Kopf, Brust, Beine oder Waffen fallen zu lassen.</v>
      </c>
      <c r="AD88" s="3" t="str">
        <f>IF(G88&lt;&gt;"LIBSETS_SETTYPE_BATTLEGROUND",IF(G88&lt;&gt;"LIBSETS_SETTYPE_SPECIAL",IF(AE88&lt;&gt;"",VLOOKUP(AE88,'ESO zone constants'!$D$3:$H$4953,5,FALSE),""),""),"")</f>
        <v/>
      </c>
      <c r="AE88" t="str">
        <f>IF(AND(O88&lt;&gt;"",NOT(ISERROR(O88))),"",IF(AND(M88&lt;&gt;"",M88&gt;0,NOT(ISERROR(M88))),VLOOKUP(M88,'ESO dumped WayshrineInfo'!$K$3:$N$9999,4,FALSE),""))</f>
        <v/>
      </c>
      <c r="AF88" s="44" t="s">
        <v>1567</v>
      </c>
      <c r="AG88" s="43" t="str">
        <f>IF(AF88&lt;&gt;"",IF(AF88&lt;&gt;"LIBSETS_DROP_MECHANIC_MONSTER_NAME",VLOOKUP(AF88,'LibSets constants'!$I$4:$L$1003,3,FALSE),""),"")</f>
        <v>Public dungeon bosses have a chance to drop a shoulder, hand, or weapon.</v>
      </c>
      <c r="AH88" s="43" t="str">
        <f>IF(AF88&lt;&gt;"",IF(AF88&lt;&gt;"LIBSETS_DROP_MECHANIC_MONSTER_NAME",VLOOKUP(AF88,'LibSets constants'!$I$4:$L$1003,4,FALSE),""),"")</f>
        <v>Öffentliche Dungeon-Bosse haben die Möglichkeit, eine Schulter, Handschuhe oder eine Waffe fallen zu lassen.</v>
      </c>
      <c r="AI88" s="3" t="str">
        <f>IF(G88&lt;&gt;"LIBSETS_SETTYPE_BATTLEGROUND",IF(G88&lt;&gt;"LIBSETS_SETTYPE_SPECIAL",IF(AJ88&lt;&gt;"",VLOOKUP(AJ88,'ESO zone constants'!$D$3:$H$4953,5,FALSE),""),""),"")</f>
        <v/>
      </c>
      <c r="AK88" s="44" t="s">
        <v>1568</v>
      </c>
      <c r="AL88" s="43" t="str">
        <f>IF(AK88&lt;&gt;"",IF(AK88&lt;&gt;"LIBSETS_DROP_MECHANIC_MONSTER_NAME",VLOOKUP(AK88,'LibSets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8" s="43" t="str">
        <f>IF(AK88&lt;&gt;"",IF(AK88&lt;&gt;"LIBSETS_DROP_MECHANIC_MONSTER_NAME",VLOOKUP(AK88,'LibSets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8" s="3" t="str">
        <f>IF(G88&lt;&gt;"LIBSETS_SETTYPE_BATTLEGROUND",IF(G88&lt;&gt;"LIBSETS_SETTYPE_SPECIAL",IF(AO88&lt;&gt;"",VLOOKUP(AO88,'ESO zone constants'!$D$3:$H$4953,5,FALSE),""),""),"")</f>
        <v/>
      </c>
      <c r="AP88" s="44"/>
      <c r="AQ88" s="43" t="str">
        <f>IF(AP88&lt;&gt;"",IF(AP88&lt;&gt;"LIBSETS_DROP_MECHANIC_MONSTER_NAME",VLOOKUP(AP88,'LibSets constants'!$I$4:$L$1003,3,FALSE),""),"")</f>
        <v/>
      </c>
      <c r="AR88" s="43" t="str">
        <f>IF(AP88&lt;&gt;"",IF(AP88&lt;&gt;"LIBSETS_DROP_MECHANIC_MONSTER_NAME",VLOOKUP(AP88,'LibSets constants'!$I$4:$L$1003,4,FALSE),""),"")</f>
        <v/>
      </c>
      <c r="AS88" s="3" t="str">
        <f>IF(G88&lt;&gt;"LIBSETS_SETTYPE_BATTLEGROUND",IF(G88&lt;&gt;"LIBSETS_SETTYPE_SPECIAL",IF(AT88&lt;&gt;"",VLOOKUP(AT88,'ESO zone constants'!$D$3:$H$4953,5,FALSE),""),""),"")</f>
        <v/>
      </c>
      <c r="AU88" s="44"/>
      <c r="AV88" s="43" t="str">
        <f>IF(AU88&lt;&gt;"",IF(AU88&lt;&gt;"LIBSETS_DROP_MECHANIC_MONSTER_NAME",VLOOKUP(AU88,'LibSets constants'!$I$4:$L$1003,3,FALSE),""),"")</f>
        <v/>
      </c>
      <c r="AW88" s="43" t="str">
        <f>IF(AU88&lt;&gt;"",IF(AU88&lt;&gt;"LIBSETS_DROP_MECHANIC_MONSTER_NAME",VLOOKUP(AU88,'LibSets constants'!$I$4:$L$1003,4,FALSE),""),"")</f>
        <v/>
      </c>
      <c r="AX88" s="87" t="s">
        <v>2678</v>
      </c>
      <c r="AY88" s="21" t="str">
        <f t="shared" si="5"/>
        <v>[106] = {wayshrines={-1,-1,-1,}, dlcId=DLC_BASE_GAME</v>
      </c>
      <c r="AZ88" s="21" t="str">
        <f t="shared" si="6"/>
        <v>, zoneIds={108}, veteran=false</v>
      </c>
      <c r="BA88" s="21" t="str">
        <f t="shared" si="7"/>
        <v>, setType=LIBSETS_SETTYPE_OVERLAND</v>
      </c>
      <c r="BB88" s="21" t="str">
        <f t="shared" si="8"/>
        <v>, dropMechanic={LIBSETS_DROP_MECHANIC_OVERLAND_BOSS_DELVE,LIBSETS_DROP_MECHANIC_OVERLAND_WORLDBOSS,LIBSETS_DROP_MECHANIC_OVERLAND_BOSS_PUBLIC_DUNGEON,LIBSETS_DROP_MECHANIC_OVERLAND_CHEST}},</v>
      </c>
      <c r="BC88" s="21" t="str">
        <f t="shared" si="9"/>
        <v xml:space="preserve"> --Wilderqueen\'s Arch / Bogen der Wildkönigin   [Greenshade]</v>
      </c>
    </row>
    <row r="89" spans="1:55" x14ac:dyDescent="0.25">
      <c r="A89" s="12">
        <v>107</v>
      </c>
      <c r="B89" t="s">
        <v>851</v>
      </c>
      <c r="C89" t="s">
        <v>2602</v>
      </c>
      <c r="D89" s="3">
        <f>A89</f>
        <v>107</v>
      </c>
      <c r="G89" s="8" t="s">
        <v>1485</v>
      </c>
      <c r="I89" t="s">
        <v>91</v>
      </c>
      <c r="J89" t="s">
        <v>91</v>
      </c>
      <c r="K89">
        <v>-1</v>
      </c>
      <c r="L89">
        <v>-1</v>
      </c>
      <c r="M89">
        <v>-1</v>
      </c>
      <c r="N89">
        <v>0</v>
      </c>
      <c r="O89" s="66" t="s">
        <v>103</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1565</v>
      </c>
      <c r="V89" s="43" t="str">
        <f>IF(U89&lt;&gt;"",IF(U89&lt;&gt;"LIBSETS_DROP_MECHANIC_MONSTER_NAME",VLOOKUP(U89,'LibSets constants'!$I$4:$L$1003,3,FALSE),""),"")</f>
        <v>Delve bosses have a chance to drop a waist or feet.</v>
      </c>
      <c r="W89" s="43" t="str">
        <f>IF(U89&lt;&gt;"",IF(U89&lt;&gt;"LIBSETS_DROP_MECHANIC_MONSTER_NAME",VLOOKUP(U89,'LibSets constants'!$I$4:$L$1003,4,FALSE),""),"")</f>
        <v>Bosse in Gewölben haben die Chance, eine Taille oder Füße fallen zu lassen.</v>
      </c>
      <c r="X89" s="112"/>
      <c r="Y89" s="3" t="str">
        <f>IF(G89&lt;&gt;"LIBSETS_SETTYPE_BATTLEGROUND",IF(G89&lt;&gt;"LIBSETS_SETTYPE_SPECIAL",IF(X89&lt;&gt;"",X89,IF(Z89&lt;&gt;"",VLOOKUP(Z89,'ESO zone constants'!$D$3:$H$4953,5,FALSE),"")),""),"")</f>
        <v/>
      </c>
      <c r="Z89" t="str">
        <f>IF(AND(O89&lt;&gt;"",NOT(ISERROR(O89))),"",IF(AND(L89&lt;&gt;"",L89&gt;0,NOT(ISERROR(L89))),VLOOKUP(L89,'ESO dumped WayshrineInfo'!$K$3:$N$9999,4,FALSE),""))</f>
        <v/>
      </c>
      <c r="AA89" s="44" t="s">
        <v>1566</v>
      </c>
      <c r="AB89" s="43" t="str">
        <f>IF(AA89&lt;&gt;"",IF(AA89&lt;&gt;"LIBSETS_DROP_MECHANIC_MONSTER_NAME",VLOOKUP(AA89,'LibSets constants'!$I$4:$L$1003,3,FALSE),""),"")</f>
        <v>Overland group bosses have a 100% chance to drop head, chest, legs, or weapon.</v>
      </c>
      <c r="AC89" s="43" t="str">
        <f>IF(AA89&lt;&gt;"",IF(AA89&lt;&gt;"LIBSETS_DROP_MECHANIC_MONSTER_NAME",VLOOKUP(AA89,'LibSets constants'!$I$4:$L$1003,4,FALSE),""),"")</f>
        <v>Überland Gruppenbosse haben eine Chance von 100%, Kopf, Brust, Beine oder Waffen fallen zu lassen.</v>
      </c>
      <c r="AD89" s="3" t="str">
        <f>IF(G89&lt;&gt;"LIBSETS_SETTYPE_BATTLEGROUND",IF(G89&lt;&gt;"LIBSETS_SETTYPE_SPECIAL",IF(AE89&lt;&gt;"",VLOOKUP(AE89,'ESO zone constants'!$D$3:$H$4953,5,FALSE),""),""),"")</f>
        <v/>
      </c>
      <c r="AE89" t="str">
        <f>IF(AND(O89&lt;&gt;"",NOT(ISERROR(O89))),"",IF(AND(M89&lt;&gt;"",M89&gt;0,NOT(ISERROR(M89))),VLOOKUP(M89,'ESO dumped WayshrineInfo'!$K$3:$N$9999,4,FALSE),""))</f>
        <v/>
      </c>
      <c r="AF89" s="44" t="s">
        <v>1567</v>
      </c>
      <c r="AG89" s="43" t="str">
        <f>IF(AF89&lt;&gt;"",IF(AF89&lt;&gt;"LIBSETS_DROP_MECHANIC_MONSTER_NAME",VLOOKUP(AF89,'LibSets constants'!$I$4:$L$1003,3,FALSE),""),"")</f>
        <v>Public dungeon bosses have a chance to drop a shoulder, hand, or weapon.</v>
      </c>
      <c r="AH89" s="43" t="str">
        <f>IF(AF89&lt;&gt;"",IF(AF89&lt;&gt;"LIBSETS_DROP_MECHANIC_MONSTER_NAME",VLOOKUP(AF89,'LibSets constants'!$I$4:$L$1003,4,FALSE),""),"")</f>
        <v>Öffentliche Dungeon-Bosse haben die Möglichkeit, eine Schulter, Handschuhe oder eine Waffe fallen zu lassen.</v>
      </c>
      <c r="AI89" s="3" t="str">
        <f>IF(G89&lt;&gt;"LIBSETS_SETTYPE_BATTLEGROUND",IF(G89&lt;&gt;"LIBSETS_SETTYPE_SPECIAL",IF(AJ89&lt;&gt;"",VLOOKUP(AJ89,'ESO zone constants'!$D$3:$H$4953,5,FALSE),""),""),"")</f>
        <v/>
      </c>
      <c r="AK89" s="44" t="s">
        <v>1568</v>
      </c>
      <c r="AL89" s="43" t="str">
        <f>IF(AK89&lt;&gt;"",IF(AK89&lt;&gt;"LIBSETS_DROP_MECHANIC_MONSTER_NAME",VLOOKUP(AK89,'LibSets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9" s="43" t="str">
        <f>IF(AK89&lt;&gt;"",IF(AK89&lt;&gt;"LIBSETS_DROP_MECHANIC_MONSTER_NAME",VLOOKUP(AK89,'LibSets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9" s="3" t="str">
        <f>IF(G89&lt;&gt;"LIBSETS_SETTYPE_BATTLEGROUND",IF(G89&lt;&gt;"LIBSETS_SETTYPE_SPECIAL",IF(AO89&lt;&gt;"",VLOOKUP(AO89,'ESO zone constants'!$D$3:$H$4953,5,FALSE),""),""),"")</f>
        <v/>
      </c>
      <c r="AP89" s="44"/>
      <c r="AQ89" s="43" t="str">
        <f>IF(AP89&lt;&gt;"",IF(AP89&lt;&gt;"LIBSETS_DROP_MECHANIC_MONSTER_NAME",VLOOKUP(AP89,'LibSets constants'!$I$4:$L$1003,3,FALSE),""),"")</f>
        <v/>
      </c>
      <c r="AR89" s="43" t="str">
        <f>IF(AP89&lt;&gt;"",IF(AP89&lt;&gt;"LIBSETS_DROP_MECHANIC_MONSTER_NAME",VLOOKUP(AP89,'LibSets constants'!$I$4:$L$1003,4,FALSE),""),"")</f>
        <v/>
      </c>
      <c r="AS89" s="3" t="str">
        <f>IF(G89&lt;&gt;"LIBSETS_SETTYPE_BATTLEGROUND",IF(G89&lt;&gt;"LIBSETS_SETTYPE_SPECIAL",IF(AT89&lt;&gt;"",VLOOKUP(AT89,'ESO zone constants'!$D$3:$H$4953,5,FALSE),""),""),"")</f>
        <v/>
      </c>
      <c r="AU89" s="44"/>
      <c r="AV89" s="43" t="str">
        <f>IF(AU89&lt;&gt;"",IF(AU89&lt;&gt;"LIBSETS_DROP_MECHANIC_MONSTER_NAME",VLOOKUP(AU89,'LibSets constants'!$I$4:$L$1003,3,FALSE),""),"")</f>
        <v/>
      </c>
      <c r="AW89" s="43" t="str">
        <f>IF(AU89&lt;&gt;"",IF(AU89&lt;&gt;"LIBSETS_DROP_MECHANIC_MONSTER_NAME",VLOOKUP(AU89,'LibSets constants'!$I$4:$L$1003,4,FALSE),""),"")</f>
        <v/>
      </c>
      <c r="AX89" s="87" t="s">
        <v>2678</v>
      </c>
      <c r="AY89" s="21" t="str">
        <f t="shared" si="5"/>
        <v>[107] = {wayshrines={-1,-1,-1,}, dlcId=DLC_BASE_GAME</v>
      </c>
      <c r="AZ89" s="21" t="str">
        <f t="shared" si="6"/>
        <v>, zoneIds={3}, veteran=false</v>
      </c>
      <c r="BA89" s="21" t="str">
        <f t="shared" si="7"/>
        <v>, setType=LIBSETS_SETTYPE_OVERLAND</v>
      </c>
      <c r="BB89" s="21" t="str">
        <f t="shared" si="8"/>
        <v>, dropMechanic={LIBSETS_DROP_MECHANIC_OVERLAND_BOSS_DELVE,LIBSETS_DROP_MECHANIC_OVERLAND_WORLDBOSS,LIBSETS_DROP_MECHANIC_OVERLAND_BOSS_PUBLIC_DUNGEON,LIBSETS_DROP_MECHANIC_OVERLAND_CHEST}},</v>
      </c>
      <c r="BC89" s="21" t="str">
        <f t="shared" si="9"/>
        <v xml:space="preserve"> --Wyrd Tree\'s Blessing / Segen des Wyrdbaums   [Glenumbra]</v>
      </c>
    </row>
    <row r="90" spans="1:55" x14ac:dyDescent="0.25">
      <c r="A90" s="12">
        <v>108</v>
      </c>
      <c r="B90" t="s">
        <v>852</v>
      </c>
      <c r="C90" t="s">
        <v>853</v>
      </c>
      <c r="D90" s="3">
        <f>A90</f>
        <v>108</v>
      </c>
      <c r="G90" s="8" t="s">
        <v>1480</v>
      </c>
      <c r="I90" t="s">
        <v>91</v>
      </c>
      <c r="J90" t="s">
        <v>91</v>
      </c>
      <c r="K90">
        <v>-1</v>
      </c>
      <c r="L90">
        <v>-1</v>
      </c>
      <c r="M90">
        <v>-1</v>
      </c>
      <c r="N90">
        <v>0</v>
      </c>
      <c r="O90" s="66" t="s">
        <v>125</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1540</v>
      </c>
      <c r="V90" s="3" t="str">
        <f>IF(U90&lt;&gt;"",IF(U90&lt;&gt;"LIBSETS_DROP_MECHANIC_MONSTER_NAME",VLOOKUP(U90,'LibSets constants'!$I$4:$L$1003,3,FALSE),""),"")</f>
        <v>City Vlastarus (quartermaster)</v>
      </c>
      <c r="W90" s="3" t="str">
        <f>IF(U90&lt;&gt;"",IF(U90&lt;&gt;"LIBSETS_DROP_MECHANIC_MONSTER_NAME",VLOOKUP(U90,'LibSets constants'!$I$4:$L$1003,4,FALSE),""),"")</f>
        <v>Stadt Vlastarus (Quartiermeister)</v>
      </c>
      <c r="X90" s="3"/>
      <c r="Y90" s="3" t="str">
        <f>IF(G90&lt;&gt;"LIBSETS_SETTYPE_BATTLEGROUND",IF(G90&lt;&gt;"LIBSETS_SETTYPE_SPECIAL",IF(X90&lt;&gt;"",X90,IF(Z90&lt;&gt;"",VLOOKUP(Z90,'ESO zone constants'!$D$3:$H$4953,5,FALSE),"")),""),"")</f>
        <v/>
      </c>
      <c r="Z90" t="str">
        <f>IF(AND(O90&lt;&gt;"",NOT(ISERROR(O90))),"",IF(AND(L90&lt;&gt;"",L90&gt;0,NOT(ISERROR(L90))),VLOOKUP(L90,'ESO dumped WayshrineInfo'!$K$3:$N$9999,4,FALSE),""))</f>
        <v/>
      </c>
      <c r="AB90" s="3" t="str">
        <f>IF(AA90&lt;&gt;"",IF(AA90&lt;&gt;"LIBSETS_DROP_MECHANIC_MONSTER_NAME",VLOOKUP(AA90,'LibSets constants'!$I$4:$L$1003,3,FALSE),""),"")</f>
        <v/>
      </c>
      <c r="AC90" s="3" t="str">
        <f>IF(AA90&lt;&gt;"",IF(AA90&lt;&gt;"LIBSETS_DROP_MECHANIC_MONSTER_NAME",VLOOKUP(AA90,'LibSets constants'!$I$4:$L$1003,4,FALSE),""),"")</f>
        <v/>
      </c>
      <c r="AD90" s="3" t="str">
        <f>IF(G90&lt;&gt;"LIBSETS_SETTYPE_BATTLEGROUND",IF(G90&lt;&gt;"LIBSETS_SETTYPE_SPECIAL",IF(AE90&lt;&gt;"",VLOOKUP(AE90,'ESO zone constants'!$D$3:$H$4953,5,FALSE),""),""),"")</f>
        <v/>
      </c>
      <c r="AE90" t="str">
        <f>IF(AND(O90&lt;&gt;"",NOT(ISERROR(O90))),"",IF(AND(M90&lt;&gt;"",M90&gt;0,NOT(ISERROR(M90))),VLOOKUP(M90,'ESO dumped WayshrineInfo'!$K$3:$N$9999,4,FALSE),""))</f>
        <v/>
      </c>
      <c r="AG90" s="3" t="str">
        <f>IF(AF90&lt;&gt;"",IF(AF90&lt;&gt;"LIBSETS_DROP_MECHANIC_MONSTER_NAME",VLOOKUP(AF90,'LibSets constants'!$I$4:$L$1003,3,FALSE),""),"")</f>
        <v/>
      </c>
      <c r="AH90" s="3" t="str">
        <f>IF(AF90&lt;&gt;"",IF(AF90&lt;&gt;"LIBSETS_DROP_MECHANIC_MONSTER_NAME",VLOOKUP(AF90,'LibSets constants'!$I$4:$L$1003,4,FALSE),""),"")</f>
        <v/>
      </c>
      <c r="AI90" s="3" t="str">
        <f>IF(G90&lt;&gt;"LIBSETS_SETTYPE_BATTLEGROUND",IF(G90&lt;&gt;"LIBSETS_SETTYPE_SPECIAL",IF(AJ90&lt;&gt;"",VLOOKUP(AJ90,'ESO zone constants'!$D$3:$H$4953,5,FALSE),""),""),"")</f>
        <v/>
      </c>
      <c r="AL90" s="3" t="str">
        <f>IF(AK90&lt;&gt;"",IF(AK90&lt;&gt;"LIBSETS_DROP_MECHANIC_MONSTER_NAME",VLOOKUP(AK90,'LibSets constants'!$I$4:$L$1003,3,FALSE),""),"")</f>
        <v/>
      </c>
      <c r="AM90" s="3" t="str">
        <f>IF(AK90&lt;&gt;"",IF(AK90&lt;&gt;"LIBSETS_DROP_MECHANIC_MONSTER_NAME",VLOOKUP(AK90,'LibSets constants'!$I$4:$L$1003,4,FALSE),""),"")</f>
        <v/>
      </c>
      <c r="AN90" s="3" t="str">
        <f>IF(G90&lt;&gt;"LIBSETS_SETTYPE_BATTLEGROUND",IF(G90&lt;&gt;"LIBSETS_SETTYPE_SPECIAL",IF(AO90&lt;&gt;"",VLOOKUP(AO90,'ESO zone constants'!$D$3:$H$4953,5,FALSE),""),""),"")</f>
        <v/>
      </c>
      <c r="AQ90" s="3" t="str">
        <f>IF(AP90&lt;&gt;"",IF(AP90&lt;&gt;"LIBSETS_DROP_MECHANIC_MONSTER_NAME",VLOOKUP(AP90,'LibSets constants'!$I$4:$L$1003,3,FALSE),""),"")</f>
        <v/>
      </c>
      <c r="AR90" s="3" t="str">
        <f>IF(AP90&lt;&gt;"",IF(AP90&lt;&gt;"LIBSETS_DROP_MECHANIC_MONSTER_NAME",VLOOKUP(AP90,'LibSets constants'!$I$4:$L$1003,4,FALSE),""),"")</f>
        <v/>
      </c>
      <c r="AS90" s="3" t="str">
        <f>IF(G90&lt;&gt;"LIBSETS_SETTYPE_BATTLEGROUND",IF(G90&lt;&gt;"LIBSETS_SETTYPE_SPECIAL",IF(AT90&lt;&gt;"",VLOOKUP(AT90,'ESO zone constants'!$D$3:$H$4953,5,FALSE),""),""),"")</f>
        <v/>
      </c>
      <c r="AV90" s="3" t="str">
        <f>IF(AU90&lt;&gt;"",IF(AU90&lt;&gt;"LIBSETS_DROP_MECHANIC_MONSTER_NAME",VLOOKUP(AU90,'LibSets constants'!$I$4:$L$1003,3,FALSE),""),"")</f>
        <v/>
      </c>
      <c r="AW90" s="43" t="str">
        <f>IF(AU90&lt;&gt;"",IF(AU90&lt;&gt;"LIBSETS_DROP_MECHANIC_MONSTER_NAME",VLOOKUP(AU90,'LibSets constants'!$I$4:$L$1003,4,FALSE),""),"")</f>
        <v/>
      </c>
      <c r="AX90" s="87" t="s">
        <v>2678</v>
      </c>
      <c r="AY90" s="21" t="str">
        <f t="shared" si="5"/>
        <v>[108] = {wayshrines={-1,-1,-1,}, dlcId=DLC_BASE_GAME</v>
      </c>
      <c r="AZ90" s="21" t="str">
        <f t="shared" si="6"/>
        <v>, zoneIds={181}, veteran=false</v>
      </c>
      <c r="BA90" s="21" t="str">
        <f t="shared" si="7"/>
        <v>, setType=LIBSETS_SETTYPE_CYRODIIL</v>
      </c>
      <c r="BB90" s="21" t="str">
        <f t="shared" si="8"/>
        <v>, dropMechanic={LIBSETS_DROP_MECHANIC_CITY_CYRODIIL_VLASTARUS}},</v>
      </c>
      <c r="BC90" s="21" t="str">
        <f t="shared" si="9"/>
        <v xml:space="preserve"> --Ravager / Verwüster   [Cyrodiil]</v>
      </c>
    </row>
    <row r="91" spans="1:55" s="28" customFormat="1" x14ac:dyDescent="0.25">
      <c r="A91" s="12">
        <v>109</v>
      </c>
      <c r="B91" t="s">
        <v>854</v>
      </c>
      <c r="C91" t="s">
        <v>855</v>
      </c>
      <c r="D91" s="3">
        <f>A91</f>
        <v>109</v>
      </c>
      <c r="E91"/>
      <c r="F91"/>
      <c r="G91" s="8" t="s">
        <v>1480</v>
      </c>
      <c r="H91"/>
      <c r="I91" t="s">
        <v>91</v>
      </c>
      <c r="J91" t="s">
        <v>91</v>
      </c>
      <c r="K91">
        <v>-1</v>
      </c>
      <c r="L91">
        <v>-1</v>
      </c>
      <c r="M91">
        <v>-1</v>
      </c>
      <c r="N91">
        <v>0</v>
      </c>
      <c r="O91" s="66" t="s">
        <v>125</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t="s">
        <v>2829</v>
      </c>
      <c r="V91" s="3" t="str">
        <f>IF(U91&lt;&gt;"",IF(U91&lt;&gt;"LIBSETS_DROP_MECHANIC_MONSTER_NAME",VLOOKUP(U91,'LibSets constants'!$I$4:$L$1003,3,FALSE),""),"")</f>
        <v>City Cropsford (quartermaster)</v>
      </c>
      <c r="W91" s="3" t="str">
        <f>IF(U91&lt;&gt;"",IF(U91&lt;&gt;"LIBSETS_DROP_MECHANIC_MONSTER_NAME",VLOOKUP(U91,'LibSets constants'!$I$4:$L$1003,4,FALSE),""),"")</f>
        <v>Stadt Erntefurt (Quartiermeister)</v>
      </c>
      <c r="X91" s="3"/>
      <c r="Y91" s="3" t="str">
        <f>IF(G91&lt;&gt;"LIBSETS_SETTYPE_BATTLEGROUND",IF(G91&lt;&gt;"LIBSETS_SETTYPE_SPECIAL",IF(X91&lt;&gt;"",X91,IF(Z91&lt;&gt;"",VLOOKUP(Z91,'ESO zone constants'!$D$3:$H$4953,5,FALSE),"")),""),"")</f>
        <v/>
      </c>
      <c r="Z91" t="str">
        <f>IF(AND(O91&lt;&gt;"",NOT(ISERROR(O91))),"",IF(AND(L91&lt;&gt;"",L91&gt;0,NOT(ISERROR(L91))),VLOOKUP(L91,'ESO dumped WayshrineInfo'!$K$3:$N$9999,4,FALSE),""))</f>
        <v/>
      </c>
      <c r="AA91" s="33"/>
      <c r="AB91" s="43" t="str">
        <f>IF(AA91&lt;&gt;"",IF(AA91&lt;&gt;"LIBSETS_DROP_MECHANIC_MONSTER_NAME",VLOOKUP(AA91,'LibSets constants'!$I$4:$L$1003,3,FALSE),""),"")</f>
        <v/>
      </c>
      <c r="AC91" s="43" t="str">
        <f>IF(AA91&lt;&gt;"",IF(AA91&lt;&gt;"LIBSETS_DROP_MECHANIC_MONSTER_NAME",VLOOKUP(AA91,'LibSets constants'!$I$4:$L$1003,4,FALSE),""),"")</f>
        <v/>
      </c>
      <c r="AD91" s="3" t="str">
        <f>IF(G91&lt;&gt;"LIBSETS_SETTYPE_BATTLEGROUND",IF(G91&lt;&gt;"LIBSETS_SETTYPE_SPECIAL",IF(AE91&lt;&gt;"",VLOOKUP(AE91,'ESO zone constants'!$D$3:$H$4953,5,FALSE),""),""),"")</f>
        <v/>
      </c>
      <c r="AE91" t="str">
        <f>IF(AND(O91&lt;&gt;"",NOT(ISERROR(O91))),"",IF(AND(M91&lt;&gt;"",M91&gt;0,NOT(ISERROR(M91))),VLOOKUP(M91,'ESO dumped WayshrineInfo'!$K$3:$N$9999,4,FALSE),""))</f>
        <v/>
      </c>
      <c r="AF91" s="44"/>
      <c r="AG91" s="43" t="str">
        <f>IF(AF91&lt;&gt;"",IF(AF91&lt;&gt;"LIBSETS_DROP_MECHANIC_MONSTER_NAME",VLOOKUP(AF91,'LibSets constants'!$I$4:$L$1003,3,FALSE),""),"")</f>
        <v/>
      </c>
      <c r="AH91" s="43" t="str">
        <f>IF(AF91&lt;&gt;"",IF(AF91&lt;&gt;"LIBSETS_DROP_MECHANIC_MONSTER_NAME",VLOOKUP(AF91,'LibSets constants'!$I$4:$L$1003,4,FALSE),""),"")</f>
        <v/>
      </c>
      <c r="AI91" s="3" t="str">
        <f>IF(G91&lt;&gt;"LIBSETS_SETTYPE_BATTLEGROUND",IF(G91&lt;&gt;"LIBSETS_SETTYPE_SPECIAL",IF(AJ91&lt;&gt;"",VLOOKUP(AJ91,'ESO zone constants'!$D$3:$H$4953,5,FALSE),""),""),"")</f>
        <v/>
      </c>
      <c r="AJ91"/>
      <c r="AK91" s="44"/>
      <c r="AL91" s="43" t="str">
        <f>IF(AK91&lt;&gt;"",IF(AK91&lt;&gt;"LIBSETS_DROP_MECHANIC_MONSTER_NAME",VLOOKUP(AK91,'LibSets constants'!$I$4:$L$1003,3,FALSE),""),"")</f>
        <v/>
      </c>
      <c r="AM91" s="43" t="str">
        <f>IF(AK91&lt;&gt;"",IF(AK91&lt;&gt;"LIBSETS_DROP_MECHANIC_MONSTER_NAME",VLOOKUP(AK91,'LibSets constants'!$I$4:$L$1003,4,FALSE),""),"")</f>
        <v/>
      </c>
      <c r="AN91" s="3" t="str">
        <f>IF(G91&lt;&gt;"LIBSETS_SETTYPE_BATTLEGROUND",IF(G91&lt;&gt;"LIBSETS_SETTYPE_SPECIAL",IF(AO91&lt;&gt;"",VLOOKUP(AO91,'ESO zone constants'!$D$3:$H$4953,5,FALSE),""),""),"")</f>
        <v/>
      </c>
      <c r="AO91"/>
      <c r="AP91" s="44"/>
      <c r="AQ91" s="43" t="str">
        <f>IF(AP91&lt;&gt;"",IF(AP91&lt;&gt;"LIBSETS_DROP_MECHANIC_MONSTER_NAME",VLOOKUP(AP91,'LibSets constants'!$I$4:$L$1003,3,FALSE),""),"")</f>
        <v/>
      </c>
      <c r="AR91" s="43" t="str">
        <f>IF(AP91&lt;&gt;"",IF(AP91&lt;&gt;"LIBSETS_DROP_MECHANIC_MONSTER_NAME",VLOOKUP(AP91,'LibSets constants'!$I$4:$L$1003,4,FALSE),""),"")</f>
        <v/>
      </c>
      <c r="AS91" s="3" t="str">
        <f>IF(G91&lt;&gt;"LIBSETS_SETTYPE_BATTLEGROUND",IF(G91&lt;&gt;"LIBSETS_SETTYPE_SPECIAL",IF(AT91&lt;&gt;"",VLOOKUP(AT91,'ESO zone constants'!$D$3:$H$4953,5,FALSE),""),""),"")</f>
        <v/>
      </c>
      <c r="AT91"/>
      <c r="AU91" s="44"/>
      <c r="AV91" s="43" t="str">
        <f>IF(AU91&lt;&gt;"",IF(AU91&lt;&gt;"LIBSETS_DROP_MECHANIC_MONSTER_NAME",VLOOKUP(AU91,'LibSets constants'!$I$4:$L$1003,3,FALSE),""),"")</f>
        <v/>
      </c>
      <c r="AW91" s="43" t="str">
        <f>IF(AU91&lt;&gt;"",IF(AU91&lt;&gt;"LIBSETS_DROP_MECHANIC_MONSTER_NAME",VLOOKUP(AU91,'LibSets constants'!$I$4:$L$1003,4,FALSE),""),"")</f>
        <v/>
      </c>
      <c r="AX91" s="87" t="s">
        <v>2678</v>
      </c>
      <c r="AY91" s="21" t="str">
        <f t="shared" si="5"/>
        <v>[109] = {wayshrines={-1,-1,-1,}, dlcId=DLC_BASE_GAME</v>
      </c>
      <c r="AZ91" s="21" t="str">
        <f t="shared" si="6"/>
        <v>, zoneIds={181}, veteran=false</v>
      </c>
      <c r="BA91" s="21" t="str">
        <f t="shared" si="7"/>
        <v>, setType=LIBSETS_SETTYPE_CYRODIIL</v>
      </c>
      <c r="BB91" s="21" t="str">
        <f t="shared" si="8"/>
        <v>, dropMechanic={LIBSETS_DROP_MECHANIC_CITY_CYRODIIL_CROPSFORD}},</v>
      </c>
      <c r="BC91" s="21" t="str">
        <f t="shared" si="9"/>
        <v xml:space="preserve"> --Light of Cyrodiil / Licht von Cyrodiil   [Cyrodiil]</v>
      </c>
    </row>
    <row r="92" spans="1:55" x14ac:dyDescent="0.25">
      <c r="A92" s="12">
        <v>110</v>
      </c>
      <c r="B92" t="s">
        <v>856</v>
      </c>
      <c r="C92" t="s">
        <v>857</v>
      </c>
      <c r="D92" s="3">
        <f>A92</f>
        <v>110</v>
      </c>
      <c r="G92" s="8" t="s">
        <v>1482</v>
      </c>
      <c r="I92" t="s">
        <v>91</v>
      </c>
      <c r="J92" t="s">
        <v>91</v>
      </c>
      <c r="K92">
        <v>194</v>
      </c>
      <c r="L92">
        <v>194</v>
      </c>
      <c r="M92">
        <v>194</v>
      </c>
      <c r="N92">
        <v>0</v>
      </c>
      <c r="O92" s="66" t="s">
        <v>96</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constants'!$B$4:$C$1003,2,FALSE),"")</f>
        <v>Included in base game</v>
      </c>
      <c r="V92" s="3" t="str">
        <f>IF(U92&lt;&gt;"",IF(U92&lt;&gt;"LIBSETS_DROP_MECHANIC_MONSTER_NAME",VLOOKUP(U92,'LibSets constants'!$I$4:$L$1003,3,FALSE),""),"")</f>
        <v/>
      </c>
      <c r="W92" s="3" t="str">
        <f>IF(U92&lt;&gt;"",IF(U92&lt;&gt;"LIBSETS_DROP_MECHANIC_MONSTER_NAME",VLOOKUP(U92,'LibSets constants'!$I$4:$L$1003,4,FALSE),""),"")</f>
        <v/>
      </c>
      <c r="X92" s="3">
        <v>935</v>
      </c>
      <c r="Y92" s="3">
        <f>IF(G92&lt;&gt;"LIBSETS_SETTYPE_BATTLEGROUND",IF(G92&lt;&gt;"LIBSETS_SETTYPE_SPECIAL",IF(X92&lt;&gt;"",X92,IF(Z92&lt;&gt;"",VLOOKUP(Z92,'ESO zone constants'!$D$3:$H$4953,5,FALSE),"")),""),"")</f>
        <v>935</v>
      </c>
      <c r="Z92" t="str">
        <f>IF(AND(O92&lt;&gt;"",NOT(ISERROR(O92))),"",IF(AND(L92&lt;&gt;"",L92&gt;0,NOT(ISERROR(L92))),VLOOKUP(L92,'ESO dumped WayshrineInfo'!$K$3:$N$9999,4,FALSE),""))</f>
        <v/>
      </c>
      <c r="AB92" s="43" t="str">
        <f>IF(AA92&lt;&gt;"",IF(AA92&lt;&gt;"LIBSETS_DROP_MECHANIC_MONSTER_NAME",VLOOKUP(AA92,'LibSets constants'!$I$4:$L$1003,3,FALSE),""),"")</f>
        <v/>
      </c>
      <c r="AC92" s="43" t="str">
        <f>IF(AA92&lt;&gt;"",IF(AA92&lt;&gt;"LIBSETS_DROP_MECHANIC_MONSTER_NAME",VLOOKUP(AA92,'LibSets constants'!$I$4:$L$1003,4,FALSE),""),"")</f>
        <v/>
      </c>
      <c r="AD92" s="3" t="str">
        <f>IF(G92&lt;&gt;"LIBSETS_SETTYPE_BATTLEGROUND",IF(G92&lt;&gt;"LIBSETS_SETTYPE_SPECIAL",IF(AE92&lt;&gt;"",VLOOKUP(AE92,'ESO zone constants'!$D$3:$H$4953,5,FALSE),""),""),"")</f>
        <v/>
      </c>
      <c r="AE92" t="str">
        <f>IF(AND(O92&lt;&gt;"",NOT(ISERROR(O92))),"",IF(AND(M92&lt;&gt;"",M92&gt;0,NOT(ISERROR(M92))),VLOOKUP(M92,'ESO dumped WayshrineInfo'!$K$3:$N$9999,4,FALSE),""))</f>
        <v/>
      </c>
      <c r="AF92" s="44"/>
      <c r="AG92" s="43" t="str">
        <f>IF(AF92&lt;&gt;"",IF(AF92&lt;&gt;"LIBSETS_DROP_MECHANIC_MONSTER_NAME",VLOOKUP(AF92,'LibSets constants'!$I$4:$L$1003,3,FALSE),""),"")</f>
        <v/>
      </c>
      <c r="AH92" s="43" t="str">
        <f>IF(AF92&lt;&gt;"",IF(AF92&lt;&gt;"LIBSETS_DROP_MECHANIC_MONSTER_NAME",VLOOKUP(AF92,'LibSets constants'!$I$4:$L$1003,4,FALSE),""),"")</f>
        <v/>
      </c>
      <c r="AI92" s="3" t="str">
        <f>IF(G92&lt;&gt;"LIBSETS_SETTYPE_BATTLEGROUND",IF(G92&lt;&gt;"LIBSETS_SETTYPE_SPECIAL",IF(AJ92&lt;&gt;"",VLOOKUP(AJ92,'ESO zone constants'!$D$3:$H$4953,5,FALSE),""),""),"")</f>
        <v/>
      </c>
      <c r="AK92" s="44"/>
      <c r="AL92" s="43" t="str">
        <f>IF(AK92&lt;&gt;"",IF(AK92&lt;&gt;"LIBSETS_DROP_MECHANIC_MONSTER_NAME",VLOOKUP(AK92,'LibSets constants'!$I$4:$L$1003,3,FALSE),""),"")</f>
        <v/>
      </c>
      <c r="AM92" s="43" t="str">
        <f>IF(AK92&lt;&gt;"",IF(AK92&lt;&gt;"LIBSETS_DROP_MECHANIC_MONSTER_NAME",VLOOKUP(AK92,'LibSets constants'!$I$4:$L$1003,4,FALSE),""),"")</f>
        <v/>
      </c>
      <c r="AN92" s="3" t="str">
        <f>IF(G92&lt;&gt;"LIBSETS_SETTYPE_BATTLEGROUND",IF(G92&lt;&gt;"LIBSETS_SETTYPE_SPECIAL",IF(AO92&lt;&gt;"",VLOOKUP(AO92,'ESO zone constants'!$D$3:$H$4953,5,FALSE),""),""),"")</f>
        <v/>
      </c>
      <c r="AP92" s="44"/>
      <c r="AQ92" s="43" t="str">
        <f>IF(AP92&lt;&gt;"",IF(AP92&lt;&gt;"LIBSETS_DROP_MECHANIC_MONSTER_NAME",VLOOKUP(AP92,'LibSets constants'!$I$4:$L$1003,3,FALSE),""),"")</f>
        <v/>
      </c>
      <c r="AR92" s="43" t="str">
        <f>IF(AP92&lt;&gt;"",IF(AP92&lt;&gt;"LIBSETS_DROP_MECHANIC_MONSTER_NAME",VLOOKUP(AP92,'LibSets constants'!$I$4:$L$1003,4,FALSE),""),"")</f>
        <v/>
      </c>
      <c r="AS92" s="3" t="str">
        <f>IF(G92&lt;&gt;"LIBSETS_SETTYPE_BATTLEGROUND",IF(G92&lt;&gt;"LIBSETS_SETTYPE_SPECIAL",IF(AT92&lt;&gt;"",VLOOKUP(AT92,'ESO zone constants'!$D$3:$H$4953,5,FALSE),""),""),"")</f>
        <v/>
      </c>
      <c r="AU92" s="44"/>
      <c r="AV92" s="43" t="str">
        <f>IF(AU92&lt;&gt;"",IF(AU92&lt;&gt;"LIBSETS_DROP_MECHANIC_MONSTER_NAME",VLOOKUP(AU92,'LibSets constants'!$I$4:$L$1003,3,FALSE),""),"")</f>
        <v/>
      </c>
      <c r="AW92" s="43" t="str">
        <f>IF(AU92&lt;&gt;"",IF(AU92&lt;&gt;"LIBSETS_DROP_MECHANIC_MONSTER_NAME",VLOOKUP(AU92,'LibSets constants'!$I$4:$L$1003,4,FALSE),""),"")</f>
        <v/>
      </c>
      <c r="AX92" s="87" t="s">
        <v>2678</v>
      </c>
      <c r="AY92" s="21" t="str">
        <f t="shared" si="5"/>
        <v>[110] = {wayshrines={194,194,194,}, dlcId=DLC_BASE_GAME</v>
      </c>
      <c r="AZ92" s="21" t="str">
        <f t="shared" si="6"/>
        <v>, zoneIds={380,935}, veteran=false</v>
      </c>
      <c r="BA92" s="21" t="str">
        <f t="shared" si="7"/>
        <v>, setType=LIBSETS_SETTYPE_DUNGEON</v>
      </c>
      <c r="BB92" s="21" t="str">
        <f t="shared" si="8"/>
        <v>},</v>
      </c>
      <c r="BC92" s="21" t="str">
        <f t="shared" si="9"/>
        <v xml:space="preserve"> --Sanctuary / Heiligtum   [The Banished Cells I]</v>
      </c>
    </row>
    <row r="93" spans="1:55" x14ac:dyDescent="0.25">
      <c r="A93" s="12">
        <v>111</v>
      </c>
      <c r="B93" t="s">
        <v>858</v>
      </c>
      <c r="C93" t="s">
        <v>859</v>
      </c>
      <c r="D93" s="3">
        <f>A93</f>
        <v>111</v>
      </c>
      <c r="G93" s="8" t="s">
        <v>1480</v>
      </c>
      <c r="I93" t="s">
        <v>91</v>
      </c>
      <c r="J93" t="s">
        <v>91</v>
      </c>
      <c r="K93">
        <v>-1</v>
      </c>
      <c r="L93">
        <v>-1</v>
      </c>
      <c r="M93">
        <v>-1</v>
      </c>
      <c r="N93">
        <v>0</v>
      </c>
      <c r="O93" s="66" t="s">
        <v>125</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constants'!$B$4:$C$1003,2,FALSE),"")</f>
        <v>Included in base game</v>
      </c>
      <c r="U93" s="33" t="s">
        <v>1538</v>
      </c>
      <c r="V93" s="3" t="str">
        <f>IF(U93&lt;&gt;"",IF(U93&lt;&gt;"LIBSETS_DROP_MECHANIC_MONSTER_NAME",VLOOKUP(U93,'LibSets constants'!$I$4:$L$1003,3,FALSE),""),"")</f>
        <v>City Bruma (quartermaster)</v>
      </c>
      <c r="W93" s="3" t="str">
        <f>IF(U93&lt;&gt;"",IF(U93&lt;&gt;"LIBSETS_DROP_MECHANIC_MONSTER_NAME",VLOOKUP(U93,'LibSets constants'!$I$4:$L$1003,4,FALSE),""),"")</f>
        <v>Stadt Bruma (Quartiermeister)</v>
      </c>
      <c r="X93" s="3"/>
      <c r="Y93" s="3" t="str">
        <f>IF(G93&lt;&gt;"LIBSETS_SETTYPE_BATTLEGROUND",IF(G93&lt;&gt;"LIBSETS_SETTYPE_SPECIAL",IF(X93&lt;&gt;"",X93,IF(Z93&lt;&gt;"",VLOOKUP(Z93,'ESO zone constants'!$D$3:$H$4953,5,FALSE),"")),""),"")</f>
        <v/>
      </c>
      <c r="Z93" t="str">
        <f>IF(AND(O93&lt;&gt;"",NOT(ISERROR(O93))),"",IF(AND(L93&lt;&gt;"",L93&gt;0,NOT(ISERROR(L93))),VLOOKUP(L93,'ESO dumped WayshrineInfo'!$K$3:$N$9999,4,FALSE),""))</f>
        <v/>
      </c>
      <c r="AB93" s="43" t="str">
        <f>IF(AA93&lt;&gt;"",IF(AA93&lt;&gt;"LIBSETS_DROP_MECHANIC_MONSTER_NAME",VLOOKUP(AA93,'LibSets constants'!$I$4:$L$1003,3,FALSE),""),"")</f>
        <v/>
      </c>
      <c r="AC93" s="43" t="str">
        <f>IF(AA93&lt;&gt;"",IF(AA93&lt;&gt;"LIBSETS_DROP_MECHANIC_MONSTER_NAME",VLOOKUP(AA93,'LibSets constants'!$I$4:$L$1003,4,FALSE),""),"")</f>
        <v/>
      </c>
      <c r="AD93" s="43" t="str">
        <f>IF(G93&lt;&gt;"LIBSETS_SETTYPE_BATTLEGROUND",IF(G93&lt;&gt;"LIBSETS_SETTYPE_SPECIAL",IF(AE93&lt;&gt;"",VLOOKUP(AE93,'ESO zone constants'!$D$3:$H$4953,5,FALSE),""),""),"")</f>
        <v/>
      </c>
      <c r="AE93" t="str">
        <f>IF(AND(O93&lt;&gt;"",NOT(ISERROR(O93))),"",IF(AND(M93&lt;&gt;"",M93&gt;0,NOT(ISERROR(M93))),VLOOKUP(M93,'ESO dumped WayshrineInfo'!$K$3:$N$9999,4,FALSE),""))</f>
        <v/>
      </c>
      <c r="AF93" s="44"/>
      <c r="AG93" s="43" t="str">
        <f>IF(AF93&lt;&gt;"",IF(AF93&lt;&gt;"LIBSETS_DROP_MECHANIC_MONSTER_NAME",VLOOKUP(AF93,'LibSets constants'!$I$4:$L$1003,3,FALSE),""),"")</f>
        <v/>
      </c>
      <c r="AH93" s="43" t="str">
        <f>IF(AF93&lt;&gt;"",IF(AF93&lt;&gt;"LIBSETS_DROP_MECHANIC_MONSTER_NAME",VLOOKUP(AF93,'LibSets constants'!$I$4:$L$1003,4,FALSE),""),"")</f>
        <v/>
      </c>
      <c r="AI93" s="43" t="str">
        <f>IF(G93&lt;&gt;"LIBSETS_SETTYPE_BATTLEGROUND",IF(G93&lt;&gt;"LIBSETS_SETTYPE_SPECIAL",IF(AJ93&lt;&gt;"",VLOOKUP(AJ93,'ESO zone constants'!$D$3:$H$4953,5,FALSE),""),""),"")</f>
        <v/>
      </c>
      <c r="AK93" s="44"/>
      <c r="AL93" s="43" t="str">
        <f>IF(AK93&lt;&gt;"",IF(AK93&lt;&gt;"LIBSETS_DROP_MECHANIC_MONSTER_NAME",VLOOKUP(AK93,'LibSets constants'!$I$4:$L$1003,3,FALSE),""),"")</f>
        <v/>
      </c>
      <c r="AM93" s="43" t="str">
        <f>IF(AK93&lt;&gt;"",IF(AK93&lt;&gt;"LIBSETS_DROP_MECHANIC_MONSTER_NAME",VLOOKUP(AK93,'LibSets constants'!$I$4:$L$1003,4,FALSE),""),"")</f>
        <v/>
      </c>
      <c r="AN93" s="3" t="str">
        <f>IF(G93&lt;&gt;"LIBSETS_SETTYPE_BATTLEGROUND",IF(G93&lt;&gt;"LIBSETS_SETTYPE_SPECIAL",IF(AO93&lt;&gt;"",VLOOKUP(AO93,'ESO zone constants'!$D$3:$H$4953,5,FALSE),""),""),"")</f>
        <v/>
      </c>
      <c r="AP93" s="44"/>
      <c r="AQ93" s="43" t="str">
        <f>IF(AP93&lt;&gt;"",IF(AP93&lt;&gt;"LIBSETS_DROP_MECHANIC_MONSTER_NAME",VLOOKUP(AP93,'LibSets constants'!$I$4:$L$1003,3,FALSE),""),"")</f>
        <v/>
      </c>
      <c r="AR93" s="43" t="str">
        <f>IF(AP93&lt;&gt;"",IF(AP93&lt;&gt;"LIBSETS_DROP_MECHANIC_MONSTER_NAME",VLOOKUP(AP93,'LibSets constants'!$I$4:$L$1003,4,FALSE),""),"")</f>
        <v/>
      </c>
      <c r="AS93" s="3" t="str">
        <f>IF(G93&lt;&gt;"LIBSETS_SETTYPE_BATTLEGROUND",IF(G93&lt;&gt;"LIBSETS_SETTYPE_SPECIAL",IF(AT93&lt;&gt;"",VLOOKUP(AT93,'ESO zone constants'!$D$3:$H$4953,5,FALSE),""),""),"")</f>
        <v/>
      </c>
      <c r="AU93" s="44"/>
      <c r="AV93" s="43" t="str">
        <f>IF(AU93&lt;&gt;"",IF(AU93&lt;&gt;"LIBSETS_DROP_MECHANIC_MONSTER_NAME",VLOOKUP(AU93,'LibSets constants'!$I$4:$L$1003,3,FALSE),""),"")</f>
        <v/>
      </c>
      <c r="AW93" s="43" t="str">
        <f>IF(AU93&lt;&gt;"",IF(AU93&lt;&gt;"LIBSETS_DROP_MECHANIC_MONSTER_NAME",VLOOKUP(AU93,'LibSets constants'!$I$4:$L$1003,4,FALSE),""),"")</f>
        <v/>
      </c>
      <c r="AX93" s="87" t="s">
        <v>2678</v>
      </c>
      <c r="AY93" s="21" t="str">
        <f t="shared" si="5"/>
        <v>[111] = {wayshrines={-1,-1,-1,}, dlcId=DLC_BASE_GAME</v>
      </c>
      <c r="AZ93" s="21" t="str">
        <f t="shared" si="6"/>
        <v>, zoneIds={181}, veteran=false</v>
      </c>
      <c r="BA93" s="21" t="str">
        <f t="shared" si="7"/>
        <v>, setType=LIBSETS_SETTYPE_CYRODIIL</v>
      </c>
      <c r="BB93" s="21" t="str">
        <f t="shared" si="8"/>
        <v>, dropMechanic={LIBSETS_DROP_MECHANIC_CITY_CYRODIIL_BRUMA}},</v>
      </c>
      <c r="BC93" s="21" t="str">
        <f t="shared" si="9"/>
        <v xml:space="preserve"> --Ward of Cyrodiil / Schutz von Cyrodiil   [Cyrodiil]</v>
      </c>
    </row>
    <row r="94" spans="1:55" x14ac:dyDescent="0.25">
      <c r="A94" s="12">
        <v>112</v>
      </c>
      <c r="B94" t="s">
        <v>860</v>
      </c>
      <c r="C94" t="s">
        <v>861</v>
      </c>
      <c r="D94" s="3">
        <f>A94</f>
        <v>112</v>
      </c>
      <c r="G94" s="8" t="s">
        <v>1485</v>
      </c>
      <c r="I94" t="s">
        <v>91</v>
      </c>
      <c r="J94" t="s">
        <v>91</v>
      </c>
      <c r="K94">
        <v>-1</v>
      </c>
      <c r="L94">
        <v>-1</v>
      </c>
      <c r="M94">
        <v>-1</v>
      </c>
      <c r="N94">
        <v>0</v>
      </c>
      <c r="O94" s="66" t="s">
        <v>104</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constants'!$B$4:$C$1003,2,FALSE),"")</f>
        <v>Included in base game</v>
      </c>
      <c r="U94" s="33" t="s">
        <v>1565</v>
      </c>
      <c r="V94" s="3" t="str">
        <f>IF(U94&lt;&gt;"",IF(U94&lt;&gt;"LIBSETS_DROP_MECHANIC_MONSTER_NAME",VLOOKUP(U94,'LibSets constants'!$I$4:$L$1003,3,FALSE),""),"")</f>
        <v>Delve bosses have a chance to drop a waist or feet.</v>
      </c>
      <c r="W94" s="3" t="str">
        <f>IF(U94&lt;&gt;"",IF(U94&lt;&gt;"LIBSETS_DROP_MECHANIC_MONSTER_NAME",VLOOKUP(U94,'LibSets constants'!$I$4:$L$1003,4,FALSE),""),"")</f>
        <v>Bosse in Gewölben haben die Chance, eine Taille oder Füße fallen zu lassen.</v>
      </c>
      <c r="X94" s="3"/>
      <c r="Y94" s="3" t="str">
        <f>IF(G94&lt;&gt;"LIBSETS_SETTYPE_BATTLEGROUND",IF(G94&lt;&gt;"LIBSETS_SETTYPE_SPECIAL",IF(X94&lt;&gt;"",X94,IF(Z94&lt;&gt;"",VLOOKUP(Z94,'ESO zone constants'!$D$3:$H$4953,5,FALSE),"")),""),"")</f>
        <v/>
      </c>
      <c r="Z94" t="str">
        <f>IF(AND(O94&lt;&gt;"",NOT(ISERROR(O94))),"",IF(AND(L94&lt;&gt;"",L94&gt;0,NOT(ISERROR(L94))),VLOOKUP(L94,'ESO dumped WayshrineInfo'!$K$3:$N$9999,4,FALSE),""))</f>
        <v/>
      </c>
      <c r="AA94" s="33" t="s">
        <v>1566</v>
      </c>
      <c r="AB94" s="43" t="str">
        <f>IF(AA94&lt;&gt;"",IF(AA94&lt;&gt;"LIBSETS_DROP_MECHANIC_MONSTER_NAME",VLOOKUP(AA94,'LibSets constants'!$I$4:$L$1003,3,FALSE),""),"")</f>
        <v>Overland group bosses have a 100% chance to drop head, chest, legs, or weapon.</v>
      </c>
      <c r="AC94" s="43" t="str">
        <f>IF(AA94&lt;&gt;"",IF(AA94&lt;&gt;"LIBSETS_DROP_MECHANIC_MONSTER_NAME",VLOOKUP(AA94,'LibSets constants'!$I$4:$L$1003,4,FALSE),""),"")</f>
        <v>Überland Gruppenbosse haben eine Chance von 100%, Kopf, Brust, Beine oder Waffen fallen zu lassen.</v>
      </c>
      <c r="AD94" s="3" t="str">
        <f>IF(G94&lt;&gt;"LIBSETS_SETTYPE_BATTLEGROUND",IF(G94&lt;&gt;"LIBSETS_SETTYPE_SPECIAL",IF(AE94&lt;&gt;"",VLOOKUP(AE94,'ESO zone constants'!$D$3:$H$4953,5,FALSE),""),""),"")</f>
        <v/>
      </c>
      <c r="AE94" t="str">
        <f>IF(AND(O94&lt;&gt;"",NOT(ISERROR(O94))),"",IF(AND(M94&lt;&gt;"",M94&gt;0,NOT(ISERROR(M94))),VLOOKUP(M94,'ESO dumped WayshrineInfo'!$K$3:$N$9999,4,FALSE),""))</f>
        <v/>
      </c>
      <c r="AF94" s="44" t="s">
        <v>1567</v>
      </c>
      <c r="AG94" s="43" t="str">
        <f>IF(AF94&lt;&gt;"",IF(AF94&lt;&gt;"LIBSETS_DROP_MECHANIC_MONSTER_NAME",VLOOKUP(AF94,'LibSets constants'!$I$4:$L$1003,3,FALSE),""),"")</f>
        <v>Public dungeon bosses have a chance to drop a shoulder, hand, or weapon.</v>
      </c>
      <c r="AH94" s="43" t="str">
        <f>IF(AF94&lt;&gt;"",IF(AF94&lt;&gt;"LIBSETS_DROP_MECHANIC_MONSTER_NAME",VLOOKUP(AF94,'LibSets constants'!$I$4:$L$1003,4,FALSE),""),"")</f>
        <v>Öffentliche Dungeon-Bosse haben die Möglichkeit, eine Schulter, Handschuhe oder eine Waffe fallen zu lassen.</v>
      </c>
      <c r="AI94" s="3" t="str">
        <f>IF(G94&lt;&gt;"LIBSETS_SETTYPE_BATTLEGROUND",IF(G94&lt;&gt;"LIBSETS_SETTYPE_SPECIAL",IF(AJ94&lt;&gt;"",VLOOKUP(AJ94,'ESO zone constants'!$D$3:$H$4953,5,FALSE),""),""),"")</f>
        <v/>
      </c>
      <c r="AK94" s="44" t="s">
        <v>1568</v>
      </c>
      <c r="AL94" s="43" t="str">
        <f>IF(AK94&lt;&gt;"",IF(AK94&lt;&gt;"LIBSETS_DROP_MECHANIC_MONSTER_NAME",VLOOKUP(AK94,'LibSets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4" s="43" t="str">
        <f>IF(AK94&lt;&gt;"",IF(AK94&lt;&gt;"LIBSETS_DROP_MECHANIC_MONSTER_NAME",VLOOKUP(AK94,'LibSets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4" s="3" t="str">
        <f>IF(G94&lt;&gt;"LIBSETS_SETTYPE_BATTLEGROUND",IF(G94&lt;&gt;"LIBSETS_SETTYPE_SPECIAL",IF(AO94&lt;&gt;"",VLOOKUP(AO94,'ESO zone constants'!$D$3:$H$4953,5,FALSE),""),""),"")</f>
        <v/>
      </c>
      <c r="AP94" s="44"/>
      <c r="AQ94" s="43" t="str">
        <f>IF(AP94&lt;&gt;"",IF(AP94&lt;&gt;"LIBSETS_DROP_MECHANIC_MONSTER_NAME",VLOOKUP(AP94,'LibSets constants'!$I$4:$L$1003,3,FALSE),""),"")</f>
        <v/>
      </c>
      <c r="AR94" s="43" t="str">
        <f>IF(AP94&lt;&gt;"",IF(AP94&lt;&gt;"LIBSETS_DROP_MECHANIC_MONSTER_NAME",VLOOKUP(AP94,'LibSets constants'!$I$4:$L$1003,4,FALSE),""),"")</f>
        <v/>
      </c>
      <c r="AS94" s="3" t="str">
        <f>IF(G94&lt;&gt;"LIBSETS_SETTYPE_BATTLEGROUND",IF(G94&lt;&gt;"LIBSETS_SETTYPE_SPECIAL",IF(AT94&lt;&gt;"",VLOOKUP(AT94,'ESO zone constants'!$D$3:$H$4953,5,FALSE),""),""),"")</f>
        <v/>
      </c>
      <c r="AU94" s="44"/>
      <c r="AV94" s="43" t="str">
        <f>IF(AU94&lt;&gt;"",IF(AU94&lt;&gt;"LIBSETS_DROP_MECHANIC_MONSTER_NAME",VLOOKUP(AU94,'LibSets constants'!$I$4:$L$1003,3,FALSE),""),"")</f>
        <v/>
      </c>
      <c r="AW94" s="43" t="str">
        <f>IF(AU94&lt;&gt;"",IF(AU94&lt;&gt;"LIBSETS_DROP_MECHANIC_MONSTER_NAME",VLOOKUP(AU94,'LibSets constants'!$I$4:$L$1003,4,FALSE),""),"")</f>
        <v/>
      </c>
      <c r="AX94" s="87" t="s">
        <v>2679</v>
      </c>
      <c r="AY94" s="21" t="str">
        <f t="shared" si="5"/>
        <v>[112] = {wayshrines={-1,-1,-1,}, dlcId=DLC_BASE_GAME</v>
      </c>
      <c r="AZ94" s="21" t="str">
        <f t="shared" si="6"/>
        <v>, zoneIds={19}, veteran=false</v>
      </c>
      <c r="BA94" s="21" t="str">
        <f t="shared" si="7"/>
        <v>, setType=LIBSETS_SETTYPE_OVERLAND</v>
      </c>
      <c r="BB94" s="21" t="str">
        <f t="shared" si="8"/>
        <v>, isProcSetAllowedInPvP=1, dropMechanic={LIBSETS_DROP_MECHANIC_OVERLAND_BOSS_DELVE,LIBSETS_DROP_MECHANIC_OVERLAND_WORLDBOSS,LIBSETS_DROP_MECHANIC_OVERLAND_BOSS_PUBLIC_DUNGEON,LIBSETS_DROP_MECHANIC_OVERLAND_CHEST}},</v>
      </c>
      <c r="BC94" s="21" t="str">
        <f t="shared" si="9"/>
        <v xml:space="preserve"> --Night Terror / Nachtschrecken   [Stormhaven]</v>
      </c>
    </row>
    <row r="95" spans="1:55" x14ac:dyDescent="0.25">
      <c r="A95" s="12">
        <v>113</v>
      </c>
      <c r="B95" t="s">
        <v>862</v>
      </c>
      <c r="C95" t="s">
        <v>863</v>
      </c>
      <c r="D95" s="3">
        <f>A95</f>
        <v>113</v>
      </c>
      <c r="G95" s="8" t="s">
        <v>1480</v>
      </c>
      <c r="I95" t="s">
        <v>91</v>
      </c>
      <c r="J95" t="s">
        <v>91</v>
      </c>
      <c r="K95">
        <v>-1</v>
      </c>
      <c r="L95">
        <v>-1</v>
      </c>
      <c r="M95">
        <v>-1</v>
      </c>
      <c r="N95">
        <v>0</v>
      </c>
      <c r="O95" s="66" t="s">
        <v>125</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constants'!$B$4:$C$1003,2,FALSE),"")</f>
        <v>Included in base game</v>
      </c>
      <c r="U95" s="33" t="s">
        <v>1540</v>
      </c>
      <c r="V95" s="3" t="str">
        <f>IF(U95&lt;&gt;"",IF(U95&lt;&gt;"LIBSETS_DROP_MECHANIC_MONSTER_NAME",VLOOKUP(U95,'LibSets constants'!$I$4:$L$1003,3,FALSE),""),"")</f>
        <v>City Vlastarus (quartermaster)</v>
      </c>
      <c r="W95" s="3" t="str">
        <f>IF(U95&lt;&gt;"",IF(U95&lt;&gt;"LIBSETS_DROP_MECHANIC_MONSTER_NAME",VLOOKUP(U95,'LibSets constants'!$I$4:$L$1003,4,FALSE),""),"")</f>
        <v>Stadt Vlastarus (Quartiermeister)</v>
      </c>
      <c r="X95" s="3"/>
      <c r="Y95" s="3" t="str">
        <f>IF(G95&lt;&gt;"LIBSETS_SETTYPE_BATTLEGROUND",IF(G95&lt;&gt;"LIBSETS_SETTYPE_SPECIAL",IF(X95&lt;&gt;"",X95,IF(Z95&lt;&gt;"",VLOOKUP(Z95,'ESO zone constants'!$D$3:$H$4953,5,FALSE),"")),""),"")</f>
        <v/>
      </c>
      <c r="Z95" t="str">
        <f>IF(AND(O95&lt;&gt;"",NOT(ISERROR(O95))),"",IF(AND(L95&lt;&gt;"",L95&gt;0,NOT(ISERROR(L95))),VLOOKUP(L95,'ESO dumped WayshrineInfo'!$K$3:$N$9999,4,FALSE),""))</f>
        <v/>
      </c>
      <c r="AB95" s="3" t="str">
        <f>IF(AA95&lt;&gt;"",IF(AA95&lt;&gt;"LIBSETS_DROP_MECHANIC_MONSTER_NAME",VLOOKUP(AA95,'LibSets constants'!$I$4:$L$1003,3,FALSE),""),"")</f>
        <v/>
      </c>
      <c r="AC95" s="3" t="str">
        <f>IF(AA95&lt;&gt;"",IF(AA95&lt;&gt;"LIBSETS_DROP_MECHANIC_MONSTER_NAME",VLOOKUP(AA95,'LibSets constants'!$I$4:$L$1003,4,FALSE),""),"")</f>
        <v/>
      </c>
      <c r="AD95" s="3" t="str">
        <f>IF(G95&lt;&gt;"LIBSETS_SETTYPE_BATTLEGROUND",IF(G95&lt;&gt;"LIBSETS_SETTYPE_SPECIAL",IF(AE95&lt;&gt;"",VLOOKUP(AE95,'ESO zone constants'!$D$3:$H$4953,5,FALSE),""),""),"")</f>
        <v/>
      </c>
      <c r="AE95" t="str">
        <f>IF(AND(O95&lt;&gt;"",NOT(ISERROR(O95))),"",IF(AND(M95&lt;&gt;"",M95&gt;0,NOT(ISERROR(M95))),VLOOKUP(M95,'ESO dumped WayshrineInfo'!$K$3:$N$9999,4,FALSE),""))</f>
        <v/>
      </c>
      <c r="AG95" s="3" t="str">
        <f>IF(AF95&lt;&gt;"",IF(AF95&lt;&gt;"LIBSETS_DROP_MECHANIC_MONSTER_NAME",VLOOKUP(AF95,'LibSets constants'!$I$4:$L$1003,3,FALSE),""),"")</f>
        <v/>
      </c>
      <c r="AH95" s="3" t="str">
        <f>IF(AF95&lt;&gt;"",IF(AF95&lt;&gt;"LIBSETS_DROP_MECHANIC_MONSTER_NAME",VLOOKUP(AF95,'LibSets constants'!$I$4:$L$1003,4,FALSE),""),"")</f>
        <v/>
      </c>
      <c r="AI95" s="3" t="str">
        <f>IF(G95&lt;&gt;"LIBSETS_SETTYPE_BATTLEGROUND",IF(G95&lt;&gt;"LIBSETS_SETTYPE_SPECIAL",IF(AJ95&lt;&gt;"",VLOOKUP(AJ95,'ESO zone constants'!$D$3:$H$4953,5,FALSE),""),""),"")</f>
        <v/>
      </c>
      <c r="AL95" s="3" t="str">
        <f>IF(AK95&lt;&gt;"",IF(AK95&lt;&gt;"LIBSETS_DROP_MECHANIC_MONSTER_NAME",VLOOKUP(AK95,'LibSets constants'!$I$4:$L$1003,3,FALSE),""),"")</f>
        <v/>
      </c>
      <c r="AM95" s="3" t="str">
        <f>IF(AK95&lt;&gt;"",IF(AK95&lt;&gt;"LIBSETS_DROP_MECHANIC_MONSTER_NAME",VLOOKUP(AK95,'LibSets constants'!$I$4:$L$1003,4,FALSE),""),"")</f>
        <v/>
      </c>
      <c r="AN95" s="3" t="str">
        <f>IF(G95&lt;&gt;"LIBSETS_SETTYPE_BATTLEGROUND",IF(G95&lt;&gt;"LIBSETS_SETTYPE_SPECIAL",IF(AO95&lt;&gt;"",VLOOKUP(AO95,'ESO zone constants'!$D$3:$H$4953,5,FALSE),""),""),"")</f>
        <v/>
      </c>
      <c r="AQ95" s="3" t="str">
        <f>IF(AP95&lt;&gt;"",IF(AP95&lt;&gt;"LIBSETS_DROP_MECHANIC_MONSTER_NAME",VLOOKUP(AP95,'LibSets constants'!$I$4:$L$1003,3,FALSE),""),"")</f>
        <v/>
      </c>
      <c r="AR95" s="3" t="str">
        <f>IF(AP95&lt;&gt;"",IF(AP95&lt;&gt;"LIBSETS_DROP_MECHANIC_MONSTER_NAME",VLOOKUP(AP95,'LibSets constants'!$I$4:$L$1003,4,FALSE),""),"")</f>
        <v/>
      </c>
      <c r="AS95" s="3" t="str">
        <f>IF(G95&lt;&gt;"LIBSETS_SETTYPE_BATTLEGROUND",IF(G95&lt;&gt;"LIBSETS_SETTYPE_SPECIAL",IF(AT95&lt;&gt;"",VLOOKUP(AT95,'ESO zone constants'!$D$3:$H$4953,5,FALSE),""),""),"")</f>
        <v/>
      </c>
      <c r="AV95" s="3" t="str">
        <f>IF(AU95&lt;&gt;"",IF(AU95&lt;&gt;"LIBSETS_DROP_MECHANIC_MONSTER_NAME",VLOOKUP(AU95,'LibSets constants'!$I$4:$L$1003,3,FALSE),""),"")</f>
        <v/>
      </c>
      <c r="AW95" s="3" t="str">
        <f>IF(AU95&lt;&gt;"",IF(AU95&lt;&gt;"LIBSETS_DROP_MECHANIC_MONSTER_NAME",VLOOKUP(AU95,'LibSets constants'!$I$4:$L$1003,4,FALSE),""),"")</f>
        <v/>
      </c>
      <c r="AX95" s="87" t="s">
        <v>2678</v>
      </c>
      <c r="AY95" s="21" t="str">
        <f t="shared" si="5"/>
        <v>[113] = {wayshrines={-1,-1,-1,}, dlcId=DLC_BASE_GAME</v>
      </c>
      <c r="AZ95" s="21" t="str">
        <f t="shared" si="6"/>
        <v>, zoneIds={181}, veteran=false</v>
      </c>
      <c r="BA95" s="21" t="str">
        <f t="shared" si="7"/>
        <v>, setType=LIBSETS_SETTYPE_CYRODIIL</v>
      </c>
      <c r="BB95" s="21" t="str">
        <f t="shared" si="8"/>
        <v>, dropMechanic={LIBSETS_DROP_MECHANIC_CITY_CYRODIIL_VLASTARUS}},</v>
      </c>
      <c r="BC95" s="21" t="str">
        <f t="shared" si="9"/>
        <v xml:space="preserve"> --Crest of Cyrodiil / Wappen von Cyrodiil   [Cyrodiil]</v>
      </c>
    </row>
    <row r="96" spans="1:55" x14ac:dyDescent="0.25">
      <c r="A96" s="12">
        <v>114</v>
      </c>
      <c r="B96" t="s">
        <v>864</v>
      </c>
      <c r="C96" t="s">
        <v>865</v>
      </c>
      <c r="D96" s="3">
        <f>A96</f>
        <v>114</v>
      </c>
      <c r="G96" s="8" t="s">
        <v>1485</v>
      </c>
      <c r="I96" t="s">
        <v>91</v>
      </c>
      <c r="J96" t="s">
        <v>91</v>
      </c>
      <c r="K96">
        <v>-1</v>
      </c>
      <c r="L96">
        <v>-1</v>
      </c>
      <c r="M96">
        <v>-1</v>
      </c>
      <c r="N96">
        <v>0</v>
      </c>
      <c r="O96" s="66" t="s">
        <v>265</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constants'!$B$4:$C$1003,2,FALSE),"")</f>
        <v>Included in base game</v>
      </c>
      <c r="U96" s="33" t="s">
        <v>1565</v>
      </c>
      <c r="V96" s="3" t="str">
        <f>IF(U96&lt;&gt;"",IF(U96&lt;&gt;"LIBSETS_DROP_MECHANIC_MONSTER_NAME",VLOOKUP(U96,'LibSets constants'!$I$4:$L$1003,3,FALSE),""),"")</f>
        <v>Delve bosses have a chance to drop a waist or feet.</v>
      </c>
      <c r="W96" s="3" t="str">
        <f>IF(U96&lt;&gt;"",IF(U96&lt;&gt;"LIBSETS_DROP_MECHANIC_MONSTER_NAME",VLOOKUP(U96,'LibSets constants'!$I$4:$L$1003,4,FALSE),""),"")</f>
        <v>Bosse in Gewölben haben die Chance, eine Taille oder Füße fallen zu lassen.</v>
      </c>
      <c r="X96" s="3"/>
      <c r="Y96" s="3" t="str">
        <f>IF(G96&lt;&gt;"LIBSETS_SETTYPE_BATTLEGROUND",IF(G96&lt;&gt;"LIBSETS_SETTYPE_SPECIAL",IF(X96&lt;&gt;"",X96,IF(Z96&lt;&gt;"",VLOOKUP(Z96,'ESO zone constants'!$D$3:$H$4953,5,FALSE),"")),""),"")</f>
        <v/>
      </c>
      <c r="Z96" t="str">
        <f>IF(AND(O96&lt;&gt;"",NOT(ISERROR(O96))),"",IF(AND(L96&lt;&gt;"",L96&gt;0,NOT(ISERROR(L96))),VLOOKUP(L96,'ESO dumped WayshrineInfo'!$K$3:$N$9999,4,FALSE),""))</f>
        <v/>
      </c>
      <c r="AA96" s="33" t="s">
        <v>1566</v>
      </c>
      <c r="AB96" s="43" t="str">
        <f>IF(AA96&lt;&gt;"",IF(AA96&lt;&gt;"LIBSETS_DROP_MECHANIC_MONSTER_NAME",VLOOKUP(AA96,'LibSets constants'!$I$4:$L$1003,3,FALSE),""),"")</f>
        <v>Overland group bosses have a 100% chance to drop head, chest, legs, or weapon.</v>
      </c>
      <c r="AC96" s="43" t="str">
        <f>IF(AA96&lt;&gt;"",IF(AA96&lt;&gt;"LIBSETS_DROP_MECHANIC_MONSTER_NAME",VLOOKUP(AA96,'LibSets constants'!$I$4:$L$1003,4,FALSE),""),"")</f>
        <v>Überland Gruppenbosse haben eine Chance von 100%, Kopf, Brust, Beine oder Waffen fallen zu lassen.</v>
      </c>
      <c r="AD96" s="3" t="str">
        <f>IF(G96&lt;&gt;"LIBSETS_SETTYPE_BATTLEGROUND",IF(G96&lt;&gt;"LIBSETS_SETTYPE_SPECIAL",IF(AE96&lt;&gt;"",VLOOKUP(AE96,'ESO zone constants'!$D$3:$H$4953,5,FALSE),""),""),"")</f>
        <v/>
      </c>
      <c r="AE96" t="str">
        <f>IF(AND(O96&lt;&gt;"",NOT(ISERROR(O96))),"",IF(AND(M96&lt;&gt;"",M96&gt;0,NOT(ISERROR(M96))),VLOOKUP(M96,'ESO dumped WayshrineInfo'!$K$3:$N$9999,4,FALSE),""))</f>
        <v/>
      </c>
      <c r="AF96" s="44" t="s">
        <v>1567</v>
      </c>
      <c r="AG96" s="43" t="str">
        <f>IF(AF96&lt;&gt;"",IF(AF96&lt;&gt;"LIBSETS_DROP_MECHANIC_MONSTER_NAME",VLOOKUP(AF96,'LibSets constants'!$I$4:$L$1003,3,FALSE),""),"")</f>
        <v>Public dungeon bosses have a chance to drop a shoulder, hand, or weapon.</v>
      </c>
      <c r="AH96" s="43" t="str">
        <f>IF(AF96&lt;&gt;"",IF(AF96&lt;&gt;"LIBSETS_DROP_MECHANIC_MONSTER_NAME",VLOOKUP(AF96,'LibSets constants'!$I$4:$L$1003,4,FALSE),""),"")</f>
        <v>Öffentliche Dungeon-Bosse haben die Möglichkeit, eine Schulter, Handschuhe oder eine Waffe fallen zu lassen.</v>
      </c>
      <c r="AI96" s="3" t="str">
        <f>IF(G96&lt;&gt;"LIBSETS_SETTYPE_BATTLEGROUND",IF(G96&lt;&gt;"LIBSETS_SETTYPE_SPECIAL",IF(AJ96&lt;&gt;"",VLOOKUP(AJ96,'ESO zone constants'!$D$3:$H$4953,5,FALSE),""),""),"")</f>
        <v/>
      </c>
      <c r="AK96" s="44" t="s">
        <v>1568</v>
      </c>
      <c r="AL96" s="43" t="str">
        <f>IF(AK96&lt;&gt;"",IF(AK96&lt;&gt;"LIBSETS_DROP_MECHANIC_MONSTER_NAME",VLOOKUP(AK96,'LibSets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6" s="43" t="str">
        <f>IF(AK96&lt;&gt;"",IF(AK96&lt;&gt;"LIBSETS_DROP_MECHANIC_MONSTER_NAME",VLOOKUP(AK96,'LibSets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6" s="3" t="str">
        <f>IF(G96&lt;&gt;"LIBSETS_SETTYPE_BATTLEGROUND",IF(G96&lt;&gt;"LIBSETS_SETTYPE_SPECIAL",IF(AO96&lt;&gt;"",VLOOKUP(AO96,'ESO zone constants'!$D$3:$H$4953,5,FALSE),""),""),"")</f>
        <v/>
      </c>
      <c r="AP96" s="44"/>
      <c r="AQ96" s="43" t="str">
        <f>IF(AP96&lt;&gt;"",IF(AP96&lt;&gt;"LIBSETS_DROP_MECHANIC_MONSTER_NAME",VLOOKUP(AP96,'LibSets constants'!$I$4:$L$1003,3,FALSE),""),"")</f>
        <v/>
      </c>
      <c r="AR96" s="43" t="str">
        <f>IF(AP96&lt;&gt;"",IF(AP96&lt;&gt;"LIBSETS_DROP_MECHANIC_MONSTER_NAME",VLOOKUP(AP96,'LibSets constants'!$I$4:$L$1003,4,FALSE),""),"")</f>
        <v/>
      </c>
      <c r="AS96" s="3" t="str">
        <f>IF(G96&lt;&gt;"LIBSETS_SETTYPE_BATTLEGROUND",IF(G96&lt;&gt;"LIBSETS_SETTYPE_SPECIAL",IF(AT96&lt;&gt;"",VLOOKUP(AT96,'ESO zone constants'!$D$3:$H$4953,5,FALSE),""),""),"")</f>
        <v/>
      </c>
      <c r="AU96" s="44"/>
      <c r="AV96" s="43" t="str">
        <f>IF(AU96&lt;&gt;"",IF(AU96&lt;&gt;"LIBSETS_DROP_MECHANIC_MONSTER_NAME",VLOOKUP(AU96,'LibSets constants'!$I$4:$L$1003,3,FALSE),""),"")</f>
        <v/>
      </c>
      <c r="AW96" s="43" t="str">
        <f>IF(AU96&lt;&gt;"",IF(AU96&lt;&gt;"LIBSETS_DROP_MECHANIC_MONSTER_NAME",VLOOKUP(AU96,'LibSets constants'!$I$4:$L$1003,4,FALSE),""),"")</f>
        <v/>
      </c>
      <c r="AX96" s="87" t="s">
        <v>2678</v>
      </c>
      <c r="AY96" s="21" t="str">
        <f t="shared" si="5"/>
        <v>[114] = {wayshrines={-1,-1,-1,}, dlcId=DLC_BASE_GAME</v>
      </c>
      <c r="AZ96" s="21" t="str">
        <f t="shared" si="6"/>
        <v>, zoneIds={382}, veteran=false</v>
      </c>
      <c r="BA96" s="21" t="str">
        <f t="shared" si="7"/>
        <v>, setType=LIBSETS_SETTYPE_OVERLAND</v>
      </c>
      <c r="BB96" s="21" t="str">
        <f t="shared" si="8"/>
        <v>, dropMechanic={LIBSETS_DROP_MECHANIC_OVERLAND_BOSS_DELVE,LIBSETS_DROP_MECHANIC_OVERLAND_WORLDBOSS,LIBSETS_DROP_MECHANIC_OVERLAND_BOSS_PUBLIC_DUNGEON,LIBSETS_DROP_MECHANIC_OVERLAND_CHEST}},</v>
      </c>
      <c r="BC96" s="21" t="str">
        <f t="shared" si="9"/>
        <v xml:space="preserve"> --Soulshine / Seelenschein   [Reaper's March]</v>
      </c>
    </row>
    <row r="97" spans="1:55" x14ac:dyDescent="0.25">
      <c r="A97" s="12">
        <v>116</v>
      </c>
      <c r="B97" t="s">
        <v>866</v>
      </c>
      <c r="C97" t="s">
        <v>867</v>
      </c>
      <c r="D97" s="3">
        <f>A97</f>
        <v>116</v>
      </c>
      <c r="G97" s="8" t="s">
        <v>1482</v>
      </c>
      <c r="I97" t="s">
        <v>91</v>
      </c>
      <c r="J97" t="s">
        <v>91</v>
      </c>
      <c r="K97">
        <v>194</v>
      </c>
      <c r="L97">
        <v>194</v>
      </c>
      <c r="M97">
        <v>194</v>
      </c>
      <c r="N97">
        <v>0</v>
      </c>
      <c r="O97" s="66" t="s">
        <v>96</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3" t="str">
        <f>IF(U97&lt;&gt;"",IF(U97&lt;&gt;"LIBSETS_DROP_MECHANIC_MONSTER_NAME",VLOOKUP(U97,'LibSets constants'!$I$4:$L$1003,3,FALSE),""),"")</f>
        <v/>
      </c>
      <c r="W97" s="3" t="str">
        <f>IF(U97&lt;&gt;"",IF(U97&lt;&gt;"LIBSETS_DROP_MECHANIC_MONSTER_NAME",VLOOKUP(U97,'LibSets constants'!$I$4:$L$1003,4,FALSE),""),"")</f>
        <v/>
      </c>
      <c r="X97" s="3"/>
      <c r="Y97" s="3" t="str">
        <f>IF(G97&lt;&gt;"LIBSETS_SETTYPE_BATTLEGROUND",IF(G97&lt;&gt;"LIBSETS_SETTYPE_SPECIAL",IF(X97&lt;&gt;"",X97,IF(Z97&lt;&gt;"",VLOOKUP(Z97,'ESO zone constants'!$D$3:$H$4953,5,FALSE),"")),""),"")</f>
        <v/>
      </c>
      <c r="Z97" t="str">
        <f>IF(AND(O97&lt;&gt;"",NOT(ISERROR(O97))),"",IF(AND(L97&lt;&gt;"",L97&gt;0,NOT(ISERROR(L97))),VLOOKUP(L97,'ESO dumped WayshrineInfo'!$K$3:$N$9999,4,FALSE),""))</f>
        <v/>
      </c>
      <c r="AB97" s="43" t="str">
        <f>IF(AA97&lt;&gt;"",IF(AA97&lt;&gt;"LIBSETS_DROP_MECHANIC_MONSTER_NAME",VLOOKUP(AA97,'LibSets constants'!$I$4:$L$1003,3,FALSE),""),"")</f>
        <v/>
      </c>
      <c r="AC97" s="43" t="str">
        <f>IF(AA97&lt;&gt;"",IF(AA97&lt;&gt;"LIBSETS_DROP_MECHANIC_MONSTER_NAME",VLOOKUP(AA97,'LibSets constants'!$I$4:$L$1003,4,FALSE),""),"")</f>
        <v/>
      </c>
      <c r="AD97" s="3" t="str">
        <f>IF(G97&lt;&gt;"LIBSETS_SETTYPE_BATTLEGROUND",IF(G97&lt;&gt;"LIBSETS_SETTYPE_SPECIAL",IF(AE97&lt;&gt;"",VLOOKUP(AE97,'ESO zone constants'!$D$3:$H$4953,5,FALSE),""),""),"")</f>
        <v/>
      </c>
      <c r="AE97" t="str">
        <f>IF(AND(O97&lt;&gt;"",NOT(ISERROR(O97))),"",IF(AND(M97&lt;&gt;"",M97&gt;0,NOT(ISERROR(M97))),VLOOKUP(M97,'ESO dumped WayshrineInfo'!$K$3:$N$9999,4,FALSE),""))</f>
        <v/>
      </c>
      <c r="AF97" s="44"/>
      <c r="AG97" s="43" t="str">
        <f>IF(AF97&lt;&gt;"",IF(AF97&lt;&gt;"LIBSETS_DROP_MECHANIC_MONSTER_NAME",VLOOKUP(AF97,'LibSets constants'!$I$4:$L$1003,3,FALSE),""),"")</f>
        <v/>
      </c>
      <c r="AH97" s="43" t="str">
        <f>IF(AF97&lt;&gt;"",IF(AF97&lt;&gt;"LIBSETS_DROP_MECHANIC_MONSTER_NAME",VLOOKUP(AF97,'LibSets constants'!$I$4:$L$1003,4,FALSE),""),"")</f>
        <v/>
      </c>
      <c r="AI97" s="3">
        <f>IF(G97&lt;&gt;"LIBSETS_SETTYPE_BATTLEGROUND",IF(G97&lt;&gt;"LIBSETS_SETTYPE_SPECIAL",IF(AJ97&lt;&gt;"",VLOOKUP(AJ97,'ESO zone constants'!$D$3:$H$4953,5,FALSE),""),""),"")</f>
        <v>146</v>
      </c>
      <c r="AJ97" t="s">
        <v>62</v>
      </c>
      <c r="AK97" s="44"/>
      <c r="AL97" s="43" t="str">
        <f>IF(AK97&lt;&gt;"",IF(AK97&lt;&gt;"LIBSETS_DROP_MECHANIC_MONSTER_NAME",VLOOKUP(AK97,'LibSets constants'!$I$4:$L$1003,3,FALSE),""),"")</f>
        <v/>
      </c>
      <c r="AM97" s="43" t="str">
        <f>IF(AK97&lt;&gt;"",IF(AK97&lt;&gt;"LIBSETS_DROP_MECHANIC_MONSTER_NAME",VLOOKUP(AK97,'LibSets constants'!$I$4:$L$1003,4,FALSE),""),"")</f>
        <v/>
      </c>
      <c r="AN97" s="3">
        <f>IF(G97&lt;&gt;"LIBSETS_SETTYPE_BATTLEGROUND",IF(G97&lt;&gt;"LIBSETS_SETTYPE_SPECIAL",IF(AO97&lt;&gt;"",VLOOKUP(AO97,'ESO zone constants'!$D$3:$H$4953,5,FALSE),""),""),"")</f>
        <v>126</v>
      </c>
      <c r="AO97" t="s">
        <v>43</v>
      </c>
      <c r="AP97" s="44"/>
      <c r="AQ97" s="43" t="str">
        <f>IF(AP97&lt;&gt;"",IF(AP97&lt;&gt;"LIBSETS_DROP_MECHANIC_MONSTER_NAME",VLOOKUP(AP97,'LibSets constants'!$I$4:$L$1003,3,FALSE),""),"")</f>
        <v/>
      </c>
      <c r="AR97" s="43" t="str">
        <f>IF(AP97&lt;&gt;"",IF(AP97&lt;&gt;"LIBSETS_DROP_MECHANIC_MONSTER_NAME",VLOOKUP(AP97,'LibSets constants'!$I$4:$L$1003,4,FALSE),""),"")</f>
        <v/>
      </c>
      <c r="AS97" s="3">
        <f>IF(G97&lt;&gt;"LIBSETS_SETTYPE_BATTLEGROUND",IF(G97&lt;&gt;"LIBSETS_SETTYPE_SPECIAL",IF(AT97&lt;&gt;"",VLOOKUP(AT97,'ESO zone constants'!$D$3:$H$4953,5,FALSE),""),""),"")</f>
        <v>63</v>
      </c>
      <c r="AT97" t="s">
        <v>61</v>
      </c>
      <c r="AU97" s="44"/>
      <c r="AV97" s="43" t="str">
        <f>IF(AU97&lt;&gt;"",IF(AU97&lt;&gt;"LIBSETS_DROP_MECHANIC_MONSTER_NAME",VLOOKUP(AU97,'LibSets constants'!$I$4:$L$1003,3,FALSE),""),"")</f>
        <v/>
      </c>
      <c r="AW97" s="43" t="str">
        <f>IF(AU97&lt;&gt;"",IF(AU97&lt;&gt;"LIBSETS_DROP_MECHANIC_MONSTER_NAME",VLOOKUP(AU97,'LibSets constants'!$I$4:$L$1003,4,FALSE),""),"")</f>
        <v/>
      </c>
      <c r="AX97" s="87" t="s">
        <v>2678</v>
      </c>
      <c r="AY97" s="21" t="str">
        <f t="shared" si="5"/>
        <v>[116] = {wayshrines={194,194,194,}, dlcId=DLC_BASE_GAME</v>
      </c>
      <c r="AZ97" s="21" t="str">
        <f t="shared" si="6"/>
        <v>, zoneIds={380,146,126,63}, veteran=false</v>
      </c>
      <c r="BA97" s="21" t="str">
        <f t="shared" si="7"/>
        <v>, setType=LIBSETS_SETTYPE_DUNGEON</v>
      </c>
      <c r="BB97" s="21" t="str">
        <f t="shared" si="8"/>
        <v>},</v>
      </c>
      <c r="BC97" s="21" t="str">
        <f t="shared" si="9"/>
        <v xml:space="preserve"> --The Destruction Suite / Garnitur der Zerstörung   [The Banished Cells I, Wayrest Sewers I, Elden Hollow I, Darkshade Caverns I]</v>
      </c>
    </row>
    <row r="98" spans="1:55" x14ac:dyDescent="0.25">
      <c r="A98" s="12">
        <v>117</v>
      </c>
      <c r="B98" t="s">
        <v>868</v>
      </c>
      <c r="C98" t="s">
        <v>1446</v>
      </c>
      <c r="D98" s="3">
        <f>A98</f>
        <v>117</v>
      </c>
      <c r="G98" s="8" t="s">
        <v>1482</v>
      </c>
      <c r="I98" t="s">
        <v>91</v>
      </c>
      <c r="J98" t="s">
        <v>91</v>
      </c>
      <c r="K98">
        <v>194</v>
      </c>
      <c r="L98">
        <v>194</v>
      </c>
      <c r="M98">
        <v>194</v>
      </c>
      <c r="N98">
        <v>0</v>
      </c>
      <c r="O98" s="66" t="s">
        <v>96</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V98" s="3" t="str">
        <f>IF(U98&lt;&gt;"",IF(U98&lt;&gt;"LIBSETS_DROP_MECHANIC_MONSTER_NAME",VLOOKUP(U98,'LibSets constants'!$I$4:$L$1003,3,FALSE),""),"")</f>
        <v/>
      </c>
      <c r="W98" s="3" t="str">
        <f>IF(U98&lt;&gt;"",IF(U98&lt;&gt;"LIBSETS_DROP_MECHANIC_MONSTER_NAME",VLOOKUP(U98,'LibSets constants'!$I$4:$L$1003,4,FALSE),""),"")</f>
        <v/>
      </c>
      <c r="X98" s="3"/>
      <c r="Y98" s="3" t="str">
        <f>IF(G98&lt;&gt;"LIBSETS_SETTYPE_BATTLEGROUND",IF(G98&lt;&gt;"LIBSETS_SETTYPE_SPECIAL",IF(X98&lt;&gt;"",X98,IF(Z98&lt;&gt;"",VLOOKUP(Z98,'ESO zone constants'!$D$3:$H$4953,5,FALSE),"")),""),"")</f>
        <v/>
      </c>
      <c r="Z98" t="str">
        <f>IF(AND(O98&lt;&gt;"",NOT(ISERROR(O98))),"",IF(AND(L98&lt;&gt;"",L98&gt;0,NOT(ISERROR(L98))),VLOOKUP(L98,'ESO dumped WayshrineInfo'!$K$3:$N$9999,4,FALSE),""))</f>
        <v/>
      </c>
      <c r="AB98" s="43" t="str">
        <f>IF(AA98&lt;&gt;"",IF(AA98&lt;&gt;"LIBSETS_DROP_MECHANIC_MONSTER_NAME",VLOOKUP(AA98,'LibSets constants'!$I$4:$L$1003,3,FALSE),""),"")</f>
        <v/>
      </c>
      <c r="AC98" s="43" t="str">
        <f>IF(AA98&lt;&gt;"",IF(AA98&lt;&gt;"LIBSETS_DROP_MECHANIC_MONSTER_NAME",VLOOKUP(AA98,'LibSets constants'!$I$4:$L$1003,4,FALSE),""),"")</f>
        <v/>
      </c>
      <c r="AD98" s="3" t="str">
        <f>IF(G98&lt;&gt;"LIBSETS_SETTYPE_BATTLEGROUND",IF(G98&lt;&gt;"LIBSETS_SETTYPE_SPECIAL",IF(AE98&lt;&gt;"",VLOOKUP(AE98,'ESO zone constants'!$D$3:$H$4953,5,FALSE),""),""),"")</f>
        <v/>
      </c>
      <c r="AE98" t="str">
        <f>IF(AND(O98&lt;&gt;"",NOT(ISERROR(O98))),"",IF(AND(M98&lt;&gt;"",M98&gt;0,NOT(ISERROR(M98))),VLOOKUP(M98,'ESO dumped WayshrineInfo'!$K$3:$N$9999,4,FALSE),""))</f>
        <v/>
      </c>
      <c r="AF98" s="44"/>
      <c r="AG98" s="43" t="str">
        <f>IF(AF98&lt;&gt;"",IF(AF98&lt;&gt;"LIBSETS_DROP_MECHANIC_MONSTER_NAME",VLOOKUP(AF98,'LibSets constants'!$I$4:$L$1003,3,FALSE),""),"")</f>
        <v/>
      </c>
      <c r="AH98" s="43" t="str">
        <f>IF(AF98&lt;&gt;"",IF(AF98&lt;&gt;"LIBSETS_DROP_MECHANIC_MONSTER_NAME",VLOOKUP(AF98,'LibSets constants'!$I$4:$L$1003,4,FALSE),""),"")</f>
        <v/>
      </c>
      <c r="AI98" s="3">
        <f>IF(G98&lt;&gt;"LIBSETS_SETTYPE_BATTLEGROUND",IF(G98&lt;&gt;"LIBSETS_SETTYPE_SPECIAL",IF(AJ98&lt;&gt;"",VLOOKUP(AJ98,'ESO zone constants'!$D$3:$H$4953,5,FALSE),""),""),"")</f>
        <v>146</v>
      </c>
      <c r="AJ98" t="s">
        <v>62</v>
      </c>
      <c r="AK98" s="44"/>
      <c r="AL98" s="43" t="str">
        <f>IF(AK98&lt;&gt;"",IF(AK98&lt;&gt;"LIBSETS_DROP_MECHANIC_MONSTER_NAME",VLOOKUP(AK98,'LibSets constants'!$I$4:$L$1003,3,FALSE),""),"")</f>
        <v/>
      </c>
      <c r="AM98" s="43" t="str">
        <f>IF(AK98&lt;&gt;"",IF(AK98&lt;&gt;"LIBSETS_DROP_MECHANIC_MONSTER_NAME",VLOOKUP(AK98,'LibSets constants'!$I$4:$L$1003,4,FALSE),""),"")</f>
        <v/>
      </c>
      <c r="AN98" s="3">
        <f>IF(G98&lt;&gt;"LIBSETS_SETTYPE_BATTLEGROUND",IF(G98&lt;&gt;"LIBSETS_SETTYPE_SPECIAL",IF(AO98&lt;&gt;"",VLOOKUP(AO98,'ESO zone constants'!$D$3:$H$4953,5,FALSE),""),""),"")</f>
        <v>126</v>
      </c>
      <c r="AO98" t="s">
        <v>43</v>
      </c>
      <c r="AP98" s="44"/>
      <c r="AQ98" s="43" t="str">
        <f>IF(AP98&lt;&gt;"",IF(AP98&lt;&gt;"LIBSETS_DROP_MECHANIC_MONSTER_NAME",VLOOKUP(AP98,'LibSets constants'!$I$4:$L$1003,3,FALSE),""),"")</f>
        <v/>
      </c>
      <c r="AR98" s="43" t="str">
        <f>IF(AP98&lt;&gt;"",IF(AP98&lt;&gt;"LIBSETS_DROP_MECHANIC_MONSTER_NAME",VLOOKUP(AP98,'LibSets constants'!$I$4:$L$1003,4,FALSE),""),"")</f>
        <v/>
      </c>
      <c r="AS98" s="3">
        <f>IF(G98&lt;&gt;"LIBSETS_SETTYPE_BATTLEGROUND",IF(G98&lt;&gt;"LIBSETS_SETTYPE_SPECIAL",IF(AT98&lt;&gt;"",VLOOKUP(AT98,'ESO zone constants'!$D$3:$H$4953,5,FALSE),""),""),"")</f>
        <v>63</v>
      </c>
      <c r="AT98" t="s">
        <v>61</v>
      </c>
      <c r="AU98" s="44"/>
      <c r="AV98" s="43" t="str">
        <f>IF(AU98&lt;&gt;"",IF(AU98&lt;&gt;"LIBSETS_DROP_MECHANIC_MONSTER_NAME",VLOOKUP(AU98,'LibSets constants'!$I$4:$L$1003,3,FALSE),""),"")</f>
        <v/>
      </c>
      <c r="AW98" s="43" t="str">
        <f>IF(AU98&lt;&gt;"",IF(AU98&lt;&gt;"LIBSETS_DROP_MECHANIC_MONSTER_NAME",VLOOKUP(AU98,'LibSets constants'!$I$4:$L$1003,4,FALSE),""),"")</f>
        <v/>
      </c>
      <c r="AX98" s="87" t="s">
        <v>2679</v>
      </c>
      <c r="AY98" s="21" t="str">
        <f t="shared" si="5"/>
        <v>[117] = {wayshrines={194,194,194,}, dlcId=DLC_BASE_GAME</v>
      </c>
      <c r="AZ98" s="21" t="str">
        <f t="shared" si="6"/>
        <v>, zoneIds={380,146,126,63}, veteran=false</v>
      </c>
      <c r="BA98" s="21" t="str">
        <f t="shared" si="7"/>
        <v>, setType=LIBSETS_SETTYPE_DUNGEON</v>
      </c>
      <c r="BB98" s="21" t="str">
        <f t="shared" si="8"/>
        <v>, isProcSetAllowedInPvP=1},</v>
      </c>
      <c r="BC98" s="21" t="str">
        <f t="shared" si="9"/>
        <v xml:space="preserve"> --Relics of the Physician, Ansur / Relikte des Mediziners Ansur   [The Banished Cells I, Wayrest Sewers I, Elden Hollow I, Darkshade Caverns I]</v>
      </c>
    </row>
    <row r="99" spans="1:55" x14ac:dyDescent="0.25">
      <c r="A99" s="12">
        <v>118</v>
      </c>
      <c r="B99" t="s">
        <v>869</v>
      </c>
      <c r="C99" t="s">
        <v>870</v>
      </c>
      <c r="D99" s="3">
        <f>A99</f>
        <v>118</v>
      </c>
      <c r="G99" s="8" t="s">
        <v>1482</v>
      </c>
      <c r="I99" t="s">
        <v>91</v>
      </c>
      <c r="J99" t="s">
        <v>91</v>
      </c>
      <c r="K99">
        <v>194</v>
      </c>
      <c r="L99">
        <v>194</v>
      </c>
      <c r="M99">
        <v>194</v>
      </c>
      <c r="N99">
        <v>0</v>
      </c>
      <c r="O99" s="66" t="s">
        <v>96</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constants'!$B$4:$C$1003,2,FALSE),"")</f>
        <v>Included in base game</v>
      </c>
      <c r="V99" s="3" t="str">
        <f>IF(U99&lt;&gt;"",IF(U99&lt;&gt;"LIBSETS_DROP_MECHANIC_MONSTER_NAME",VLOOKUP(U99,'LibSets constants'!$I$4:$L$1003,3,FALSE),""),"")</f>
        <v/>
      </c>
      <c r="W99" s="3" t="str">
        <f>IF(U99&lt;&gt;"",IF(U99&lt;&gt;"LIBSETS_DROP_MECHANIC_MONSTER_NAME",VLOOKUP(U99,'LibSets constants'!$I$4:$L$1003,4,FALSE),""),"")</f>
        <v/>
      </c>
      <c r="X99" s="3"/>
      <c r="Y99" s="3" t="str">
        <f>IF(G99&lt;&gt;"LIBSETS_SETTYPE_BATTLEGROUND",IF(G99&lt;&gt;"LIBSETS_SETTYPE_SPECIAL",IF(X99&lt;&gt;"",X99,IF(Z99&lt;&gt;"",VLOOKUP(Z99,'ESO zone constants'!$D$3:$H$4953,5,FALSE),"")),""),"")</f>
        <v/>
      </c>
      <c r="Z99" t="str">
        <f>IF(AND(O99&lt;&gt;"",NOT(ISERROR(O99))),"",IF(AND(L99&lt;&gt;"",L99&gt;0,NOT(ISERROR(L99))),VLOOKUP(L99,'ESO dumped WayshrineInfo'!$K$3:$N$9999,4,FALSE),""))</f>
        <v/>
      </c>
      <c r="AB99" s="43" t="str">
        <f>IF(AA99&lt;&gt;"",IF(AA99&lt;&gt;"LIBSETS_DROP_MECHANIC_MONSTER_NAME",VLOOKUP(AA99,'LibSets constants'!$I$4:$L$1003,3,FALSE),""),"")</f>
        <v/>
      </c>
      <c r="AC99" s="43" t="str">
        <f>IF(AA99&lt;&gt;"",IF(AA99&lt;&gt;"LIBSETS_DROP_MECHANIC_MONSTER_NAME",VLOOKUP(AA99,'LibSets constants'!$I$4:$L$1003,4,FALSE),""),"")</f>
        <v/>
      </c>
      <c r="AD99" s="3" t="str">
        <f>IF(G99&lt;&gt;"LIBSETS_SETTYPE_BATTLEGROUND",IF(G99&lt;&gt;"LIBSETS_SETTYPE_SPECIAL",IF(AE99&lt;&gt;"",VLOOKUP(AE99,'ESO zone constants'!$D$3:$H$4953,5,FALSE),""),""),"")</f>
        <v/>
      </c>
      <c r="AE99" t="str">
        <f>IF(AND(O99&lt;&gt;"",NOT(ISERROR(O99))),"",IF(AND(M99&lt;&gt;"",M99&gt;0,NOT(ISERROR(M99))),VLOOKUP(M99,'ESO dumped WayshrineInfo'!$K$3:$N$9999,4,FALSE),""))</f>
        <v/>
      </c>
      <c r="AF99" s="44"/>
      <c r="AG99" s="43" t="str">
        <f>IF(AF99&lt;&gt;"",IF(AF99&lt;&gt;"LIBSETS_DROP_MECHANIC_MONSTER_NAME",VLOOKUP(AF99,'LibSets constants'!$I$4:$L$1003,3,FALSE),""),"")</f>
        <v/>
      </c>
      <c r="AH99" s="43" t="str">
        <f>IF(AF99&lt;&gt;"",IF(AF99&lt;&gt;"LIBSETS_DROP_MECHANIC_MONSTER_NAME",VLOOKUP(AF99,'LibSets constants'!$I$4:$L$1003,4,FALSE),""),"")</f>
        <v/>
      </c>
      <c r="AI99" s="3">
        <f>IF(G99&lt;&gt;"LIBSETS_SETTYPE_BATTLEGROUND",IF(G99&lt;&gt;"LIBSETS_SETTYPE_SPECIAL",IF(AJ99&lt;&gt;"",VLOOKUP(AJ99,'ESO zone constants'!$D$3:$H$4953,5,FALSE),""),""),"")</f>
        <v>146</v>
      </c>
      <c r="AJ99" t="s">
        <v>62</v>
      </c>
      <c r="AK99" s="44"/>
      <c r="AL99" s="43" t="str">
        <f>IF(AK99&lt;&gt;"",IF(AK99&lt;&gt;"LIBSETS_DROP_MECHANIC_MONSTER_NAME",VLOOKUP(AK99,'LibSets constants'!$I$4:$L$1003,3,FALSE),""),"")</f>
        <v/>
      </c>
      <c r="AM99" s="43" t="str">
        <f>IF(AK99&lt;&gt;"",IF(AK99&lt;&gt;"LIBSETS_DROP_MECHANIC_MONSTER_NAME",VLOOKUP(AK99,'LibSets constants'!$I$4:$L$1003,4,FALSE),""),"")</f>
        <v/>
      </c>
      <c r="AN99" s="3">
        <f>IF(G99&lt;&gt;"LIBSETS_SETTYPE_BATTLEGROUND",IF(G99&lt;&gt;"LIBSETS_SETTYPE_SPECIAL",IF(AO99&lt;&gt;"",VLOOKUP(AO99,'ESO zone constants'!$D$3:$H$4953,5,FALSE),""),""),"")</f>
        <v>126</v>
      </c>
      <c r="AO99" t="s">
        <v>43</v>
      </c>
      <c r="AP99" s="44"/>
      <c r="AQ99" s="43" t="str">
        <f>IF(AP99&lt;&gt;"",IF(AP99&lt;&gt;"LIBSETS_DROP_MECHANIC_MONSTER_NAME",VLOOKUP(AP99,'LibSets constants'!$I$4:$L$1003,3,FALSE),""),"")</f>
        <v/>
      </c>
      <c r="AR99" s="43" t="str">
        <f>IF(AP99&lt;&gt;"",IF(AP99&lt;&gt;"LIBSETS_DROP_MECHANIC_MONSTER_NAME",VLOOKUP(AP99,'LibSets constants'!$I$4:$L$1003,4,FALSE),""),"")</f>
        <v/>
      </c>
      <c r="AS99" s="3">
        <f>IF(G99&lt;&gt;"LIBSETS_SETTYPE_BATTLEGROUND",IF(G99&lt;&gt;"LIBSETS_SETTYPE_SPECIAL",IF(AT99&lt;&gt;"",VLOOKUP(AT99,'ESO zone constants'!$D$3:$H$4953,5,FALSE),""),""),"")</f>
        <v>63</v>
      </c>
      <c r="AT99" t="s">
        <v>61</v>
      </c>
      <c r="AU99" s="44"/>
      <c r="AV99" s="43" t="str">
        <f>IF(AU99&lt;&gt;"",IF(AU99&lt;&gt;"LIBSETS_DROP_MECHANIC_MONSTER_NAME",VLOOKUP(AU99,'LibSets constants'!$I$4:$L$1003,3,FALSE),""),"")</f>
        <v/>
      </c>
      <c r="AW99" s="43" t="str">
        <f>IF(AU99&lt;&gt;"",IF(AU99&lt;&gt;"LIBSETS_DROP_MECHANIC_MONSTER_NAME",VLOOKUP(AU99,'LibSets constants'!$I$4:$L$1003,4,FALSE),""),"")</f>
        <v/>
      </c>
      <c r="AX99" s="87" t="s">
        <v>2678</v>
      </c>
      <c r="AY99" s="21" t="str">
        <f t="shared" si="5"/>
        <v>[118] = {wayshrines={194,194,194,}, dlcId=DLC_BASE_GAME</v>
      </c>
      <c r="AZ99" s="21" t="str">
        <f t="shared" si="6"/>
        <v>, zoneIds={380,146,126,63}, veteran=false</v>
      </c>
      <c r="BA99" s="21" t="str">
        <f t="shared" si="7"/>
        <v>, setType=LIBSETS_SETTYPE_DUNGEON</v>
      </c>
      <c r="BB99" s="21" t="str">
        <f t="shared" si="8"/>
        <v>},</v>
      </c>
      <c r="BC99" s="21" t="str">
        <f t="shared" si="9"/>
        <v xml:space="preserve"> --Treasures of the Earthforge / Schätze der Erdenschmiede   [The Banished Cells I, Wayrest Sewers I, Elden Hollow I, Darkshade Caverns I]</v>
      </c>
    </row>
    <row r="100" spans="1:55" x14ac:dyDescent="0.25">
      <c r="A100" s="12">
        <v>119</v>
      </c>
      <c r="B100" t="s">
        <v>871</v>
      </c>
      <c r="C100" t="s">
        <v>872</v>
      </c>
      <c r="D100" s="3">
        <f>A100</f>
        <v>119</v>
      </c>
      <c r="G100" s="8" t="s">
        <v>1482</v>
      </c>
      <c r="I100" t="s">
        <v>91</v>
      </c>
      <c r="J100" t="s">
        <v>91</v>
      </c>
      <c r="K100">
        <v>194</v>
      </c>
      <c r="L100">
        <v>194</v>
      </c>
      <c r="M100">
        <v>194</v>
      </c>
      <c r="N100">
        <v>0</v>
      </c>
      <c r="O100" s="66" t="s">
        <v>96</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constants'!$B$4:$C$1003,2,FALSE),"")</f>
        <v>Included in base game</v>
      </c>
      <c r="V100" s="3" t="str">
        <f>IF(U100&lt;&gt;"",IF(U100&lt;&gt;"LIBSETS_DROP_MECHANIC_MONSTER_NAME",VLOOKUP(U100,'LibSets constants'!$I$4:$L$1003,3,FALSE),""),"")</f>
        <v/>
      </c>
      <c r="W100" s="3" t="str">
        <f>IF(U100&lt;&gt;"",IF(U100&lt;&gt;"LIBSETS_DROP_MECHANIC_MONSTER_NAME",VLOOKUP(U100,'LibSets constants'!$I$4:$L$1003,4,FALSE),""),"")</f>
        <v/>
      </c>
      <c r="X100" s="3"/>
      <c r="Y100" s="3" t="str">
        <f>IF(G100&lt;&gt;"LIBSETS_SETTYPE_BATTLEGROUND",IF(G100&lt;&gt;"LIBSETS_SETTYPE_SPECIAL",IF(X100&lt;&gt;"",X100,IF(Z100&lt;&gt;"",VLOOKUP(Z100,'ESO zone constants'!$D$3:$H$4953,5,FALSE),"")),""),"")</f>
        <v/>
      </c>
      <c r="Z100" t="str">
        <f>IF(AND(O100&lt;&gt;"",NOT(ISERROR(O100))),"",IF(AND(L100&lt;&gt;"",L100&gt;0,NOT(ISERROR(L100))),VLOOKUP(L100,'ESO dumped WayshrineInfo'!$K$3:$N$9999,4,FALSE),""))</f>
        <v/>
      </c>
      <c r="AB100" s="43" t="str">
        <f>IF(AA100&lt;&gt;"",IF(AA100&lt;&gt;"LIBSETS_DROP_MECHANIC_MONSTER_NAME",VLOOKUP(AA100,'LibSets constants'!$I$4:$L$1003,3,FALSE),""),"")</f>
        <v/>
      </c>
      <c r="AC100" s="43" t="str">
        <f>IF(AA100&lt;&gt;"",IF(AA100&lt;&gt;"LIBSETS_DROP_MECHANIC_MONSTER_NAME",VLOOKUP(AA100,'LibSets constants'!$I$4:$L$1003,4,FALSE),""),"")</f>
        <v/>
      </c>
      <c r="AD100" s="3" t="str">
        <f>IF(G100&lt;&gt;"LIBSETS_SETTYPE_BATTLEGROUND",IF(G100&lt;&gt;"LIBSETS_SETTYPE_SPECIAL",IF(AE100&lt;&gt;"",VLOOKUP(AE100,'ESO zone constants'!$D$3:$H$4953,5,FALSE),""),""),"")</f>
        <v/>
      </c>
      <c r="AE100" t="str">
        <f>IF(AND(O100&lt;&gt;"",NOT(ISERROR(O100))),"",IF(AND(M100&lt;&gt;"",M100&gt;0,NOT(ISERROR(M100))),VLOOKUP(M100,'ESO dumped WayshrineInfo'!$K$3:$N$9999,4,FALSE),""))</f>
        <v/>
      </c>
      <c r="AF100" s="44"/>
      <c r="AG100" s="43" t="str">
        <f>IF(AF100&lt;&gt;"",IF(AF100&lt;&gt;"LIBSETS_DROP_MECHANIC_MONSTER_NAME",VLOOKUP(AF100,'LibSets constants'!$I$4:$L$1003,3,FALSE),""),"")</f>
        <v/>
      </c>
      <c r="AH100" s="43" t="str">
        <f>IF(AF100&lt;&gt;"",IF(AF100&lt;&gt;"LIBSETS_DROP_MECHANIC_MONSTER_NAME",VLOOKUP(AF100,'LibSets constants'!$I$4:$L$1003,4,FALSE),""),"")</f>
        <v/>
      </c>
      <c r="AI100" s="3">
        <f>IF(G100&lt;&gt;"LIBSETS_SETTYPE_BATTLEGROUND",IF(G100&lt;&gt;"LIBSETS_SETTYPE_SPECIAL",IF(AJ100&lt;&gt;"",VLOOKUP(AJ100,'ESO zone constants'!$D$3:$H$4953,5,FALSE),""),""),"")</f>
        <v>146</v>
      </c>
      <c r="AJ100" t="s">
        <v>62</v>
      </c>
      <c r="AK100" s="44"/>
      <c r="AL100" s="43" t="str">
        <f>IF(AK100&lt;&gt;"",IF(AK100&lt;&gt;"LIBSETS_DROP_MECHANIC_MONSTER_NAME",VLOOKUP(AK100,'LibSets constants'!$I$4:$L$1003,3,FALSE),""),"")</f>
        <v/>
      </c>
      <c r="AM100" s="43" t="str">
        <f>IF(AK100&lt;&gt;"",IF(AK100&lt;&gt;"LIBSETS_DROP_MECHANIC_MONSTER_NAME",VLOOKUP(AK100,'LibSets constants'!$I$4:$L$1003,4,FALSE),""),"")</f>
        <v/>
      </c>
      <c r="AN100" s="3">
        <f>IF(G100&lt;&gt;"LIBSETS_SETTYPE_BATTLEGROUND",IF(G100&lt;&gt;"LIBSETS_SETTYPE_SPECIAL",IF(AO100&lt;&gt;"",VLOOKUP(AO100,'ESO zone constants'!$D$3:$H$4953,5,FALSE),""),""),"")</f>
        <v>126</v>
      </c>
      <c r="AO100" t="s">
        <v>43</v>
      </c>
      <c r="AP100" s="44"/>
      <c r="AQ100" s="43" t="str">
        <f>IF(AP100&lt;&gt;"",IF(AP100&lt;&gt;"LIBSETS_DROP_MECHANIC_MONSTER_NAME",VLOOKUP(AP100,'LibSets constants'!$I$4:$L$1003,3,FALSE),""),"")</f>
        <v/>
      </c>
      <c r="AR100" s="43" t="str">
        <f>IF(AP100&lt;&gt;"",IF(AP100&lt;&gt;"LIBSETS_DROP_MECHANIC_MONSTER_NAME",VLOOKUP(AP100,'LibSets constants'!$I$4:$L$1003,4,FALSE),""),"")</f>
        <v/>
      </c>
      <c r="AS100" s="3">
        <f>IF(G100&lt;&gt;"LIBSETS_SETTYPE_BATTLEGROUND",IF(G100&lt;&gt;"LIBSETS_SETTYPE_SPECIAL",IF(AT100&lt;&gt;"",VLOOKUP(AT100,'ESO zone constants'!$D$3:$H$4953,5,FALSE),""),""),"")</f>
        <v>63</v>
      </c>
      <c r="AT100" t="s">
        <v>61</v>
      </c>
      <c r="AU100" s="44"/>
      <c r="AV100" s="43" t="str">
        <f>IF(AU100&lt;&gt;"",IF(AU100&lt;&gt;"LIBSETS_DROP_MECHANIC_MONSTER_NAME",VLOOKUP(AU100,'LibSets constants'!$I$4:$L$1003,3,FALSE),""),"")</f>
        <v/>
      </c>
      <c r="AW100" s="43" t="str">
        <f>IF(AU100&lt;&gt;"",IF(AU100&lt;&gt;"LIBSETS_DROP_MECHANIC_MONSTER_NAME",VLOOKUP(AU100,'LibSets constants'!$I$4:$L$1003,4,FALSE),""),"")</f>
        <v/>
      </c>
      <c r="AX100" s="87" t="s">
        <v>2678</v>
      </c>
      <c r="AY100" s="21" t="str">
        <f t="shared" si="5"/>
        <v>[119] = {wayshrines={194,194,194,}, dlcId=DLC_BASE_GAME</v>
      </c>
      <c r="AZ100" s="21" t="str">
        <f t="shared" si="6"/>
        <v>, zoneIds={380,146,126,63}, veteran=false</v>
      </c>
      <c r="BA100" s="21" t="str">
        <f t="shared" si="7"/>
        <v>, setType=LIBSETS_SETTYPE_DUNGEON</v>
      </c>
      <c r="BB100" s="21" t="str">
        <f t="shared" si="8"/>
        <v>},</v>
      </c>
      <c r="BC100" s="21" t="str">
        <f t="shared" si="9"/>
        <v xml:space="preserve"> --Relics of the Rebellion / Relikte der Rebellion   [The Banished Cells I, Wayrest Sewers I, Elden Hollow I, Darkshade Caverns I]</v>
      </c>
    </row>
    <row r="101" spans="1:55" x14ac:dyDescent="0.25">
      <c r="A101" s="12">
        <v>120</v>
      </c>
      <c r="B101" t="s">
        <v>873</v>
      </c>
      <c r="C101" t="s">
        <v>874</v>
      </c>
      <c r="D101" s="3">
        <f>A101</f>
        <v>120</v>
      </c>
      <c r="G101" s="8" t="s">
        <v>1482</v>
      </c>
      <c r="I101" t="s">
        <v>91</v>
      </c>
      <c r="J101" t="s">
        <v>91</v>
      </c>
      <c r="K101">
        <v>194</v>
      </c>
      <c r="L101">
        <v>194</v>
      </c>
      <c r="M101">
        <v>194</v>
      </c>
      <c r="N101">
        <v>0</v>
      </c>
      <c r="O101" s="66" t="s">
        <v>96</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constants'!$B$4:$C$1003,2,FALSE),"")</f>
        <v>Included in base game</v>
      </c>
      <c r="V101" s="3" t="str">
        <f>IF(U101&lt;&gt;"",IF(U101&lt;&gt;"LIBSETS_DROP_MECHANIC_MONSTER_NAME",VLOOKUP(U101,'LibSets constants'!$I$4:$L$1003,3,FALSE),""),"")</f>
        <v/>
      </c>
      <c r="W101" s="3" t="str">
        <f>IF(U101&lt;&gt;"",IF(U101&lt;&gt;"LIBSETS_DROP_MECHANIC_MONSTER_NAME",VLOOKUP(U101,'LibSets constants'!$I$4:$L$1003,4,FALSE),""),"")</f>
        <v/>
      </c>
      <c r="X101" s="3"/>
      <c r="Y101" s="3" t="str">
        <f>IF(G101&lt;&gt;"LIBSETS_SETTYPE_BATTLEGROUND",IF(G101&lt;&gt;"LIBSETS_SETTYPE_SPECIAL",IF(X101&lt;&gt;"",X101,IF(Z101&lt;&gt;"",VLOOKUP(Z101,'ESO zone constants'!$D$3:$H$4953,5,FALSE),"")),""),"")</f>
        <v/>
      </c>
      <c r="Z101" t="str">
        <f>IF(AND(O101&lt;&gt;"",NOT(ISERROR(O101))),"",IF(AND(L101&lt;&gt;"",L101&gt;0,NOT(ISERROR(L101))),VLOOKUP(L101,'ESO dumped WayshrineInfo'!$K$3:$N$9999,4,FALSE),""))</f>
        <v/>
      </c>
      <c r="AB101" s="43" t="str">
        <f>IF(AA101&lt;&gt;"",IF(AA101&lt;&gt;"LIBSETS_DROP_MECHANIC_MONSTER_NAME",VLOOKUP(AA101,'LibSets constants'!$I$4:$L$1003,3,FALSE),""),"")</f>
        <v/>
      </c>
      <c r="AC101" s="43" t="str">
        <f>IF(AA101&lt;&gt;"",IF(AA101&lt;&gt;"LIBSETS_DROP_MECHANIC_MONSTER_NAME",VLOOKUP(AA101,'LibSets constants'!$I$4:$L$1003,4,FALSE),""),"")</f>
        <v/>
      </c>
      <c r="AD101" s="3" t="str">
        <f>IF(G101&lt;&gt;"LIBSETS_SETTYPE_BATTLEGROUND",IF(G101&lt;&gt;"LIBSETS_SETTYPE_SPECIAL",IF(AE101&lt;&gt;"",VLOOKUP(AE101,'ESO zone constants'!$D$3:$H$4953,5,FALSE),""),""),"")</f>
        <v/>
      </c>
      <c r="AE101" t="str">
        <f>IF(AND(O101&lt;&gt;"",NOT(ISERROR(O101))),"",IF(AND(M101&lt;&gt;"",M101&gt;0,NOT(ISERROR(M101))),VLOOKUP(M101,'ESO dumped WayshrineInfo'!$K$3:$N$9999,4,FALSE),""))</f>
        <v/>
      </c>
      <c r="AF101" s="44"/>
      <c r="AG101" s="43" t="str">
        <f>IF(AF101&lt;&gt;"",IF(AF101&lt;&gt;"LIBSETS_DROP_MECHANIC_MONSTER_NAME",VLOOKUP(AF101,'LibSets constants'!$I$4:$L$1003,3,FALSE),""),"")</f>
        <v/>
      </c>
      <c r="AH101" s="43" t="str">
        <f>IF(AF101&lt;&gt;"",IF(AF101&lt;&gt;"LIBSETS_DROP_MECHANIC_MONSTER_NAME",VLOOKUP(AF101,'LibSets constants'!$I$4:$L$1003,4,FALSE),""),"")</f>
        <v/>
      </c>
      <c r="AI101" s="3">
        <f>IF(G101&lt;&gt;"LIBSETS_SETTYPE_BATTLEGROUND",IF(G101&lt;&gt;"LIBSETS_SETTYPE_SPECIAL",IF(AJ101&lt;&gt;"",VLOOKUP(AJ101,'ESO zone constants'!$D$3:$H$4953,5,FALSE),""),""),"")</f>
        <v>146</v>
      </c>
      <c r="AJ101" t="s">
        <v>62</v>
      </c>
      <c r="AK101" s="44"/>
      <c r="AL101" s="43" t="str">
        <f>IF(AK101&lt;&gt;"",IF(AK101&lt;&gt;"LIBSETS_DROP_MECHANIC_MONSTER_NAME",VLOOKUP(AK101,'LibSets constants'!$I$4:$L$1003,3,FALSE),""),"")</f>
        <v/>
      </c>
      <c r="AM101" s="43" t="str">
        <f>IF(AK101&lt;&gt;"",IF(AK101&lt;&gt;"LIBSETS_DROP_MECHANIC_MONSTER_NAME",VLOOKUP(AK101,'LibSets constants'!$I$4:$L$1003,4,FALSE),""),"")</f>
        <v/>
      </c>
      <c r="AN101" s="3">
        <f>IF(G101&lt;&gt;"LIBSETS_SETTYPE_BATTLEGROUND",IF(G101&lt;&gt;"LIBSETS_SETTYPE_SPECIAL",IF(AO101&lt;&gt;"",VLOOKUP(AO101,'ESO zone constants'!$D$3:$H$4953,5,FALSE),""),""),"")</f>
        <v>126</v>
      </c>
      <c r="AO101" t="s">
        <v>43</v>
      </c>
      <c r="AP101" s="44"/>
      <c r="AQ101" s="43" t="str">
        <f>IF(AP101&lt;&gt;"",IF(AP101&lt;&gt;"LIBSETS_DROP_MECHANIC_MONSTER_NAME",VLOOKUP(AP101,'LibSets constants'!$I$4:$L$1003,3,FALSE),""),"")</f>
        <v/>
      </c>
      <c r="AR101" s="43" t="str">
        <f>IF(AP101&lt;&gt;"",IF(AP101&lt;&gt;"LIBSETS_DROP_MECHANIC_MONSTER_NAME",VLOOKUP(AP101,'LibSets constants'!$I$4:$L$1003,4,FALSE),""),"")</f>
        <v/>
      </c>
      <c r="AS101" s="3">
        <f>IF(G101&lt;&gt;"LIBSETS_SETTYPE_BATTLEGROUND",IF(G101&lt;&gt;"LIBSETS_SETTYPE_SPECIAL",IF(AT101&lt;&gt;"",VLOOKUP(AT101,'ESO zone constants'!$D$3:$H$4953,5,FALSE),""),""),"")</f>
        <v>63</v>
      </c>
      <c r="AT101" t="s">
        <v>61</v>
      </c>
      <c r="AU101" s="44"/>
      <c r="AV101" s="43" t="str">
        <f>IF(AU101&lt;&gt;"",IF(AU101&lt;&gt;"LIBSETS_DROP_MECHANIC_MONSTER_NAME",VLOOKUP(AU101,'LibSets constants'!$I$4:$L$1003,3,FALSE),""),"")</f>
        <v/>
      </c>
      <c r="AW101" s="43" t="str">
        <f>IF(AU101&lt;&gt;"",IF(AU101&lt;&gt;"LIBSETS_DROP_MECHANIC_MONSTER_NAME",VLOOKUP(AU101,'LibSets constants'!$I$4:$L$1003,4,FALSE),""),"")</f>
        <v/>
      </c>
      <c r="AX101" s="87" t="s">
        <v>2678</v>
      </c>
      <c r="AY101" s="21" t="str">
        <f t="shared" si="5"/>
        <v>[120] = {wayshrines={194,194,194,}, dlcId=DLC_BASE_GAME</v>
      </c>
      <c r="AZ101" s="21" t="str">
        <f t="shared" si="6"/>
        <v>, zoneIds={380,146,126,63}, veteran=false</v>
      </c>
      <c r="BA101" s="21" t="str">
        <f t="shared" si="7"/>
        <v>, setType=LIBSETS_SETTYPE_DUNGEON</v>
      </c>
      <c r="BB101" s="21" t="str">
        <f t="shared" si="8"/>
        <v>},</v>
      </c>
      <c r="BC101" s="21" t="str">
        <f t="shared" si="9"/>
        <v xml:space="preserve"> --Arms of Infernace / Waffen Infernals   [The Banished Cells I, Wayrest Sewers I, Elden Hollow I, Darkshade Caverns I]</v>
      </c>
    </row>
    <row r="102" spans="1:55" x14ac:dyDescent="0.25">
      <c r="A102" s="12">
        <v>121</v>
      </c>
      <c r="B102" t="s">
        <v>875</v>
      </c>
      <c r="C102" t="s">
        <v>876</v>
      </c>
      <c r="D102" s="3">
        <f>A102</f>
        <v>121</v>
      </c>
      <c r="G102" s="8" t="s">
        <v>1482</v>
      </c>
      <c r="I102" t="s">
        <v>91</v>
      </c>
      <c r="J102" t="s">
        <v>91</v>
      </c>
      <c r="K102">
        <v>194</v>
      </c>
      <c r="L102">
        <v>194</v>
      </c>
      <c r="M102">
        <v>194</v>
      </c>
      <c r="N102">
        <v>0</v>
      </c>
      <c r="O102" s="66" t="s">
        <v>96</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V102" s="3" t="str">
        <f>IF(U102&lt;&gt;"",IF(U102&lt;&gt;"LIBSETS_DROP_MECHANIC_MONSTER_NAME",VLOOKUP(U102,'LibSets constants'!$I$4:$L$1003,3,FALSE),""),"")</f>
        <v/>
      </c>
      <c r="W102" s="3" t="str">
        <f>IF(U102&lt;&gt;"",IF(U102&lt;&gt;"LIBSETS_DROP_MECHANIC_MONSTER_NAME",VLOOKUP(U102,'LibSets constants'!$I$4:$L$1003,4,FALSE),""),"")</f>
        <v/>
      </c>
      <c r="X102" s="3"/>
      <c r="Y102" s="3" t="str">
        <f>IF(G102&lt;&gt;"LIBSETS_SETTYPE_BATTLEGROUND",IF(G102&lt;&gt;"LIBSETS_SETTYPE_SPECIAL",IF(X102&lt;&gt;"",X102,IF(Z102&lt;&gt;"",VLOOKUP(Z102,'ESO zone constants'!$D$3:$H$4953,5,FALSE),"")),""),"")</f>
        <v/>
      </c>
      <c r="Z102" t="str">
        <f>IF(AND(O102&lt;&gt;"",NOT(ISERROR(O102))),"",IF(AND(L102&lt;&gt;"",L102&gt;0,NOT(ISERROR(L102))),VLOOKUP(L102,'ESO dumped WayshrineInfo'!$K$3:$N$9999,4,FALSE),""))</f>
        <v/>
      </c>
      <c r="AB102" s="43" t="str">
        <f>IF(AA102&lt;&gt;"",IF(AA102&lt;&gt;"LIBSETS_DROP_MECHANIC_MONSTER_NAME",VLOOKUP(AA102,'LibSets constants'!$I$4:$L$1003,3,FALSE),""),"")</f>
        <v/>
      </c>
      <c r="AC102" s="43" t="str">
        <f>IF(AA102&lt;&gt;"",IF(AA102&lt;&gt;"LIBSETS_DROP_MECHANIC_MONSTER_NAME",VLOOKUP(AA102,'LibSets constants'!$I$4:$L$1003,4,FALSE),""),"")</f>
        <v/>
      </c>
      <c r="AD102" s="3" t="str">
        <f>IF(G102&lt;&gt;"LIBSETS_SETTYPE_BATTLEGROUND",IF(G102&lt;&gt;"LIBSETS_SETTYPE_SPECIAL",IF(AE102&lt;&gt;"",VLOOKUP(AE102,'ESO zone constants'!$D$3:$H$4953,5,FALSE),""),""),"")</f>
        <v/>
      </c>
      <c r="AE102" t="str">
        <f>IF(AND(O102&lt;&gt;"",NOT(ISERROR(O102))),"",IF(AND(M102&lt;&gt;"",M102&gt;0,NOT(ISERROR(M102))),VLOOKUP(M102,'ESO dumped WayshrineInfo'!$K$3:$N$9999,4,FALSE),""))</f>
        <v/>
      </c>
      <c r="AF102" s="44"/>
      <c r="AG102" s="43" t="str">
        <f>IF(AF102&lt;&gt;"",IF(AF102&lt;&gt;"LIBSETS_DROP_MECHANIC_MONSTER_NAME",VLOOKUP(AF102,'LibSets constants'!$I$4:$L$1003,3,FALSE),""),"")</f>
        <v/>
      </c>
      <c r="AH102" s="43" t="str">
        <f>IF(AF102&lt;&gt;"",IF(AF102&lt;&gt;"LIBSETS_DROP_MECHANIC_MONSTER_NAME",VLOOKUP(AF102,'LibSets constants'!$I$4:$L$1003,4,FALSE),""),"")</f>
        <v/>
      </c>
      <c r="AI102" s="3">
        <f>IF(G102&lt;&gt;"LIBSETS_SETTYPE_BATTLEGROUND",IF(G102&lt;&gt;"LIBSETS_SETTYPE_SPECIAL",IF(AJ102&lt;&gt;"",VLOOKUP(AJ102,'ESO zone constants'!$D$3:$H$4953,5,FALSE),""),""),"")</f>
        <v>146</v>
      </c>
      <c r="AJ102" t="s">
        <v>62</v>
      </c>
      <c r="AK102" s="44"/>
      <c r="AL102" s="43" t="str">
        <f>IF(AK102&lt;&gt;"",IF(AK102&lt;&gt;"LIBSETS_DROP_MECHANIC_MONSTER_NAME",VLOOKUP(AK102,'LibSets constants'!$I$4:$L$1003,3,FALSE),""),"")</f>
        <v/>
      </c>
      <c r="AM102" s="43" t="str">
        <f>IF(AK102&lt;&gt;"",IF(AK102&lt;&gt;"LIBSETS_DROP_MECHANIC_MONSTER_NAME",VLOOKUP(AK102,'LibSets constants'!$I$4:$L$1003,4,FALSE),""),"")</f>
        <v/>
      </c>
      <c r="AN102" s="3">
        <f>IF(G102&lt;&gt;"LIBSETS_SETTYPE_BATTLEGROUND",IF(G102&lt;&gt;"LIBSETS_SETTYPE_SPECIAL",IF(AO102&lt;&gt;"",VLOOKUP(AO102,'ESO zone constants'!$D$3:$H$4953,5,FALSE),""),""),"")</f>
        <v>126</v>
      </c>
      <c r="AO102" t="s">
        <v>43</v>
      </c>
      <c r="AP102" s="44"/>
      <c r="AQ102" s="43" t="str">
        <f>IF(AP102&lt;&gt;"",IF(AP102&lt;&gt;"LIBSETS_DROP_MECHANIC_MONSTER_NAME",VLOOKUP(AP102,'LibSets constants'!$I$4:$L$1003,3,FALSE),""),"")</f>
        <v/>
      </c>
      <c r="AR102" s="43" t="str">
        <f>IF(AP102&lt;&gt;"",IF(AP102&lt;&gt;"LIBSETS_DROP_MECHANIC_MONSTER_NAME",VLOOKUP(AP102,'LibSets constants'!$I$4:$L$1003,4,FALSE),""),"")</f>
        <v/>
      </c>
      <c r="AS102" s="3">
        <f>IF(G102&lt;&gt;"LIBSETS_SETTYPE_BATTLEGROUND",IF(G102&lt;&gt;"LIBSETS_SETTYPE_SPECIAL",IF(AT102&lt;&gt;"",VLOOKUP(AT102,'ESO zone constants'!$D$3:$H$4953,5,FALSE),""),""),"")</f>
        <v>63</v>
      </c>
      <c r="AT102" t="s">
        <v>61</v>
      </c>
      <c r="AU102" s="44"/>
      <c r="AV102" s="43" t="str">
        <f>IF(AU102&lt;&gt;"",IF(AU102&lt;&gt;"LIBSETS_DROP_MECHANIC_MONSTER_NAME",VLOOKUP(AU102,'LibSets constants'!$I$4:$L$1003,3,FALSE),""),"")</f>
        <v/>
      </c>
      <c r="AW102" s="43" t="str">
        <f>IF(AU102&lt;&gt;"",IF(AU102&lt;&gt;"LIBSETS_DROP_MECHANIC_MONSTER_NAME",VLOOKUP(AU102,'LibSets constants'!$I$4:$L$1003,4,FALSE),""),"")</f>
        <v/>
      </c>
      <c r="AX102" s="87" t="s">
        <v>2678</v>
      </c>
      <c r="AY102" s="21" t="str">
        <f t="shared" si="5"/>
        <v>[121] = {wayshrines={194,194,194,}, dlcId=DLC_BASE_GAME</v>
      </c>
      <c r="AZ102" s="21" t="str">
        <f t="shared" si="6"/>
        <v>, zoneIds={380,146,126,63}, veteran=false</v>
      </c>
      <c r="BA102" s="21" t="str">
        <f t="shared" si="7"/>
        <v>, setType=LIBSETS_SETTYPE_DUNGEON</v>
      </c>
      <c r="BB102" s="21" t="str">
        <f t="shared" si="8"/>
        <v>},</v>
      </c>
      <c r="BC102" s="21" t="str">
        <f t="shared" si="9"/>
        <v xml:space="preserve"> --Arms of the Ancestors / Waffen der Ahnen   [The Banished Cells I, Wayrest Sewers I, Elden Hollow I, Darkshade Caverns I]</v>
      </c>
    </row>
    <row r="103" spans="1:55" x14ac:dyDescent="0.25">
      <c r="A103" s="12">
        <v>122</v>
      </c>
      <c r="B103" t="s">
        <v>877</v>
      </c>
      <c r="C103" t="s">
        <v>878</v>
      </c>
      <c r="D103" s="3">
        <f>A103</f>
        <v>122</v>
      </c>
      <c r="G103" s="8" t="s">
        <v>1482</v>
      </c>
      <c r="I103" t="s">
        <v>91</v>
      </c>
      <c r="J103" t="s">
        <v>91</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V103" s="3" t="str">
        <f>IF(U103&lt;&gt;"",IF(U103&lt;&gt;"LIBSETS_DROP_MECHANIC_MONSTER_NAME",VLOOKUP(U103,'LibSets constants'!$I$4:$L$1003,3,FALSE),""),"")</f>
        <v/>
      </c>
      <c r="W103" s="3" t="str">
        <f>IF(U103&lt;&gt;"",IF(U103&lt;&gt;"LIBSETS_DROP_MECHANIC_MONSTER_NAME",VLOOKUP(U103,'LibSets constants'!$I$4:$L$1003,4,FALSE),""),"")</f>
        <v/>
      </c>
      <c r="X103" s="3">
        <v>932</v>
      </c>
      <c r="Y103" s="3">
        <f>IF(G103&lt;&gt;"LIBSETS_SETTYPE_BATTLEGROUND",IF(G103&lt;&gt;"LIBSETS_SETTYPE_SPECIAL",IF(X103&lt;&gt;"",X103,IF(Z103&lt;&gt;"",VLOOKUP(Z103,'ESO zone constants'!$D$3:$H$4953,5,FALSE),"")),""),"")</f>
        <v>932</v>
      </c>
      <c r="Z103" t="str">
        <f>IF(AND(O103&lt;&gt;"",NOT(ISERROR(O103))),"",IF(AND(L103&lt;&gt;"",L103&gt;0,NOT(ISERROR(L103))),VLOOKUP(L103,'ESO dumped WayshrineInfo'!$K$3:$N$9999,4,FALSE),""))</f>
        <v/>
      </c>
      <c r="AB103" s="43" t="str">
        <f>IF(AA103&lt;&gt;"",IF(AA103&lt;&gt;"LIBSETS_DROP_MECHANIC_MONSTER_NAME",VLOOKUP(AA103,'LibSets constants'!$I$4:$L$1003,3,FALSE),""),"")</f>
        <v/>
      </c>
      <c r="AC103" s="43" t="str">
        <f>IF(AA103&lt;&gt;"",IF(AA103&lt;&gt;"LIBSETS_DROP_MECHANIC_MONSTER_NAME",VLOOKUP(AA103,'LibSets constants'!$I$4:$L$1003,4,FALSE),""),"")</f>
        <v/>
      </c>
      <c r="AD103" s="3" t="str">
        <f>IF(G103&lt;&gt;"LIBSETS_SETTYPE_BATTLEGROUND",IF(G103&lt;&gt;"LIBSETS_SETTYPE_SPECIAL",IF(AE103&lt;&gt;"",VLOOKUP(AE103,'ESO zone constants'!$D$3:$H$4953,5,FALSE),""),""),"")</f>
        <v/>
      </c>
      <c r="AE103" t="str">
        <f>IF(AND(O103&lt;&gt;"",NOT(ISERROR(O103))),"",IF(AND(M103&lt;&gt;"",M103&gt;0,NOT(ISERROR(M103))),VLOOKUP(M103,'ESO dumped WayshrineInfo'!$K$3:$N$9999,4,FALSE),""))</f>
        <v/>
      </c>
      <c r="AF103" s="44"/>
      <c r="AG103" s="43" t="str">
        <f>IF(AF103&lt;&gt;"",IF(AF103&lt;&gt;"LIBSETS_DROP_MECHANIC_MONSTER_NAME",VLOOKUP(AF103,'LibSets constants'!$I$4:$L$1003,3,FALSE),""),"")</f>
        <v/>
      </c>
      <c r="AH103" s="43" t="str">
        <f>IF(AF103&lt;&gt;"",IF(AF103&lt;&gt;"LIBSETS_DROP_MECHANIC_MONSTER_NAME",VLOOKUP(AF103,'LibSets constants'!$I$4:$L$1003,4,FALSE),""),"")</f>
        <v/>
      </c>
      <c r="AI103" s="3" t="str">
        <f>IF(G103&lt;&gt;"LIBSETS_SETTYPE_BATTLEGROUND",IF(G103&lt;&gt;"LIBSETS_SETTYPE_SPECIAL",IF(AJ103&lt;&gt;"",VLOOKUP(AJ103,'ESO zone constants'!$D$3:$H$4953,5,FALSE),""),""),"")</f>
        <v/>
      </c>
      <c r="AK103" s="44"/>
      <c r="AL103" s="43" t="str">
        <f>IF(AK103&lt;&gt;"",IF(AK103&lt;&gt;"LIBSETS_DROP_MECHANIC_MONSTER_NAME",VLOOKUP(AK103,'LibSets constants'!$I$4:$L$1003,3,FALSE),""),"")</f>
        <v/>
      </c>
      <c r="AM103" s="43" t="str">
        <f>IF(AK103&lt;&gt;"",IF(AK103&lt;&gt;"LIBSETS_DROP_MECHANIC_MONSTER_NAME",VLOOKUP(AK103,'LibSets constants'!$I$4:$L$1003,4,FALSE),""),"")</f>
        <v/>
      </c>
      <c r="AN103" s="3" t="str">
        <f>IF(G103&lt;&gt;"LIBSETS_SETTYPE_BATTLEGROUND",IF(G103&lt;&gt;"LIBSETS_SETTYPE_SPECIAL",IF(AO103&lt;&gt;"",VLOOKUP(AO103,'ESO zone constants'!$D$3:$H$4953,5,FALSE),""),""),"")</f>
        <v/>
      </c>
      <c r="AP103" s="44"/>
      <c r="AQ103" s="43" t="str">
        <f>IF(AP103&lt;&gt;"",IF(AP103&lt;&gt;"LIBSETS_DROP_MECHANIC_MONSTER_NAME",VLOOKUP(AP103,'LibSets constants'!$I$4:$L$1003,3,FALSE),""),"")</f>
        <v/>
      </c>
      <c r="AR103" s="43" t="str">
        <f>IF(AP103&lt;&gt;"",IF(AP103&lt;&gt;"LIBSETS_DROP_MECHANIC_MONSTER_NAME",VLOOKUP(AP103,'LibSets constants'!$I$4:$L$1003,4,FALSE),""),"")</f>
        <v/>
      </c>
      <c r="AS103" s="3" t="str">
        <f>IF(G103&lt;&gt;"LIBSETS_SETTYPE_BATTLEGROUND",IF(G103&lt;&gt;"LIBSETS_SETTYPE_SPECIAL",IF(AT103&lt;&gt;"",VLOOKUP(AT103,'ESO zone constants'!$D$3:$H$4953,5,FALSE),""),""),"")</f>
        <v/>
      </c>
      <c r="AU103" s="44"/>
      <c r="AV103" s="43" t="str">
        <f>IF(AU103&lt;&gt;"",IF(AU103&lt;&gt;"LIBSETS_DROP_MECHANIC_MONSTER_NAME",VLOOKUP(AU103,'LibSets constants'!$I$4:$L$1003,3,FALSE),""),"")</f>
        <v/>
      </c>
      <c r="AW103" s="43" t="str">
        <f>IF(AU103&lt;&gt;"",IF(AU103&lt;&gt;"LIBSETS_DROP_MECHANIC_MONSTER_NAME",VLOOKUP(AU103,'LibSets constants'!$I$4:$L$1003,4,FALSE),""),"")</f>
        <v/>
      </c>
      <c r="AX103" s="87" t="s">
        <v>2678</v>
      </c>
      <c r="AY103" s="21" t="str">
        <f t="shared" si="5"/>
        <v>[122] = {wayshrines={190,190,190,}, dlcId=DLC_BASE_GAME</v>
      </c>
      <c r="AZ103" s="21" t="str">
        <f t="shared" si="6"/>
        <v>, zoneIds={130,932}, veteran=false</v>
      </c>
      <c r="BA103" s="21" t="str">
        <f t="shared" si="7"/>
        <v>, setType=LIBSETS_SETTYPE_DUNGEON</v>
      </c>
      <c r="BB103" s="21" t="str">
        <f t="shared" si="8"/>
        <v>},</v>
      </c>
      <c r="BC103" s="21" t="str">
        <f t="shared" si="9"/>
        <v xml:space="preserve"> --Ebon Armory / Ebenerzarsenal   [Crypt of Hearts I]</v>
      </c>
    </row>
    <row r="104" spans="1:55" x14ac:dyDescent="0.25">
      <c r="A104" s="12">
        <v>123</v>
      </c>
      <c r="B104" t="s">
        <v>879</v>
      </c>
      <c r="C104" t="s">
        <v>2603</v>
      </c>
      <c r="D104" s="3">
        <f>A104</f>
        <v>123</v>
      </c>
      <c r="G104" s="8" t="s">
        <v>1482</v>
      </c>
      <c r="I104" t="s">
        <v>91</v>
      </c>
      <c r="J104" t="s">
        <v>91</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V104" s="3" t="str">
        <f>IF(U104&lt;&gt;"",IF(U104&lt;&gt;"LIBSETS_DROP_MECHANIC_MONSTER_NAME",VLOOKUP(U104,'LibSets constants'!$I$4:$L$1003,3,FALSE),""),"")</f>
        <v/>
      </c>
      <c r="W104" s="3" t="str">
        <f>IF(U104&lt;&gt;"",IF(U104&lt;&gt;"LIBSETS_DROP_MECHANIC_MONSTER_NAME",VLOOKUP(U104,'LibSets constants'!$I$4:$L$1003,4,FALSE),""),"")</f>
        <v/>
      </c>
      <c r="X104" s="3"/>
      <c r="Y104" s="3" t="str">
        <f>IF(G104&lt;&gt;"LIBSETS_SETTYPE_BATTLEGROUND",IF(G104&lt;&gt;"LIBSETS_SETTYPE_SPECIAL",IF(X104&lt;&gt;"",X104,IF(Z104&lt;&gt;"",VLOOKUP(Z104,'ESO zone constants'!$D$3:$H$4953,5,FALSE),"")),""),"")</f>
        <v/>
      </c>
      <c r="Z104" t="str">
        <f>IF(AND(O104&lt;&gt;"",NOT(ISERROR(O104))),"",IF(AND(L104&lt;&gt;"",L104&gt;0,NOT(ISERROR(L104))),VLOOKUP(L104,'ESO dumped WayshrineInfo'!$K$3:$N$9999,4,FALSE),""))</f>
        <v/>
      </c>
      <c r="AB104" s="3" t="str">
        <f>IF(AA104&lt;&gt;"",IF(AA104&lt;&gt;"LIBSETS_DROP_MECHANIC_MONSTER_NAME",VLOOKUP(AA104,'LibSets constants'!$I$4:$L$1003,3,FALSE),""),"")</f>
        <v/>
      </c>
      <c r="AC104" s="3" t="str">
        <f>IF(AA104&lt;&gt;"",IF(AA104&lt;&gt;"LIBSETS_DROP_MECHANIC_MONSTER_NAME",VLOOKUP(AA104,'LibSets constants'!$I$4:$L$1003,4,FALSE),""),"")</f>
        <v/>
      </c>
      <c r="AD104" s="3" t="str">
        <f>IF(G104&lt;&gt;"LIBSETS_SETTYPE_BATTLEGROUND",IF(G104&lt;&gt;"LIBSETS_SETTYPE_SPECIAL",IF(AE104&lt;&gt;"",VLOOKUP(AE104,'ESO zone constants'!$D$3:$H$4953,5,FALSE),""),""),"")</f>
        <v/>
      </c>
      <c r="AE104" t="str">
        <f>IF(AND(O104&lt;&gt;"",NOT(ISERROR(O104))),"",IF(AND(M104&lt;&gt;"",M104&gt;0,NOT(ISERROR(M104))),VLOOKUP(M104,'ESO dumped WayshrineInfo'!$K$3:$N$9999,4,FALSE),""))</f>
        <v/>
      </c>
      <c r="AG104" s="3" t="str">
        <f>IF(AF104&lt;&gt;"",IF(AF104&lt;&gt;"LIBSETS_DROP_MECHANIC_MONSTER_NAME",VLOOKUP(AF104,'LibSets constants'!$I$4:$L$1003,3,FALSE),""),"")</f>
        <v/>
      </c>
      <c r="AH104" s="3" t="str">
        <f>IF(AF104&lt;&gt;"",IF(AF104&lt;&gt;"LIBSETS_DROP_MECHANIC_MONSTER_NAME",VLOOKUP(AF104,'LibSets constants'!$I$4:$L$1003,4,FALSE),""),"")</f>
        <v/>
      </c>
      <c r="AI104" s="3" t="str">
        <f>IF(G104&lt;&gt;"LIBSETS_SETTYPE_BATTLEGROUND",IF(G104&lt;&gt;"LIBSETS_SETTYPE_SPECIAL",IF(AJ104&lt;&gt;"",VLOOKUP(AJ104,'ESO zone constants'!$D$3:$H$4953,5,FALSE),""),""),"")</f>
        <v/>
      </c>
      <c r="AL104" s="3" t="str">
        <f>IF(AK104&lt;&gt;"",IF(AK104&lt;&gt;"LIBSETS_DROP_MECHANIC_MONSTER_NAME",VLOOKUP(AK104,'LibSets constants'!$I$4:$L$1003,3,FALSE),""),"")</f>
        <v/>
      </c>
      <c r="AM104" s="3" t="str">
        <f>IF(AK104&lt;&gt;"",IF(AK104&lt;&gt;"LIBSETS_DROP_MECHANIC_MONSTER_NAME",VLOOKUP(AK104,'LibSets constants'!$I$4:$L$1003,4,FALSE),""),"")</f>
        <v/>
      </c>
      <c r="AN104" s="3" t="str">
        <f>IF(G104&lt;&gt;"LIBSETS_SETTYPE_BATTLEGROUND",IF(G104&lt;&gt;"LIBSETS_SETTYPE_SPECIAL",IF(AO104&lt;&gt;"",VLOOKUP(AO104,'ESO zone constants'!$D$3:$H$4953,5,FALSE),""),""),"")</f>
        <v/>
      </c>
      <c r="AQ104" s="3" t="str">
        <f>IF(AP104&lt;&gt;"",IF(AP104&lt;&gt;"LIBSETS_DROP_MECHANIC_MONSTER_NAME",VLOOKUP(AP104,'LibSets constants'!$I$4:$L$1003,3,FALSE),""),"")</f>
        <v/>
      </c>
      <c r="AR104" s="3" t="str">
        <f>IF(AP104&lt;&gt;"",IF(AP104&lt;&gt;"LIBSETS_DROP_MECHANIC_MONSTER_NAME",VLOOKUP(AP104,'LibSets constants'!$I$4:$L$1003,4,FALSE),""),"")</f>
        <v/>
      </c>
      <c r="AS104" s="3" t="str">
        <f>IF(G104&lt;&gt;"LIBSETS_SETTYPE_BATTLEGROUND",IF(G104&lt;&gt;"LIBSETS_SETTYPE_SPECIAL",IF(AT104&lt;&gt;"",VLOOKUP(AT104,'ESO zone constants'!$D$3:$H$4953,5,FALSE),""),""),"")</f>
        <v/>
      </c>
      <c r="AV104" s="3" t="str">
        <f>IF(AU104&lt;&gt;"",IF(AU104&lt;&gt;"LIBSETS_DROP_MECHANIC_MONSTER_NAME",VLOOKUP(AU104,'LibSets constants'!$I$4:$L$1003,3,FALSE),""),"")</f>
        <v/>
      </c>
      <c r="AW104" s="3" t="str">
        <f>IF(AU104&lt;&gt;"",IF(AU104&lt;&gt;"LIBSETS_DROP_MECHANIC_MONSTER_NAME",VLOOKUP(AU104,'LibSets constants'!$I$4:$L$1003,4,FALSE),""),"")</f>
        <v/>
      </c>
      <c r="AX104" s="87" t="s">
        <v>2678</v>
      </c>
      <c r="AY104" s="21" t="str">
        <f t="shared" si="5"/>
        <v>[123] = {wayshrines={185,185,185,}, dlcId=DLC_BASE_GAME</v>
      </c>
      <c r="AZ104" s="21" t="str">
        <f t="shared" si="6"/>
        <v>, zoneIds={31}, veteran=false</v>
      </c>
      <c r="BA104" s="21" t="str">
        <f t="shared" si="7"/>
        <v>, setType=LIBSETS_SETTYPE_DUNGEON</v>
      </c>
      <c r="BB104" s="21" t="str">
        <f t="shared" si="8"/>
        <v>},</v>
      </c>
      <c r="BC104" s="21" t="str">
        <f t="shared" si="9"/>
        <v xml:space="preserve"> --Hircine\'s Veneer / Hircines Schein   [Selene's Web]</v>
      </c>
    </row>
    <row r="105" spans="1:55" x14ac:dyDescent="0.25">
      <c r="A105" s="12">
        <v>124</v>
      </c>
      <c r="B105" t="s">
        <v>880</v>
      </c>
      <c r="C105" t="s">
        <v>2604</v>
      </c>
      <c r="D105" s="3">
        <f>A105</f>
        <v>124</v>
      </c>
      <c r="G105" s="8" t="s">
        <v>1482</v>
      </c>
      <c r="I105" t="s">
        <v>91</v>
      </c>
      <c r="J105" t="s">
        <v>91</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constants'!$B$4:$C$1003,2,FALSE),"")</f>
        <v>Included in base game</v>
      </c>
      <c r="V105" s="3" t="str">
        <f>IF(U105&lt;&gt;"",IF(U105&lt;&gt;"LIBSETS_DROP_MECHANIC_MONSTER_NAME",VLOOKUP(U105,'LibSets constants'!$I$4:$L$1003,3,FALSE),""),"")</f>
        <v/>
      </c>
      <c r="W105" s="3" t="str">
        <f>IF(U105&lt;&gt;"",IF(U105&lt;&gt;"LIBSETS_DROP_MECHANIC_MONSTER_NAME",VLOOKUP(U105,'LibSets constants'!$I$4:$L$1003,4,FALSE),""),"")</f>
        <v/>
      </c>
      <c r="X105" s="3"/>
      <c r="Y105" s="3" t="str">
        <f>IF(G105&lt;&gt;"LIBSETS_SETTYPE_BATTLEGROUND",IF(G105&lt;&gt;"LIBSETS_SETTYPE_SPECIAL",IF(X105&lt;&gt;"",X105,IF(Z105&lt;&gt;"",VLOOKUP(Z105,'ESO zone constants'!$D$3:$H$4953,5,FALSE),"")),""),"")</f>
        <v/>
      </c>
      <c r="Z105" t="str">
        <f>IF(AND(O105&lt;&gt;"",NOT(ISERROR(O105))),"",IF(AND(L105&lt;&gt;"",L105&gt;0,NOT(ISERROR(L105))),VLOOKUP(L105,'ESO dumped WayshrineInfo'!$K$3:$N$9999,4,FALSE),""))</f>
        <v/>
      </c>
      <c r="AB105" s="43" t="str">
        <f>IF(AA105&lt;&gt;"",IF(AA105&lt;&gt;"LIBSETS_DROP_MECHANIC_MONSTER_NAME",VLOOKUP(AA105,'LibSets constants'!$I$4:$L$1003,3,FALSE),""),"")</f>
        <v/>
      </c>
      <c r="AC105" s="43" t="str">
        <f>IF(AA105&lt;&gt;"",IF(AA105&lt;&gt;"LIBSETS_DROP_MECHANIC_MONSTER_NAME",VLOOKUP(AA105,'LibSets constants'!$I$4:$L$1003,4,FALSE),""),"")</f>
        <v/>
      </c>
      <c r="AD105" s="3" t="str">
        <f>IF(G105&lt;&gt;"LIBSETS_SETTYPE_BATTLEGROUND",IF(G105&lt;&gt;"LIBSETS_SETTYPE_SPECIAL",IF(AE105&lt;&gt;"",VLOOKUP(AE105,'ESO zone constants'!$D$3:$H$4953,5,FALSE),""),""),"")</f>
        <v/>
      </c>
      <c r="AE105" t="str">
        <f>IF(AND(O105&lt;&gt;"",NOT(ISERROR(O105))),"",IF(AND(M105&lt;&gt;"",M105&gt;0,NOT(ISERROR(M105))),VLOOKUP(M105,'ESO dumped WayshrineInfo'!$K$3:$N$9999,4,FALSE),""))</f>
        <v/>
      </c>
      <c r="AF105" s="44"/>
      <c r="AG105" s="43" t="str">
        <f>IF(AF105&lt;&gt;"",IF(AF105&lt;&gt;"LIBSETS_DROP_MECHANIC_MONSTER_NAME",VLOOKUP(AF105,'LibSets constants'!$I$4:$L$1003,3,FALSE),""),"")</f>
        <v/>
      </c>
      <c r="AH105" s="43" t="str">
        <f>IF(AF105&lt;&gt;"",IF(AF105&lt;&gt;"LIBSETS_DROP_MECHANIC_MONSTER_NAME",VLOOKUP(AF105,'LibSets constants'!$I$4:$L$1003,4,FALSE),""),"")</f>
        <v/>
      </c>
      <c r="AI105" s="3" t="str">
        <f>IF(G105&lt;&gt;"LIBSETS_SETTYPE_BATTLEGROUND",IF(G105&lt;&gt;"LIBSETS_SETTYPE_SPECIAL",IF(AJ105&lt;&gt;"",VLOOKUP(AJ105,'ESO zone constants'!$D$3:$H$4953,5,FALSE),""),""),"")</f>
        <v/>
      </c>
      <c r="AK105" s="44"/>
      <c r="AL105" s="43" t="str">
        <f>IF(AK105&lt;&gt;"",IF(AK105&lt;&gt;"LIBSETS_DROP_MECHANIC_MONSTER_NAME",VLOOKUP(AK105,'LibSets constants'!$I$4:$L$1003,3,FALSE),""),"")</f>
        <v/>
      </c>
      <c r="AM105" s="43" t="str">
        <f>IF(AK105&lt;&gt;"",IF(AK105&lt;&gt;"LIBSETS_DROP_MECHANIC_MONSTER_NAME",VLOOKUP(AK105,'LibSets constants'!$I$4:$L$1003,4,FALSE),""),"")</f>
        <v/>
      </c>
      <c r="AN105" s="3" t="str">
        <f>IF(G105&lt;&gt;"LIBSETS_SETTYPE_BATTLEGROUND",IF(G105&lt;&gt;"LIBSETS_SETTYPE_SPECIAL",IF(AO105&lt;&gt;"",VLOOKUP(AO105,'ESO zone constants'!$D$3:$H$4953,5,FALSE),""),""),"")</f>
        <v/>
      </c>
      <c r="AP105" s="44"/>
      <c r="AQ105" s="43" t="str">
        <f>IF(AP105&lt;&gt;"",IF(AP105&lt;&gt;"LIBSETS_DROP_MECHANIC_MONSTER_NAME",VLOOKUP(AP105,'LibSets constants'!$I$4:$L$1003,3,FALSE),""),"")</f>
        <v/>
      </c>
      <c r="AR105" s="43" t="str">
        <f>IF(AP105&lt;&gt;"",IF(AP105&lt;&gt;"LIBSETS_DROP_MECHANIC_MONSTER_NAME",VLOOKUP(AP105,'LibSets constants'!$I$4:$L$1003,4,FALSE),""),"")</f>
        <v/>
      </c>
      <c r="AS105" s="3" t="str">
        <f>IF(G105&lt;&gt;"LIBSETS_SETTYPE_BATTLEGROUND",IF(G105&lt;&gt;"LIBSETS_SETTYPE_SPECIAL",IF(AT105&lt;&gt;"",VLOOKUP(AT105,'ESO zone constants'!$D$3:$H$4953,5,FALSE),""),""),"")</f>
        <v/>
      </c>
      <c r="AU105" s="44"/>
      <c r="AV105" s="43" t="str">
        <f>IF(AU105&lt;&gt;"",IF(AU105&lt;&gt;"LIBSETS_DROP_MECHANIC_MONSTER_NAME",VLOOKUP(AU105,'LibSets constants'!$I$4:$L$1003,3,FALSE),""),"")</f>
        <v/>
      </c>
      <c r="AW105" s="43" t="str">
        <f>IF(AU105&lt;&gt;"",IF(AU105&lt;&gt;"LIBSETS_DROP_MECHANIC_MONSTER_NAME",VLOOKUP(AU105,'LibSets constants'!$I$4:$L$1003,4,FALSE),""),"")</f>
        <v/>
      </c>
      <c r="AX105" s="87" t="s">
        <v>2678</v>
      </c>
      <c r="AY105" s="21" t="str">
        <f t="shared" si="5"/>
        <v>[124] = {wayshrines={184,184,184,}, dlcId=DLC_BASE_GAME</v>
      </c>
      <c r="AZ105" s="21" t="str">
        <f t="shared" si="6"/>
        <v>, zoneIds={11}, veteran=false</v>
      </c>
      <c r="BA105" s="21" t="str">
        <f t="shared" si="7"/>
        <v>, setType=LIBSETS_SETTYPE_DUNGEON</v>
      </c>
      <c r="BB105" s="21" t="str">
        <f t="shared" si="8"/>
        <v>},</v>
      </c>
      <c r="BC105" s="21" t="str">
        <f t="shared" si="9"/>
        <v xml:space="preserve"> --The Worm\'s Raiment / Garderobe des Wurms   [Vaults of Madness]</v>
      </c>
    </row>
    <row r="106" spans="1:55" x14ac:dyDescent="0.25">
      <c r="A106" s="12">
        <v>125</v>
      </c>
      <c r="B106" t="s">
        <v>881</v>
      </c>
      <c r="C106" t="s">
        <v>882</v>
      </c>
      <c r="D106" s="3">
        <f>A106</f>
        <v>125</v>
      </c>
      <c r="G106" s="8" t="s">
        <v>1480</v>
      </c>
      <c r="I106" t="s">
        <v>91</v>
      </c>
      <c r="J106" t="s">
        <v>91</v>
      </c>
      <c r="K106">
        <v>-1</v>
      </c>
      <c r="L106">
        <v>-1</v>
      </c>
      <c r="M106">
        <v>-1</v>
      </c>
      <c r="N106">
        <v>0</v>
      </c>
      <c r="O106" s="66" t="s">
        <v>125</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constants'!$B$4:$C$1003,2,FALSE),"")</f>
        <v>Included in base game</v>
      </c>
      <c r="U106" s="33" t="s">
        <v>2829</v>
      </c>
      <c r="V106" s="3" t="str">
        <f>IF(U106&lt;&gt;"",IF(U106&lt;&gt;"LIBSETS_DROP_MECHANIC_MONSTER_NAME",VLOOKUP(U106,'LibSets constants'!$I$4:$L$1003,3,FALSE),""),"")</f>
        <v>City Cropsford (quartermaster)</v>
      </c>
      <c r="W106" s="3" t="str">
        <f>IF(U106&lt;&gt;"",IF(U106&lt;&gt;"LIBSETS_DROP_MECHANIC_MONSTER_NAME",VLOOKUP(U106,'LibSets constants'!$I$4:$L$1003,4,FALSE),""),"")</f>
        <v>Stadt Erntefurt (Quartiermeister)</v>
      </c>
      <c r="X106" s="3"/>
      <c r="Y106" s="3" t="str">
        <f>IF(G106&lt;&gt;"LIBSETS_SETTYPE_BATTLEGROUND",IF(G106&lt;&gt;"LIBSETS_SETTYPE_SPECIAL",IF(X106&lt;&gt;"",X106,IF(Z106&lt;&gt;"",VLOOKUP(Z106,'ESO zone constants'!$D$3:$H$4953,5,FALSE),"")),""),"")</f>
        <v/>
      </c>
      <c r="Z106" t="str">
        <f>IF(AND(O106&lt;&gt;"",NOT(ISERROR(O106))),"",IF(AND(L106&lt;&gt;"",L106&gt;0,NOT(ISERROR(L106))),VLOOKUP(L106,'ESO dumped WayshrineInfo'!$K$3:$N$9999,4,FALSE),""))</f>
        <v/>
      </c>
      <c r="AB106" s="3" t="str">
        <f>IF(AA106&lt;&gt;"",IF(AA106&lt;&gt;"LIBSETS_DROP_MECHANIC_MONSTER_NAME",VLOOKUP(AA106,'LibSets constants'!$I$4:$L$1003,3,FALSE),""),"")</f>
        <v/>
      </c>
      <c r="AC106" s="3" t="str">
        <f>IF(AA106&lt;&gt;"",IF(AA106&lt;&gt;"LIBSETS_DROP_MECHANIC_MONSTER_NAME",VLOOKUP(AA106,'LibSets constants'!$I$4:$L$1003,4,FALSE),""),"")</f>
        <v/>
      </c>
      <c r="AD106" s="43" t="str">
        <f>IF(G106&lt;&gt;"LIBSETS_SETTYPE_BATTLEGROUND",IF(G106&lt;&gt;"LIBSETS_SETTYPE_SPECIAL",IF(AE106&lt;&gt;"",VLOOKUP(AE106,'ESO zone constants'!$D$3:$H$4953,5,FALSE),""),""),"")</f>
        <v/>
      </c>
      <c r="AE106" t="str">
        <f>IF(AND(O106&lt;&gt;"",NOT(ISERROR(O106))),"",IF(AND(M106&lt;&gt;"",M106&gt;0,NOT(ISERROR(M106))),VLOOKUP(M106,'ESO dumped WayshrineInfo'!$K$3:$N$9999,4,FALSE),""))</f>
        <v/>
      </c>
      <c r="AG106" s="3" t="str">
        <f>IF(AF106&lt;&gt;"",IF(AF106&lt;&gt;"LIBSETS_DROP_MECHANIC_MONSTER_NAME",VLOOKUP(AF106,'LibSets constants'!$I$4:$L$1003,3,FALSE),""),"")</f>
        <v/>
      </c>
      <c r="AH106" s="3" t="str">
        <f>IF(AF106&lt;&gt;"",IF(AF106&lt;&gt;"LIBSETS_DROP_MECHANIC_MONSTER_NAME",VLOOKUP(AF106,'LibSets constants'!$I$4:$L$1003,4,FALSE),""),"")</f>
        <v/>
      </c>
      <c r="AI106" s="43" t="str">
        <f>IF(G106&lt;&gt;"LIBSETS_SETTYPE_BATTLEGROUND",IF(G106&lt;&gt;"LIBSETS_SETTYPE_SPECIAL",IF(AJ106&lt;&gt;"",VLOOKUP(AJ106,'ESO zone constants'!$D$3:$H$4953,5,FALSE),""),""),"")</f>
        <v/>
      </c>
      <c r="AL106" s="3" t="str">
        <f>IF(AK106&lt;&gt;"",IF(AK106&lt;&gt;"LIBSETS_DROP_MECHANIC_MONSTER_NAME",VLOOKUP(AK106,'LibSets constants'!$I$4:$L$1003,3,FALSE),""),"")</f>
        <v/>
      </c>
      <c r="AM106" s="3" t="str">
        <f>IF(AK106&lt;&gt;"",IF(AK106&lt;&gt;"LIBSETS_DROP_MECHANIC_MONSTER_NAME",VLOOKUP(AK106,'LibSets constants'!$I$4:$L$1003,4,FALSE),""),"")</f>
        <v/>
      </c>
      <c r="AN106" s="3" t="str">
        <f>IF(G106&lt;&gt;"LIBSETS_SETTYPE_BATTLEGROUND",IF(G106&lt;&gt;"LIBSETS_SETTYPE_SPECIAL",IF(AO106&lt;&gt;"",VLOOKUP(AO106,'ESO zone constants'!$D$3:$H$4953,5,FALSE),""),""),"")</f>
        <v/>
      </c>
      <c r="AQ106" s="3" t="str">
        <f>IF(AP106&lt;&gt;"",IF(AP106&lt;&gt;"LIBSETS_DROP_MECHANIC_MONSTER_NAME",VLOOKUP(AP106,'LibSets constants'!$I$4:$L$1003,3,FALSE),""),"")</f>
        <v/>
      </c>
      <c r="AR106" s="3" t="str">
        <f>IF(AP106&lt;&gt;"",IF(AP106&lt;&gt;"LIBSETS_DROP_MECHANIC_MONSTER_NAME",VLOOKUP(AP106,'LibSets constants'!$I$4:$L$1003,4,FALSE),""),"")</f>
        <v/>
      </c>
      <c r="AS106" s="3" t="str">
        <f>IF(G106&lt;&gt;"LIBSETS_SETTYPE_BATTLEGROUND",IF(G106&lt;&gt;"LIBSETS_SETTYPE_SPECIAL",IF(AT106&lt;&gt;"",VLOOKUP(AT106,'ESO zone constants'!$D$3:$H$4953,5,FALSE),""),""),"")</f>
        <v/>
      </c>
      <c r="AV106" s="3" t="str">
        <f>IF(AU106&lt;&gt;"",IF(AU106&lt;&gt;"LIBSETS_DROP_MECHANIC_MONSTER_NAME",VLOOKUP(AU106,'LibSets constants'!$I$4:$L$1003,3,FALSE),""),"")</f>
        <v/>
      </c>
      <c r="AW106" s="3" t="str">
        <f>IF(AU106&lt;&gt;"",IF(AU106&lt;&gt;"LIBSETS_DROP_MECHANIC_MONSTER_NAME",VLOOKUP(AU106,'LibSets constants'!$I$4:$L$1003,4,FALSE),""),"")</f>
        <v/>
      </c>
      <c r="AX106" s="87" t="s">
        <v>2679</v>
      </c>
      <c r="AY106" s="21" t="str">
        <f t="shared" si="5"/>
        <v>[125] = {wayshrines={-1,-1,-1,}, dlcId=DLC_BASE_GAME</v>
      </c>
      <c r="AZ106" s="21" t="str">
        <f t="shared" si="6"/>
        <v>, zoneIds={181}, veteran=false</v>
      </c>
      <c r="BA106" s="21" t="str">
        <f t="shared" si="7"/>
        <v>, setType=LIBSETS_SETTYPE_CYRODIIL</v>
      </c>
      <c r="BB106" s="21" t="str">
        <f t="shared" si="8"/>
        <v>, isProcSetAllowedInPvP=1, dropMechanic={LIBSETS_DROP_MECHANIC_CITY_CYRODIIL_CROPSFORD}},</v>
      </c>
      <c r="BC106" s="21" t="str">
        <f t="shared" si="9"/>
        <v xml:space="preserve"> --Wrath of the Imperium / Zorn des Kaiserreichs   [Cyrodiil]</v>
      </c>
    </row>
    <row r="107" spans="1:55" x14ac:dyDescent="0.25">
      <c r="A107" s="12">
        <v>126</v>
      </c>
      <c r="B107" t="s">
        <v>2827</v>
      </c>
      <c r="C107" t="s">
        <v>883</v>
      </c>
      <c r="D107" s="3">
        <f>A107</f>
        <v>126</v>
      </c>
      <c r="E107" s="42"/>
      <c r="G107" s="8" t="s">
        <v>1480</v>
      </c>
      <c r="I107" t="s">
        <v>91</v>
      </c>
      <c r="J107" t="s">
        <v>91</v>
      </c>
      <c r="K107">
        <v>-1</v>
      </c>
      <c r="L107">
        <v>-1</v>
      </c>
      <c r="M107">
        <v>-1</v>
      </c>
      <c r="N107">
        <v>0</v>
      </c>
      <c r="O107" s="66" t="s">
        <v>125</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constants'!$B$4:$C$1003,2,FALSE),"")</f>
        <v>Included in base game</v>
      </c>
      <c r="U107" s="33" t="s">
        <v>2829</v>
      </c>
      <c r="V107" s="3" t="str">
        <f>IF(U107&lt;&gt;"",IF(U107&lt;&gt;"LIBSETS_DROP_MECHANIC_MONSTER_NAME",VLOOKUP(U107,'LibSets constants'!$I$4:$L$1003,3,FALSE),""),"")</f>
        <v>City Cropsford (quartermaster)</v>
      </c>
      <c r="W107" s="3" t="str">
        <f>IF(U107&lt;&gt;"",IF(U107&lt;&gt;"LIBSETS_DROP_MECHANIC_MONSTER_NAME",VLOOKUP(U107,'LibSets constants'!$I$4:$L$1003,4,FALSE),""),"")</f>
        <v>Stadt Erntefurt (Quartiermeister)</v>
      </c>
      <c r="X107" s="3"/>
      <c r="Y107" s="3" t="str">
        <f>IF(G107&lt;&gt;"LIBSETS_SETTYPE_BATTLEGROUND",IF(G107&lt;&gt;"LIBSETS_SETTYPE_SPECIAL",IF(X107&lt;&gt;"",X107,IF(Z107&lt;&gt;"",VLOOKUP(Z107,'ESO zone constants'!$D$3:$H$4953,5,FALSE),"")),""),"")</f>
        <v/>
      </c>
      <c r="Z107" t="str">
        <f>IF(AND(O107&lt;&gt;"",NOT(ISERROR(O107))),"",IF(AND(L107&lt;&gt;"",L107&gt;0,NOT(ISERROR(L107))),VLOOKUP(L107,'ESO dumped WayshrineInfo'!$K$3:$N$9999,4,FALSE),""))</f>
        <v/>
      </c>
      <c r="AB107" s="3" t="str">
        <f>IF(AA107&lt;&gt;"",IF(AA107&lt;&gt;"LIBSETS_DROP_MECHANIC_MONSTER_NAME",VLOOKUP(AA107,'LibSets constants'!$I$4:$L$1003,3,FALSE),""),"")</f>
        <v/>
      </c>
      <c r="AC107" s="3" t="str">
        <f>IF(AA107&lt;&gt;"",IF(AA107&lt;&gt;"LIBSETS_DROP_MECHANIC_MONSTER_NAME",VLOOKUP(AA107,'LibSets constants'!$I$4:$L$1003,4,FALSE),""),"")</f>
        <v/>
      </c>
      <c r="AD107" s="3" t="str">
        <f>IF(G107&lt;&gt;"LIBSETS_SETTYPE_BATTLEGROUND",IF(G107&lt;&gt;"LIBSETS_SETTYPE_SPECIAL",IF(AE107&lt;&gt;"",VLOOKUP(AE107,'ESO zone constants'!$D$3:$H$4953,5,FALSE),""),""),"")</f>
        <v/>
      </c>
      <c r="AE107" t="str">
        <f>IF(AND(O107&lt;&gt;"",NOT(ISERROR(O107))),"",IF(AND(M107&lt;&gt;"",M107&gt;0,NOT(ISERROR(M107))),VLOOKUP(M107,'ESO dumped WayshrineInfo'!$K$3:$N$9999,4,FALSE),""))</f>
        <v/>
      </c>
      <c r="AG107" s="3" t="str">
        <f>IF(AF107&lt;&gt;"",IF(AF107&lt;&gt;"LIBSETS_DROP_MECHANIC_MONSTER_NAME",VLOOKUP(AF107,'LibSets constants'!$I$4:$L$1003,3,FALSE),""),"")</f>
        <v/>
      </c>
      <c r="AH107" s="3" t="str">
        <f>IF(AF107&lt;&gt;"",IF(AF107&lt;&gt;"LIBSETS_DROP_MECHANIC_MONSTER_NAME",VLOOKUP(AF107,'LibSets constants'!$I$4:$L$1003,4,FALSE),""),"")</f>
        <v/>
      </c>
      <c r="AI107" s="3" t="str">
        <f>IF(G107&lt;&gt;"LIBSETS_SETTYPE_BATTLEGROUND",IF(G107&lt;&gt;"LIBSETS_SETTYPE_SPECIAL",IF(AJ107&lt;&gt;"",VLOOKUP(AJ107,'ESO zone constants'!$D$3:$H$4953,5,FALSE),""),""),"")</f>
        <v/>
      </c>
      <c r="AL107" s="3" t="str">
        <f>IF(AK107&lt;&gt;"",IF(AK107&lt;&gt;"LIBSETS_DROP_MECHANIC_MONSTER_NAME",VLOOKUP(AK107,'LibSets constants'!$I$4:$L$1003,3,FALSE),""),"")</f>
        <v/>
      </c>
      <c r="AM107" s="3" t="str">
        <f>IF(AK107&lt;&gt;"",IF(AK107&lt;&gt;"LIBSETS_DROP_MECHANIC_MONSTER_NAME",VLOOKUP(AK107,'LibSets constants'!$I$4:$L$1003,4,FALSE),""),"")</f>
        <v/>
      </c>
      <c r="AN107" s="3" t="str">
        <f>IF(G107&lt;&gt;"LIBSETS_SETTYPE_BATTLEGROUND",IF(G107&lt;&gt;"LIBSETS_SETTYPE_SPECIAL",IF(AO107&lt;&gt;"",VLOOKUP(AO107,'ESO zone constants'!$D$3:$H$4953,5,FALSE),""),""),"")</f>
        <v/>
      </c>
      <c r="AQ107" s="3" t="str">
        <f>IF(AP107&lt;&gt;"",IF(AP107&lt;&gt;"LIBSETS_DROP_MECHANIC_MONSTER_NAME",VLOOKUP(AP107,'LibSets constants'!$I$4:$L$1003,3,FALSE),""),"")</f>
        <v/>
      </c>
      <c r="AR107" s="3" t="str">
        <f>IF(AP107&lt;&gt;"",IF(AP107&lt;&gt;"LIBSETS_DROP_MECHANIC_MONSTER_NAME",VLOOKUP(AP107,'LibSets constants'!$I$4:$L$1003,4,FALSE),""),"")</f>
        <v/>
      </c>
      <c r="AS107" s="3" t="str">
        <f>IF(G107&lt;&gt;"LIBSETS_SETTYPE_BATTLEGROUND",IF(G107&lt;&gt;"LIBSETS_SETTYPE_SPECIAL",IF(AT107&lt;&gt;"",VLOOKUP(AT107,'ESO zone constants'!$D$3:$H$4953,5,FALSE),""),""),"")</f>
        <v/>
      </c>
      <c r="AV107" s="3" t="str">
        <f>IF(AU107&lt;&gt;"",IF(AU107&lt;&gt;"LIBSETS_DROP_MECHANIC_MONSTER_NAME",VLOOKUP(AU107,'LibSets constants'!$I$4:$L$1003,3,FALSE),""),"")</f>
        <v/>
      </c>
      <c r="AW107" s="3" t="str">
        <f>IF(AU107&lt;&gt;"",IF(AU107&lt;&gt;"LIBSETS_DROP_MECHANIC_MONSTER_NAME",VLOOKUP(AU107,'LibSets constants'!$I$4:$L$1003,4,FALSE),""),"")</f>
        <v/>
      </c>
      <c r="AX107" s="87" t="s">
        <v>2679</v>
      </c>
      <c r="AY107" s="21" t="str">
        <f t="shared" si="5"/>
        <v>[126] = {wayshrines={-1,-1,-1,}, dlcId=DLC_BASE_GAME</v>
      </c>
      <c r="AZ107" s="21" t="str">
        <f t="shared" si="6"/>
        <v>, zoneIds={181}, veteran=false</v>
      </c>
      <c r="BA107" s="21" t="str">
        <f t="shared" si="7"/>
        <v>, setType=LIBSETS_SETTYPE_CYRODIIL</v>
      </c>
      <c r="BB107" s="21" t="str">
        <f t="shared" si="8"/>
        <v>, isProcSetAllowedInPvP=1, dropMechanic={LIBSETS_DROP_MECHANIC_CITY_CYRODIIL_CROPSFORD}},</v>
      </c>
      <c r="BC107" s="21" t="str">
        <f t="shared" si="9"/>
        <v xml:space="preserve"> --Grace of the Ancients / Anmut der Ahnen   [Cyrodiil]</v>
      </c>
    </row>
    <row r="108" spans="1:55" x14ac:dyDescent="0.25">
      <c r="A108" s="12">
        <v>127</v>
      </c>
      <c r="B108" t="s">
        <v>884</v>
      </c>
      <c r="C108" t="s">
        <v>885</v>
      </c>
      <c r="D108" s="3">
        <f>A108</f>
        <v>127</v>
      </c>
      <c r="G108" s="8" t="s">
        <v>1480</v>
      </c>
      <c r="I108" t="s">
        <v>91</v>
      </c>
      <c r="J108" t="s">
        <v>91</v>
      </c>
      <c r="K108">
        <v>-1</v>
      </c>
      <c r="L108">
        <v>-1</v>
      </c>
      <c r="M108">
        <v>-1</v>
      </c>
      <c r="N108">
        <v>0</v>
      </c>
      <c r="O108" s="66" t="s">
        <v>125</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constants'!$B$4:$C$1003,2,FALSE),"")</f>
        <v>Included in base game</v>
      </c>
      <c r="U108" s="33" t="s">
        <v>1538</v>
      </c>
      <c r="V108" s="3" t="str">
        <f>IF(U108&lt;&gt;"",IF(U108&lt;&gt;"LIBSETS_DROP_MECHANIC_MONSTER_NAME",VLOOKUP(U108,'LibSets constants'!$I$4:$L$1003,3,FALSE),""),"")</f>
        <v>City Bruma (quartermaster)</v>
      </c>
      <c r="W108" s="3" t="str">
        <f>IF(U108&lt;&gt;"",IF(U108&lt;&gt;"LIBSETS_DROP_MECHANIC_MONSTER_NAME",VLOOKUP(U108,'LibSets constants'!$I$4:$L$1003,4,FALSE),""),"")</f>
        <v>Stadt Bruma (Quartiermeister)</v>
      </c>
      <c r="X108" s="3"/>
      <c r="Y108" s="3" t="str">
        <f>IF(G108&lt;&gt;"LIBSETS_SETTYPE_BATTLEGROUND",IF(G108&lt;&gt;"LIBSETS_SETTYPE_SPECIAL",IF(X108&lt;&gt;"",X108,IF(Z108&lt;&gt;"",VLOOKUP(Z108,'ESO zone constants'!$D$3:$H$4953,5,FALSE),"")),""),"")</f>
        <v/>
      </c>
      <c r="Z108" t="str">
        <f>IF(AND(O108&lt;&gt;"",NOT(ISERROR(O108))),"",IF(AND(L108&lt;&gt;"",L108&gt;0,NOT(ISERROR(L108))),VLOOKUP(L108,'ESO dumped WayshrineInfo'!$K$3:$N$9999,4,FALSE),""))</f>
        <v/>
      </c>
      <c r="AB108" s="3" t="str">
        <f>IF(AA108&lt;&gt;"",IF(AA108&lt;&gt;"LIBSETS_DROP_MECHANIC_MONSTER_NAME",VLOOKUP(AA108,'LibSets constants'!$I$4:$L$1003,3,FALSE),""),"")</f>
        <v/>
      </c>
      <c r="AC108" s="3" t="str">
        <f>IF(AA108&lt;&gt;"",IF(AA108&lt;&gt;"LIBSETS_DROP_MECHANIC_MONSTER_NAME",VLOOKUP(AA108,'LibSets constants'!$I$4:$L$1003,4,FALSE),""),"")</f>
        <v/>
      </c>
      <c r="AD108" s="3" t="str">
        <f>IF(G108&lt;&gt;"LIBSETS_SETTYPE_BATTLEGROUND",IF(G108&lt;&gt;"LIBSETS_SETTYPE_SPECIAL",IF(AE108&lt;&gt;"",VLOOKUP(AE108,'ESO zone constants'!$D$3:$H$4953,5,FALSE),""),""),"")</f>
        <v/>
      </c>
      <c r="AE108" t="str">
        <f>IF(AND(O108&lt;&gt;"",NOT(ISERROR(O108))),"",IF(AND(M108&lt;&gt;"",M108&gt;0,NOT(ISERROR(M108))),VLOOKUP(M108,'ESO dumped WayshrineInfo'!$K$3:$N$9999,4,FALSE),""))</f>
        <v/>
      </c>
      <c r="AG108" s="3" t="str">
        <f>IF(AF108&lt;&gt;"",IF(AF108&lt;&gt;"LIBSETS_DROP_MECHANIC_MONSTER_NAME",VLOOKUP(AF108,'LibSets constants'!$I$4:$L$1003,3,FALSE),""),"")</f>
        <v/>
      </c>
      <c r="AH108" s="3" t="str">
        <f>IF(AF108&lt;&gt;"",IF(AF108&lt;&gt;"LIBSETS_DROP_MECHANIC_MONSTER_NAME",VLOOKUP(AF108,'LibSets constants'!$I$4:$L$1003,4,FALSE),""),"")</f>
        <v/>
      </c>
      <c r="AI108" s="3" t="str">
        <f>IF(G108&lt;&gt;"LIBSETS_SETTYPE_BATTLEGROUND",IF(G108&lt;&gt;"LIBSETS_SETTYPE_SPECIAL",IF(AJ108&lt;&gt;"",VLOOKUP(AJ108,'ESO zone constants'!$D$3:$H$4953,5,FALSE),""),""),"")</f>
        <v/>
      </c>
      <c r="AL108" s="3" t="str">
        <f>IF(AK108&lt;&gt;"",IF(AK108&lt;&gt;"LIBSETS_DROP_MECHANIC_MONSTER_NAME",VLOOKUP(AK108,'LibSets constants'!$I$4:$L$1003,3,FALSE),""),"")</f>
        <v/>
      </c>
      <c r="AM108" s="3" t="str">
        <f>IF(AK108&lt;&gt;"",IF(AK108&lt;&gt;"LIBSETS_DROP_MECHANIC_MONSTER_NAME",VLOOKUP(AK108,'LibSets constants'!$I$4:$L$1003,4,FALSE),""),"")</f>
        <v/>
      </c>
      <c r="AN108" s="3" t="str">
        <f>IF(G108&lt;&gt;"LIBSETS_SETTYPE_BATTLEGROUND",IF(G108&lt;&gt;"LIBSETS_SETTYPE_SPECIAL",IF(AO108&lt;&gt;"",VLOOKUP(AO108,'ESO zone constants'!$D$3:$H$4953,5,FALSE),""),""),"")</f>
        <v/>
      </c>
      <c r="AQ108" s="3" t="str">
        <f>IF(AP108&lt;&gt;"",IF(AP108&lt;&gt;"LIBSETS_DROP_MECHANIC_MONSTER_NAME",VLOOKUP(AP108,'LibSets constants'!$I$4:$L$1003,3,FALSE),""),"")</f>
        <v/>
      </c>
      <c r="AR108" s="3" t="str">
        <f>IF(AP108&lt;&gt;"",IF(AP108&lt;&gt;"LIBSETS_DROP_MECHANIC_MONSTER_NAME",VLOOKUP(AP108,'LibSets constants'!$I$4:$L$1003,4,FALSE),""),"")</f>
        <v/>
      </c>
      <c r="AS108" s="3" t="str">
        <f>IF(G108&lt;&gt;"LIBSETS_SETTYPE_BATTLEGROUND",IF(G108&lt;&gt;"LIBSETS_SETTYPE_SPECIAL",IF(AT108&lt;&gt;"",VLOOKUP(AT108,'ESO zone constants'!$D$3:$H$4953,5,FALSE),""),""),"")</f>
        <v/>
      </c>
      <c r="AV108" s="3" t="str">
        <f>IF(AU108&lt;&gt;"",IF(AU108&lt;&gt;"LIBSETS_DROP_MECHANIC_MONSTER_NAME",VLOOKUP(AU108,'LibSets constants'!$I$4:$L$1003,3,FALSE),""),"")</f>
        <v/>
      </c>
      <c r="AW108" s="43" t="str">
        <f>IF(AU108&lt;&gt;"",IF(AU108&lt;&gt;"LIBSETS_DROP_MECHANIC_MONSTER_NAME",VLOOKUP(AU108,'LibSets constants'!$I$4:$L$1003,4,FALSE),""),"")</f>
        <v/>
      </c>
      <c r="AX108" s="87" t="s">
        <v>2679</v>
      </c>
      <c r="AY108" s="21" t="str">
        <f t="shared" si="5"/>
        <v>[127] = {wayshrines={-1,-1,-1,}, dlcId=DLC_BASE_GAME</v>
      </c>
      <c r="AZ108" s="21" t="str">
        <f t="shared" si="6"/>
        <v>, zoneIds={181}, veteran=false</v>
      </c>
      <c r="BA108" s="21" t="str">
        <f t="shared" si="7"/>
        <v>, setType=LIBSETS_SETTYPE_CYRODIIL</v>
      </c>
      <c r="BB108" s="21" t="str">
        <f t="shared" si="8"/>
        <v>, isProcSetAllowedInPvP=1, dropMechanic={LIBSETS_DROP_MECHANIC_CITY_CYRODIIL_BRUMA}},</v>
      </c>
      <c r="BC108" s="21" t="str">
        <f t="shared" si="9"/>
        <v xml:space="preserve"> --Deadly Strike / Tödlicher Stoß   [Cyrodiil]</v>
      </c>
    </row>
    <row r="109" spans="1:55" x14ac:dyDescent="0.25">
      <c r="A109" s="12">
        <v>128</v>
      </c>
      <c r="B109" t="s">
        <v>886</v>
      </c>
      <c r="C109" t="s">
        <v>887</v>
      </c>
      <c r="D109" s="3">
        <f>A109</f>
        <v>128</v>
      </c>
      <c r="E109" s="42"/>
      <c r="G109" s="8" t="s">
        <v>1480</v>
      </c>
      <c r="I109" t="s">
        <v>91</v>
      </c>
      <c r="J109" t="s">
        <v>91</v>
      </c>
      <c r="K109">
        <v>-1</v>
      </c>
      <c r="L109">
        <v>-1</v>
      </c>
      <c r="M109">
        <v>-1</v>
      </c>
      <c r="N109">
        <v>0</v>
      </c>
      <c r="O109" s="66" t="s">
        <v>125</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constants'!$B$4:$C$1003,2,FALSE),"")</f>
        <v>Included in base game</v>
      </c>
      <c r="U109" s="33" t="s">
        <v>1540</v>
      </c>
      <c r="V109" s="3" t="str">
        <f>IF(U109&lt;&gt;"",IF(U109&lt;&gt;"LIBSETS_DROP_MECHANIC_MONSTER_NAME",VLOOKUP(U109,'LibSets constants'!$I$4:$L$1003,3,FALSE),""),"")</f>
        <v>City Vlastarus (quartermaster)</v>
      </c>
      <c r="W109" s="3" t="str">
        <f>IF(U109&lt;&gt;"",IF(U109&lt;&gt;"LIBSETS_DROP_MECHANIC_MONSTER_NAME",VLOOKUP(U109,'LibSets constants'!$I$4:$L$1003,4,FALSE),""),"")</f>
        <v>Stadt Vlastarus (Quartiermeister)</v>
      </c>
      <c r="X109" s="3"/>
      <c r="Y109" s="3" t="str">
        <f>IF(G109&lt;&gt;"LIBSETS_SETTYPE_BATTLEGROUND",IF(G109&lt;&gt;"LIBSETS_SETTYPE_SPECIAL",IF(X109&lt;&gt;"",X109,IF(Z109&lt;&gt;"",VLOOKUP(Z109,'ESO zone constants'!$D$3:$H$4953,5,FALSE),"")),""),"")</f>
        <v/>
      </c>
      <c r="Z109" t="str">
        <f>IF(AND(O109&lt;&gt;"",NOT(ISERROR(O109))),"",IF(AND(L109&lt;&gt;"",L109&gt;0,NOT(ISERROR(L109))),VLOOKUP(L109,'ESO dumped WayshrineInfo'!$K$3:$N$9999,4,FALSE),""))</f>
        <v/>
      </c>
      <c r="AB109" s="43" t="str">
        <f>IF(AA109&lt;&gt;"",IF(AA109&lt;&gt;"LIBSETS_DROP_MECHANIC_MONSTER_NAME",VLOOKUP(AA109,'LibSets constants'!$I$4:$L$1003,3,FALSE),""),"")</f>
        <v/>
      </c>
      <c r="AC109" s="43" t="str">
        <f>IF(AA109&lt;&gt;"",IF(AA109&lt;&gt;"LIBSETS_DROP_MECHANIC_MONSTER_NAME",VLOOKUP(AA109,'LibSets constants'!$I$4:$L$1003,4,FALSE),""),"")</f>
        <v/>
      </c>
      <c r="AD109" s="3" t="str">
        <f>IF(G109&lt;&gt;"LIBSETS_SETTYPE_BATTLEGROUND",IF(G109&lt;&gt;"LIBSETS_SETTYPE_SPECIAL",IF(AE109&lt;&gt;"",VLOOKUP(AE109,'ESO zone constants'!$D$3:$H$4953,5,FALSE),""),""),"")</f>
        <v/>
      </c>
      <c r="AE109" t="str">
        <f>IF(AND(O109&lt;&gt;"",NOT(ISERROR(O109))),"",IF(AND(M109&lt;&gt;"",M109&gt;0,NOT(ISERROR(M109))),VLOOKUP(M109,'ESO dumped WayshrineInfo'!$K$3:$N$9999,4,FALSE),""))</f>
        <v/>
      </c>
      <c r="AF109" s="44"/>
      <c r="AG109" s="43" t="str">
        <f>IF(AF109&lt;&gt;"",IF(AF109&lt;&gt;"LIBSETS_DROP_MECHANIC_MONSTER_NAME",VLOOKUP(AF109,'LibSets constants'!$I$4:$L$1003,3,FALSE),""),"")</f>
        <v/>
      </c>
      <c r="AH109" s="43" t="str">
        <f>IF(AF109&lt;&gt;"",IF(AF109&lt;&gt;"LIBSETS_DROP_MECHANIC_MONSTER_NAME",VLOOKUP(AF109,'LibSets constants'!$I$4:$L$1003,4,FALSE),""),"")</f>
        <v/>
      </c>
      <c r="AI109" s="3" t="str">
        <f>IF(G109&lt;&gt;"LIBSETS_SETTYPE_BATTLEGROUND",IF(G109&lt;&gt;"LIBSETS_SETTYPE_SPECIAL",IF(AJ109&lt;&gt;"",VLOOKUP(AJ109,'ESO zone constants'!$D$3:$H$4953,5,FALSE),""),""),"")</f>
        <v/>
      </c>
      <c r="AK109" s="44"/>
      <c r="AL109" s="43" t="str">
        <f>IF(AK109&lt;&gt;"",IF(AK109&lt;&gt;"LIBSETS_DROP_MECHANIC_MONSTER_NAME",VLOOKUP(AK109,'LibSets constants'!$I$4:$L$1003,3,FALSE),""),"")</f>
        <v/>
      </c>
      <c r="AM109" s="43" t="str">
        <f>IF(AK109&lt;&gt;"",IF(AK109&lt;&gt;"LIBSETS_DROP_MECHANIC_MONSTER_NAME",VLOOKUP(AK109,'LibSets constants'!$I$4:$L$1003,4,FALSE),""),"")</f>
        <v/>
      </c>
      <c r="AN109" s="3" t="str">
        <f>IF(G109&lt;&gt;"LIBSETS_SETTYPE_BATTLEGROUND",IF(G109&lt;&gt;"LIBSETS_SETTYPE_SPECIAL",IF(AO109&lt;&gt;"",VLOOKUP(AO109,'ESO zone constants'!$D$3:$H$4953,5,FALSE),""),""),"")</f>
        <v/>
      </c>
      <c r="AP109" s="44"/>
      <c r="AQ109" s="43" t="str">
        <f>IF(AP109&lt;&gt;"",IF(AP109&lt;&gt;"LIBSETS_DROP_MECHANIC_MONSTER_NAME",VLOOKUP(AP109,'LibSets constants'!$I$4:$L$1003,3,FALSE),""),"")</f>
        <v/>
      </c>
      <c r="AR109" s="43" t="str">
        <f>IF(AP109&lt;&gt;"",IF(AP109&lt;&gt;"LIBSETS_DROP_MECHANIC_MONSTER_NAME",VLOOKUP(AP109,'LibSets constants'!$I$4:$L$1003,4,FALSE),""),"")</f>
        <v/>
      </c>
      <c r="AS109" s="3" t="str">
        <f>IF(G109&lt;&gt;"LIBSETS_SETTYPE_BATTLEGROUND",IF(G109&lt;&gt;"LIBSETS_SETTYPE_SPECIAL",IF(AT109&lt;&gt;"",VLOOKUP(AT109,'ESO zone constants'!$D$3:$H$4953,5,FALSE),""),""),"")</f>
        <v/>
      </c>
      <c r="AU109" s="44"/>
      <c r="AV109" s="43" t="str">
        <f>IF(AU109&lt;&gt;"",IF(AU109&lt;&gt;"LIBSETS_DROP_MECHANIC_MONSTER_NAME",VLOOKUP(AU109,'LibSets constants'!$I$4:$L$1003,3,FALSE),""),"")</f>
        <v/>
      </c>
      <c r="AW109" s="43" t="str">
        <f>IF(AU109&lt;&gt;"",IF(AU109&lt;&gt;"LIBSETS_DROP_MECHANIC_MONSTER_NAME",VLOOKUP(AU109,'LibSets constants'!$I$4:$L$1003,4,FALSE),""),"")</f>
        <v/>
      </c>
      <c r="AX109" s="87" t="s">
        <v>2679</v>
      </c>
      <c r="AY109" s="21" t="str">
        <f t="shared" si="5"/>
        <v>[128] = {wayshrines={-1,-1,-1,}, dlcId=DLC_BASE_GAME</v>
      </c>
      <c r="AZ109" s="21" t="str">
        <f t="shared" si="6"/>
        <v>, zoneIds={181}, veteran=false</v>
      </c>
      <c r="BA109" s="21" t="str">
        <f t="shared" si="7"/>
        <v>, setType=LIBSETS_SETTYPE_CYRODIIL</v>
      </c>
      <c r="BB109" s="21" t="str">
        <f t="shared" si="8"/>
        <v>, isProcSetAllowedInPvP=1, dropMechanic={LIBSETS_DROP_MECHANIC_CITY_CYRODIIL_VLASTARUS}},</v>
      </c>
      <c r="BC109" s="21" t="str">
        <f t="shared" si="9"/>
        <v xml:space="preserve"> --Blessing of the Potentates / Segen des Potentaten   [Cyrodiil]</v>
      </c>
    </row>
    <row r="110" spans="1:55" x14ac:dyDescent="0.25">
      <c r="A110" s="12">
        <v>129</v>
      </c>
      <c r="B110" t="s">
        <v>888</v>
      </c>
      <c r="C110" t="s">
        <v>889</v>
      </c>
      <c r="D110" s="3">
        <f>A110</f>
        <v>129</v>
      </c>
      <c r="G110" s="8" t="s">
        <v>1480</v>
      </c>
      <c r="I110" t="s">
        <v>91</v>
      </c>
      <c r="J110" t="s">
        <v>91</v>
      </c>
      <c r="K110">
        <v>-1</v>
      </c>
      <c r="L110">
        <v>-1</v>
      </c>
      <c r="M110">
        <v>-1</v>
      </c>
      <c r="N110">
        <v>0</v>
      </c>
      <c r="O110" s="66" t="s">
        <v>125</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constants'!$B$4:$C$1003,2,FALSE),"")</f>
        <v>Included in base game</v>
      </c>
      <c r="U110" s="33" t="s">
        <v>1538</v>
      </c>
      <c r="V110" s="3" t="str">
        <f>IF(U110&lt;&gt;"",IF(U110&lt;&gt;"LIBSETS_DROP_MECHANIC_MONSTER_NAME",VLOOKUP(U110,'LibSets constants'!$I$4:$L$1003,3,FALSE),""),"")</f>
        <v>City Bruma (quartermaster)</v>
      </c>
      <c r="W110" s="3" t="str">
        <f>IF(U110&lt;&gt;"",IF(U110&lt;&gt;"LIBSETS_DROP_MECHANIC_MONSTER_NAME",VLOOKUP(U110,'LibSets constants'!$I$4:$L$1003,4,FALSE),""),"")</f>
        <v>Stadt Bruma (Quartiermeister)</v>
      </c>
      <c r="X110" s="3"/>
      <c r="Y110" s="3" t="str">
        <f>IF(G110&lt;&gt;"LIBSETS_SETTYPE_BATTLEGROUND",IF(G110&lt;&gt;"LIBSETS_SETTYPE_SPECIAL",IF(X110&lt;&gt;"",X110,IF(Z110&lt;&gt;"",VLOOKUP(Z110,'ESO zone constants'!$D$3:$H$4953,5,FALSE),"")),""),"")</f>
        <v/>
      </c>
      <c r="Z110" t="str">
        <f>IF(AND(O110&lt;&gt;"",NOT(ISERROR(O110))),"",IF(AND(L110&lt;&gt;"",L110&gt;0,NOT(ISERROR(L110))),VLOOKUP(L110,'ESO dumped WayshrineInfo'!$K$3:$N$9999,4,FALSE),""))</f>
        <v/>
      </c>
      <c r="AB110" s="43" t="str">
        <f>IF(AA110&lt;&gt;"",IF(AA110&lt;&gt;"LIBSETS_DROP_MECHANIC_MONSTER_NAME",VLOOKUP(AA110,'LibSets constants'!$I$4:$L$1003,3,FALSE),""),"")</f>
        <v/>
      </c>
      <c r="AC110" s="43" t="str">
        <f>IF(AA110&lt;&gt;"",IF(AA110&lt;&gt;"LIBSETS_DROP_MECHANIC_MONSTER_NAME",VLOOKUP(AA110,'LibSets constants'!$I$4:$L$1003,4,FALSE),""),"")</f>
        <v/>
      </c>
      <c r="AD110" s="3" t="str">
        <f>IF(G110&lt;&gt;"LIBSETS_SETTYPE_BATTLEGROUND",IF(G110&lt;&gt;"LIBSETS_SETTYPE_SPECIAL",IF(AE110&lt;&gt;"",VLOOKUP(AE110,'ESO zone constants'!$D$3:$H$4953,5,FALSE),""),""),"")</f>
        <v/>
      </c>
      <c r="AE110" t="str">
        <f>IF(AND(O110&lt;&gt;"",NOT(ISERROR(O110))),"",IF(AND(M110&lt;&gt;"",M110&gt;0,NOT(ISERROR(M110))),VLOOKUP(M110,'ESO dumped WayshrineInfo'!$K$3:$N$9999,4,FALSE),""))</f>
        <v/>
      </c>
      <c r="AF110" s="44"/>
      <c r="AG110" s="43" t="str">
        <f>IF(AF110&lt;&gt;"",IF(AF110&lt;&gt;"LIBSETS_DROP_MECHANIC_MONSTER_NAME",VLOOKUP(AF110,'LibSets constants'!$I$4:$L$1003,3,FALSE),""),"")</f>
        <v/>
      </c>
      <c r="AH110" s="43" t="str">
        <f>IF(AF110&lt;&gt;"",IF(AF110&lt;&gt;"LIBSETS_DROP_MECHANIC_MONSTER_NAME",VLOOKUP(AF110,'LibSets constants'!$I$4:$L$1003,4,FALSE),""),"")</f>
        <v/>
      </c>
      <c r="AI110" s="3" t="str">
        <f>IF(G110&lt;&gt;"LIBSETS_SETTYPE_BATTLEGROUND",IF(G110&lt;&gt;"LIBSETS_SETTYPE_SPECIAL",IF(AJ110&lt;&gt;"",VLOOKUP(AJ110,'ESO zone constants'!$D$3:$H$4953,5,FALSE),""),""),"")</f>
        <v/>
      </c>
      <c r="AK110" s="44"/>
      <c r="AL110" s="43" t="str">
        <f>IF(AK110&lt;&gt;"",IF(AK110&lt;&gt;"LIBSETS_DROP_MECHANIC_MONSTER_NAME",VLOOKUP(AK110,'LibSets constants'!$I$4:$L$1003,3,FALSE),""),"")</f>
        <v/>
      </c>
      <c r="AM110" s="43" t="str">
        <f>IF(AK110&lt;&gt;"",IF(AK110&lt;&gt;"LIBSETS_DROP_MECHANIC_MONSTER_NAME",VLOOKUP(AK110,'LibSets constants'!$I$4:$L$1003,4,FALSE),""),"")</f>
        <v/>
      </c>
      <c r="AN110" s="3" t="str">
        <f>IF(G110&lt;&gt;"LIBSETS_SETTYPE_BATTLEGROUND",IF(G110&lt;&gt;"LIBSETS_SETTYPE_SPECIAL",IF(AO110&lt;&gt;"",VLOOKUP(AO110,'ESO zone constants'!$D$3:$H$4953,5,FALSE),""),""),"")</f>
        <v/>
      </c>
      <c r="AP110" s="44"/>
      <c r="AQ110" s="43" t="str">
        <f>IF(AP110&lt;&gt;"",IF(AP110&lt;&gt;"LIBSETS_DROP_MECHANIC_MONSTER_NAME",VLOOKUP(AP110,'LibSets constants'!$I$4:$L$1003,3,FALSE),""),"")</f>
        <v/>
      </c>
      <c r="AR110" s="43" t="str">
        <f>IF(AP110&lt;&gt;"",IF(AP110&lt;&gt;"LIBSETS_DROP_MECHANIC_MONSTER_NAME",VLOOKUP(AP110,'LibSets constants'!$I$4:$L$1003,4,FALSE),""),"")</f>
        <v/>
      </c>
      <c r="AS110" s="3" t="str">
        <f>IF(G110&lt;&gt;"LIBSETS_SETTYPE_BATTLEGROUND",IF(G110&lt;&gt;"LIBSETS_SETTYPE_SPECIAL",IF(AT110&lt;&gt;"",VLOOKUP(AT110,'ESO zone constants'!$D$3:$H$4953,5,FALSE),""),""),"")</f>
        <v/>
      </c>
      <c r="AU110" s="44"/>
      <c r="AV110" s="43" t="str">
        <f>IF(AU110&lt;&gt;"",IF(AU110&lt;&gt;"LIBSETS_DROP_MECHANIC_MONSTER_NAME",VLOOKUP(AU110,'LibSets constants'!$I$4:$L$1003,3,FALSE),""),"")</f>
        <v/>
      </c>
      <c r="AW110" s="43" t="str">
        <f>IF(AU110&lt;&gt;"",IF(AU110&lt;&gt;"LIBSETS_DROP_MECHANIC_MONSTER_NAME",VLOOKUP(AU110,'LibSets constants'!$I$4:$L$1003,4,FALSE),""),"")</f>
        <v/>
      </c>
      <c r="AX110" s="87" t="s">
        <v>2678</v>
      </c>
      <c r="AY110" s="21" t="str">
        <f t="shared" si="5"/>
        <v>[129] = {wayshrines={-1,-1,-1,}, dlcId=DLC_BASE_GAME</v>
      </c>
      <c r="AZ110" s="21" t="str">
        <f t="shared" si="6"/>
        <v>, zoneIds={181}, veteran=false</v>
      </c>
      <c r="BA110" s="21" t="str">
        <f t="shared" si="7"/>
        <v>, setType=LIBSETS_SETTYPE_CYRODIIL</v>
      </c>
      <c r="BB110" s="21" t="str">
        <f t="shared" si="8"/>
        <v>, dropMechanic={LIBSETS_DROP_MECHANIC_CITY_CYRODIIL_BRUMA}},</v>
      </c>
      <c r="BC110" s="21" t="str">
        <f t="shared" si="9"/>
        <v xml:space="preserve"> --Vengeance Leech / Saugende Vergeltung   [Cyrodiil]</v>
      </c>
    </row>
    <row r="111" spans="1:55" x14ac:dyDescent="0.25">
      <c r="A111" s="12">
        <v>130</v>
      </c>
      <c r="B111" t="s">
        <v>890</v>
      </c>
      <c r="C111" t="s">
        <v>891</v>
      </c>
      <c r="D111" s="3">
        <f>A111</f>
        <v>130</v>
      </c>
      <c r="G111" s="8" t="s">
        <v>1480</v>
      </c>
      <c r="I111" t="s">
        <v>91</v>
      </c>
      <c r="J111" t="s">
        <v>91</v>
      </c>
      <c r="K111">
        <v>-1</v>
      </c>
      <c r="L111">
        <v>-1</v>
      </c>
      <c r="M111">
        <v>-1</v>
      </c>
      <c r="N111">
        <v>0</v>
      </c>
      <c r="O111" s="66" t="s">
        <v>125</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constants'!$B$4:$C$1003,2,FALSE),"")</f>
        <v>Included in base game</v>
      </c>
      <c r="U111" s="33" t="s">
        <v>1538</v>
      </c>
      <c r="V111" s="3" t="str">
        <f>IF(U111&lt;&gt;"",IF(U111&lt;&gt;"LIBSETS_DROP_MECHANIC_MONSTER_NAME",VLOOKUP(U111,'LibSets constants'!$I$4:$L$1003,3,FALSE),""),"")</f>
        <v>City Bruma (quartermaster)</v>
      </c>
      <c r="W111" s="3" t="str">
        <f>IF(U111&lt;&gt;"",IF(U111&lt;&gt;"LIBSETS_DROP_MECHANIC_MONSTER_NAME",VLOOKUP(U111,'LibSets constants'!$I$4:$L$1003,4,FALSE),""),"")</f>
        <v>Stadt Bruma (Quartiermeister)</v>
      </c>
      <c r="X111" s="43"/>
      <c r="Y111" s="3" t="str">
        <f>IF(G111&lt;&gt;"LIBSETS_SETTYPE_BATTLEGROUND",IF(G111&lt;&gt;"LIBSETS_SETTYPE_SPECIAL",IF(X111&lt;&gt;"",X111,IF(Z111&lt;&gt;"",VLOOKUP(Z111,'ESO zone constants'!$D$3:$H$4953,5,FALSE),"")),""),"")</f>
        <v/>
      </c>
      <c r="Z111" t="str">
        <f>IF(AND(O111&lt;&gt;"",NOT(ISERROR(O111))),"",IF(AND(L111&lt;&gt;"",L111&gt;0,NOT(ISERROR(L111))),VLOOKUP(L111,'ESO dumped WayshrineInfo'!$K$3:$N$9999,4,FALSE),""))</f>
        <v/>
      </c>
      <c r="AB111" s="3" t="str">
        <f>IF(AA111&lt;&gt;"",IF(AA111&lt;&gt;"LIBSETS_DROP_MECHANIC_MONSTER_NAME",VLOOKUP(AA111,'LibSets constants'!$I$4:$L$1003,3,FALSE),""),"")</f>
        <v/>
      </c>
      <c r="AC111" s="3" t="str">
        <f>IF(AA111&lt;&gt;"",IF(AA111&lt;&gt;"LIBSETS_DROP_MECHANIC_MONSTER_NAME",VLOOKUP(AA111,'LibSets constants'!$I$4:$L$1003,4,FALSE),""),"")</f>
        <v/>
      </c>
      <c r="AD111" s="3" t="str">
        <f>IF(G111&lt;&gt;"LIBSETS_SETTYPE_BATTLEGROUND",IF(G111&lt;&gt;"LIBSETS_SETTYPE_SPECIAL",IF(AE111&lt;&gt;"",VLOOKUP(AE111,'ESO zone constants'!$D$3:$H$4953,5,FALSE),""),""),"")</f>
        <v/>
      </c>
      <c r="AE111" t="str">
        <f>IF(AND(O111&lt;&gt;"",NOT(ISERROR(O111))),"",IF(AND(M111&lt;&gt;"",M111&gt;0,NOT(ISERROR(M111))),VLOOKUP(M111,'ESO dumped WayshrineInfo'!$K$3:$N$9999,4,FALSE),""))</f>
        <v/>
      </c>
      <c r="AG111" s="3" t="str">
        <f>IF(AF111&lt;&gt;"",IF(AF111&lt;&gt;"LIBSETS_DROP_MECHANIC_MONSTER_NAME",VLOOKUP(AF111,'LibSets constants'!$I$4:$L$1003,3,FALSE),""),"")</f>
        <v/>
      </c>
      <c r="AH111" s="3" t="str">
        <f>IF(AF111&lt;&gt;"",IF(AF111&lt;&gt;"LIBSETS_DROP_MECHANIC_MONSTER_NAME",VLOOKUP(AF111,'LibSets constants'!$I$4:$L$1003,4,FALSE),""),"")</f>
        <v/>
      </c>
      <c r="AI111" s="3" t="str">
        <f>IF(G111&lt;&gt;"LIBSETS_SETTYPE_BATTLEGROUND",IF(G111&lt;&gt;"LIBSETS_SETTYPE_SPECIAL",IF(AJ111&lt;&gt;"",VLOOKUP(AJ111,'ESO zone constants'!$D$3:$H$4953,5,FALSE),""),""),"")</f>
        <v/>
      </c>
      <c r="AL111" s="3" t="str">
        <f>IF(AK111&lt;&gt;"",IF(AK111&lt;&gt;"LIBSETS_DROP_MECHANIC_MONSTER_NAME",VLOOKUP(AK111,'LibSets constants'!$I$4:$L$1003,3,FALSE),""),"")</f>
        <v/>
      </c>
      <c r="AM111" s="3" t="str">
        <f>IF(AK111&lt;&gt;"",IF(AK111&lt;&gt;"LIBSETS_DROP_MECHANIC_MONSTER_NAME",VLOOKUP(AK111,'LibSets constants'!$I$4:$L$1003,4,FALSE),""),"")</f>
        <v/>
      </c>
      <c r="AN111" s="3" t="str">
        <f>IF(G111&lt;&gt;"LIBSETS_SETTYPE_BATTLEGROUND",IF(G111&lt;&gt;"LIBSETS_SETTYPE_SPECIAL",IF(AO111&lt;&gt;"",VLOOKUP(AO111,'ESO zone constants'!$D$3:$H$4953,5,FALSE),""),""),"")</f>
        <v/>
      </c>
      <c r="AQ111" s="3" t="str">
        <f>IF(AP111&lt;&gt;"",IF(AP111&lt;&gt;"LIBSETS_DROP_MECHANIC_MONSTER_NAME",VLOOKUP(AP111,'LibSets constants'!$I$4:$L$1003,3,FALSE),""),"")</f>
        <v/>
      </c>
      <c r="AR111" s="3" t="str">
        <f>IF(AP111&lt;&gt;"",IF(AP111&lt;&gt;"LIBSETS_DROP_MECHANIC_MONSTER_NAME",VLOOKUP(AP111,'LibSets constants'!$I$4:$L$1003,4,FALSE),""),"")</f>
        <v/>
      </c>
      <c r="AS111" s="3" t="str">
        <f>IF(G111&lt;&gt;"LIBSETS_SETTYPE_BATTLEGROUND",IF(G111&lt;&gt;"LIBSETS_SETTYPE_SPECIAL",IF(AT111&lt;&gt;"",VLOOKUP(AT111,'ESO zone constants'!$D$3:$H$4953,5,FALSE),""),""),"")</f>
        <v/>
      </c>
      <c r="AV111" s="3" t="str">
        <f>IF(AU111&lt;&gt;"",IF(AU111&lt;&gt;"LIBSETS_DROP_MECHANIC_MONSTER_NAME",VLOOKUP(AU111,'LibSets constants'!$I$4:$L$1003,3,FALSE),""),"")</f>
        <v/>
      </c>
      <c r="AW111" s="3" t="str">
        <f>IF(AU111&lt;&gt;"",IF(AU111&lt;&gt;"LIBSETS_DROP_MECHANIC_MONSTER_NAME",VLOOKUP(AU111,'LibSets constants'!$I$4:$L$1003,4,FALSE),""),"")</f>
        <v/>
      </c>
      <c r="AX111" s="87" t="s">
        <v>2679</v>
      </c>
      <c r="AY111" s="21" t="str">
        <f t="shared" si="5"/>
        <v>[130] = {wayshrines={-1,-1,-1,}, dlcId=DLC_BASE_GAME</v>
      </c>
      <c r="AZ111" s="21" t="str">
        <f t="shared" si="6"/>
        <v>, zoneIds={181}, veteran=false</v>
      </c>
      <c r="BA111" s="21" t="str">
        <f t="shared" si="7"/>
        <v>, setType=LIBSETS_SETTYPE_CYRODIIL</v>
      </c>
      <c r="BB111" s="21" t="str">
        <f t="shared" si="8"/>
        <v>, isProcSetAllowedInPvP=1, dropMechanic={LIBSETS_DROP_MECHANIC_CITY_CYRODIIL_BRUMA}},</v>
      </c>
      <c r="BC111" s="21" t="str">
        <f t="shared" si="9"/>
        <v xml:space="preserve"> --Eagle Eye / Adlerauge   [Cyrodiil]</v>
      </c>
    </row>
    <row r="112" spans="1:55" x14ac:dyDescent="0.25">
      <c r="A112" s="12">
        <v>131</v>
      </c>
      <c r="B112" t="s">
        <v>892</v>
      </c>
      <c r="C112" t="s">
        <v>893</v>
      </c>
      <c r="D112" s="3">
        <f>A112</f>
        <v>131</v>
      </c>
      <c r="E112" s="42"/>
      <c r="G112" s="8" t="s">
        <v>1480</v>
      </c>
      <c r="I112" t="s">
        <v>91</v>
      </c>
      <c r="J112" t="s">
        <v>91</v>
      </c>
      <c r="K112">
        <v>-1</v>
      </c>
      <c r="L112">
        <v>-1</v>
      </c>
      <c r="M112">
        <v>-1</v>
      </c>
      <c r="N112">
        <v>0</v>
      </c>
      <c r="O112" s="66" t="s">
        <v>125</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constants'!$B$4:$C$1003,2,FALSE),"")</f>
        <v>Included in base game</v>
      </c>
      <c r="U112" s="33" t="s">
        <v>1540</v>
      </c>
      <c r="V112" s="3" t="str">
        <f>IF(U112&lt;&gt;"",IF(U112&lt;&gt;"LIBSETS_DROP_MECHANIC_MONSTER_NAME",VLOOKUP(U112,'LibSets constants'!$I$4:$L$1003,3,FALSE),""),"")</f>
        <v>City Vlastarus (quartermaster)</v>
      </c>
      <c r="W112" s="3" t="str">
        <f>IF(U112&lt;&gt;"",IF(U112&lt;&gt;"LIBSETS_DROP_MECHANIC_MONSTER_NAME",VLOOKUP(U112,'LibSets constants'!$I$4:$L$1003,4,FALSE),""),"")</f>
        <v>Stadt Vlastarus (Quartiermeister)</v>
      </c>
      <c r="X112" s="3"/>
      <c r="Y112" s="3" t="str">
        <f>IF(G112&lt;&gt;"LIBSETS_SETTYPE_BATTLEGROUND",IF(G112&lt;&gt;"LIBSETS_SETTYPE_SPECIAL",IF(X112&lt;&gt;"",X112,IF(Z112&lt;&gt;"",VLOOKUP(Z112,'ESO zone constants'!$D$3:$H$4953,5,FALSE),"")),""),"")</f>
        <v/>
      </c>
      <c r="Z112" t="str">
        <f>IF(AND(O112&lt;&gt;"",NOT(ISERROR(O112))),"",IF(AND(L112&lt;&gt;"",L112&gt;0,NOT(ISERROR(L112))),VLOOKUP(L112,'ESO dumped WayshrineInfo'!$K$3:$N$9999,4,FALSE),""))</f>
        <v/>
      </c>
      <c r="AB112" s="3" t="str">
        <f>IF(AA112&lt;&gt;"",IF(AA112&lt;&gt;"LIBSETS_DROP_MECHANIC_MONSTER_NAME",VLOOKUP(AA112,'LibSets constants'!$I$4:$L$1003,3,FALSE),""),"")</f>
        <v/>
      </c>
      <c r="AC112" s="3" t="str">
        <f>IF(AA112&lt;&gt;"",IF(AA112&lt;&gt;"LIBSETS_DROP_MECHANIC_MONSTER_NAME",VLOOKUP(AA112,'LibSets constants'!$I$4:$L$1003,4,FALSE),""),"")</f>
        <v/>
      </c>
      <c r="AD112" s="3" t="str">
        <f>IF(G112&lt;&gt;"LIBSETS_SETTYPE_BATTLEGROUND",IF(G112&lt;&gt;"LIBSETS_SETTYPE_SPECIAL",IF(AE112&lt;&gt;"",VLOOKUP(AE112,'ESO zone constants'!$D$3:$H$4953,5,FALSE),""),""),"")</f>
        <v/>
      </c>
      <c r="AE112" t="str">
        <f>IF(AND(O112&lt;&gt;"",NOT(ISERROR(O112))),"",IF(AND(M112&lt;&gt;"",M112&gt;0,NOT(ISERROR(M112))),VLOOKUP(M112,'ESO dumped WayshrineInfo'!$K$3:$N$9999,4,FALSE),""))</f>
        <v/>
      </c>
      <c r="AG112" s="3" t="str">
        <f>IF(AF112&lt;&gt;"",IF(AF112&lt;&gt;"LIBSETS_DROP_MECHANIC_MONSTER_NAME",VLOOKUP(AF112,'LibSets constants'!$I$4:$L$1003,3,FALSE),""),"")</f>
        <v/>
      </c>
      <c r="AH112" s="3" t="str">
        <f>IF(AF112&lt;&gt;"",IF(AF112&lt;&gt;"LIBSETS_DROP_MECHANIC_MONSTER_NAME",VLOOKUP(AF112,'LibSets constants'!$I$4:$L$1003,4,FALSE),""),"")</f>
        <v/>
      </c>
      <c r="AI112" s="3" t="str">
        <f>IF(G112&lt;&gt;"LIBSETS_SETTYPE_BATTLEGROUND",IF(G112&lt;&gt;"LIBSETS_SETTYPE_SPECIAL",IF(AJ112&lt;&gt;"",VLOOKUP(AJ112,'ESO zone constants'!$D$3:$H$4953,5,FALSE),""),""),"")</f>
        <v/>
      </c>
      <c r="AL112" s="3" t="str">
        <f>IF(AK112&lt;&gt;"",IF(AK112&lt;&gt;"LIBSETS_DROP_MECHANIC_MONSTER_NAME",VLOOKUP(AK112,'LibSets constants'!$I$4:$L$1003,3,FALSE),""),"")</f>
        <v/>
      </c>
      <c r="AM112" s="3" t="str">
        <f>IF(AK112&lt;&gt;"",IF(AK112&lt;&gt;"LIBSETS_DROP_MECHANIC_MONSTER_NAME",VLOOKUP(AK112,'LibSets constants'!$I$4:$L$1003,4,FALSE),""),"")</f>
        <v/>
      </c>
      <c r="AN112" s="3" t="str">
        <f>IF(G112&lt;&gt;"LIBSETS_SETTYPE_BATTLEGROUND",IF(G112&lt;&gt;"LIBSETS_SETTYPE_SPECIAL",IF(AO112&lt;&gt;"",VLOOKUP(AO112,'ESO zone constants'!$D$3:$H$4953,5,FALSE),""),""),"")</f>
        <v/>
      </c>
      <c r="AQ112" s="3" t="str">
        <f>IF(AP112&lt;&gt;"",IF(AP112&lt;&gt;"LIBSETS_DROP_MECHANIC_MONSTER_NAME",VLOOKUP(AP112,'LibSets constants'!$I$4:$L$1003,3,FALSE),""),"")</f>
        <v/>
      </c>
      <c r="AR112" s="3" t="str">
        <f>IF(AP112&lt;&gt;"",IF(AP112&lt;&gt;"LIBSETS_DROP_MECHANIC_MONSTER_NAME",VLOOKUP(AP112,'LibSets constants'!$I$4:$L$1003,4,FALSE),""),"")</f>
        <v/>
      </c>
      <c r="AS112" s="3" t="str">
        <f>IF(G112&lt;&gt;"LIBSETS_SETTYPE_BATTLEGROUND",IF(G112&lt;&gt;"LIBSETS_SETTYPE_SPECIAL",IF(AT112&lt;&gt;"",VLOOKUP(AT112,'ESO zone constants'!$D$3:$H$4953,5,FALSE),""),""),"")</f>
        <v/>
      </c>
      <c r="AV112" s="3" t="str">
        <f>IF(AU112&lt;&gt;"",IF(AU112&lt;&gt;"LIBSETS_DROP_MECHANIC_MONSTER_NAME",VLOOKUP(AU112,'LibSets constants'!$I$4:$L$1003,3,FALSE),""),"")</f>
        <v/>
      </c>
      <c r="AW112" s="3" t="str">
        <f>IF(AU112&lt;&gt;"",IF(AU112&lt;&gt;"LIBSETS_DROP_MECHANIC_MONSTER_NAME",VLOOKUP(AU112,'LibSets constants'!$I$4:$L$1003,4,FALSE),""),"")</f>
        <v/>
      </c>
      <c r="AX112" s="87" t="s">
        <v>2679</v>
      </c>
      <c r="AY112" s="21" t="str">
        <f t="shared" si="5"/>
        <v>[131] = {wayshrines={-1,-1,-1,}, dlcId=DLC_BASE_GAME</v>
      </c>
      <c r="AZ112" s="21" t="str">
        <f t="shared" si="6"/>
        <v>, zoneIds={181}, veteran=false</v>
      </c>
      <c r="BA112" s="21" t="str">
        <f t="shared" si="7"/>
        <v>, setType=LIBSETS_SETTYPE_CYRODIIL</v>
      </c>
      <c r="BB112" s="21" t="str">
        <f t="shared" si="8"/>
        <v>, isProcSetAllowedInPvP=1, dropMechanic={LIBSETS_DROP_MECHANIC_CITY_CYRODIIL_VLASTARUS}},</v>
      </c>
      <c r="BC112" s="21" t="str">
        <f t="shared" si="9"/>
        <v xml:space="preserve"> --Bastion of the Heartland / Bastion des Herzlandes   [Cyrodiil]</v>
      </c>
    </row>
    <row r="113" spans="1:55" x14ac:dyDescent="0.25">
      <c r="A113" s="12">
        <v>132</v>
      </c>
      <c r="B113" t="s">
        <v>894</v>
      </c>
      <c r="C113" t="s">
        <v>895</v>
      </c>
      <c r="D113" s="3">
        <f>A113</f>
        <v>132</v>
      </c>
      <c r="G113" s="8" t="s">
        <v>1480</v>
      </c>
      <c r="I113" t="s">
        <v>91</v>
      </c>
      <c r="J113" t="s">
        <v>91</v>
      </c>
      <c r="K113">
        <v>-1</v>
      </c>
      <c r="L113">
        <v>-1</v>
      </c>
      <c r="M113">
        <v>-1</v>
      </c>
      <c r="N113">
        <v>0</v>
      </c>
      <c r="O113" s="66" t="s">
        <v>125</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U113" s="33" t="s">
        <v>1538</v>
      </c>
      <c r="V113" s="3" t="str">
        <f>IF(U113&lt;&gt;"",IF(U113&lt;&gt;"LIBSETS_DROP_MECHANIC_MONSTER_NAME",VLOOKUP(U113,'LibSets constants'!$I$4:$L$1003,3,FALSE),""),"")</f>
        <v>City Bruma (quartermaster)</v>
      </c>
      <c r="W113" s="3" t="str">
        <f>IF(U113&lt;&gt;"",IF(U113&lt;&gt;"LIBSETS_DROP_MECHANIC_MONSTER_NAME",VLOOKUP(U113,'LibSets constants'!$I$4:$L$1003,4,FALSE),""),"")</f>
        <v>Stadt Bruma (Quartiermeister)</v>
      </c>
      <c r="X113" s="3"/>
      <c r="Y113" s="3" t="str">
        <f>IF(G113&lt;&gt;"LIBSETS_SETTYPE_BATTLEGROUND",IF(G113&lt;&gt;"LIBSETS_SETTYPE_SPECIAL",IF(X113&lt;&gt;"",X113,IF(Z113&lt;&gt;"",VLOOKUP(Z113,'ESO zone constants'!$D$3:$H$4953,5,FALSE),"")),""),"")</f>
        <v/>
      </c>
      <c r="Z113" t="str">
        <f>IF(AND(O113&lt;&gt;"",NOT(ISERROR(O113))),"",IF(AND(L113&lt;&gt;"",L113&gt;0,NOT(ISERROR(L113))),VLOOKUP(L113,'ESO dumped WayshrineInfo'!$K$3:$N$9999,4,FALSE),""))</f>
        <v/>
      </c>
      <c r="AB113" s="43" t="str">
        <f>IF(AA113&lt;&gt;"",IF(AA113&lt;&gt;"LIBSETS_DROP_MECHANIC_MONSTER_NAME",VLOOKUP(AA113,'LibSets constants'!$I$4:$L$1003,3,FALSE),""),"")</f>
        <v/>
      </c>
      <c r="AC113" s="43" t="str">
        <f>IF(AA113&lt;&gt;"",IF(AA113&lt;&gt;"LIBSETS_DROP_MECHANIC_MONSTER_NAME",VLOOKUP(AA113,'LibSets constants'!$I$4:$L$1003,4,FALSE),""),"")</f>
        <v/>
      </c>
      <c r="AD113" s="3" t="str">
        <f>IF(G113&lt;&gt;"LIBSETS_SETTYPE_BATTLEGROUND",IF(G113&lt;&gt;"LIBSETS_SETTYPE_SPECIAL",IF(AE113&lt;&gt;"",VLOOKUP(AE113,'ESO zone constants'!$D$3:$H$4953,5,FALSE),""),""),"")</f>
        <v/>
      </c>
      <c r="AE113" t="str">
        <f>IF(AND(O113&lt;&gt;"",NOT(ISERROR(O113))),"",IF(AND(M113&lt;&gt;"",M113&gt;0,NOT(ISERROR(M113))),VLOOKUP(M113,'ESO dumped WayshrineInfo'!$K$3:$N$9999,4,FALSE),""))</f>
        <v/>
      </c>
      <c r="AF113" s="44"/>
      <c r="AG113" s="43" t="str">
        <f>IF(AF113&lt;&gt;"",IF(AF113&lt;&gt;"LIBSETS_DROP_MECHANIC_MONSTER_NAME",VLOOKUP(AF113,'LibSets constants'!$I$4:$L$1003,3,FALSE),""),"")</f>
        <v/>
      </c>
      <c r="AH113" s="43" t="str">
        <f>IF(AF113&lt;&gt;"",IF(AF113&lt;&gt;"LIBSETS_DROP_MECHANIC_MONSTER_NAME",VLOOKUP(AF113,'LibSets constants'!$I$4:$L$1003,4,FALSE),""),"")</f>
        <v/>
      </c>
      <c r="AI113" s="3" t="str">
        <f>IF(G113&lt;&gt;"LIBSETS_SETTYPE_BATTLEGROUND",IF(G113&lt;&gt;"LIBSETS_SETTYPE_SPECIAL",IF(AJ113&lt;&gt;"",VLOOKUP(AJ113,'ESO zone constants'!$D$3:$H$4953,5,FALSE),""),""),"")</f>
        <v/>
      </c>
      <c r="AK113" s="44"/>
      <c r="AL113" s="43" t="str">
        <f>IF(AK113&lt;&gt;"",IF(AK113&lt;&gt;"LIBSETS_DROP_MECHANIC_MONSTER_NAME",VLOOKUP(AK113,'LibSets constants'!$I$4:$L$1003,3,FALSE),""),"")</f>
        <v/>
      </c>
      <c r="AM113" s="43" t="str">
        <f>IF(AK113&lt;&gt;"",IF(AK113&lt;&gt;"LIBSETS_DROP_MECHANIC_MONSTER_NAME",VLOOKUP(AK113,'LibSets constants'!$I$4:$L$1003,4,FALSE),""),"")</f>
        <v/>
      </c>
      <c r="AN113" s="3" t="str">
        <f>IF(G113&lt;&gt;"LIBSETS_SETTYPE_BATTLEGROUND",IF(G113&lt;&gt;"LIBSETS_SETTYPE_SPECIAL",IF(AO113&lt;&gt;"",VLOOKUP(AO113,'ESO zone constants'!$D$3:$H$4953,5,FALSE),""),""),"")</f>
        <v/>
      </c>
      <c r="AP113" s="44"/>
      <c r="AQ113" s="43" t="str">
        <f>IF(AP113&lt;&gt;"",IF(AP113&lt;&gt;"LIBSETS_DROP_MECHANIC_MONSTER_NAME",VLOOKUP(AP113,'LibSets constants'!$I$4:$L$1003,3,FALSE),""),"")</f>
        <v/>
      </c>
      <c r="AR113" s="43" t="str">
        <f>IF(AP113&lt;&gt;"",IF(AP113&lt;&gt;"LIBSETS_DROP_MECHANIC_MONSTER_NAME",VLOOKUP(AP113,'LibSets constants'!$I$4:$L$1003,4,FALSE),""),"")</f>
        <v/>
      </c>
      <c r="AS113" s="3" t="str">
        <f>IF(G113&lt;&gt;"LIBSETS_SETTYPE_BATTLEGROUND",IF(G113&lt;&gt;"LIBSETS_SETTYPE_SPECIAL",IF(AT113&lt;&gt;"",VLOOKUP(AT113,'ESO zone constants'!$D$3:$H$4953,5,FALSE),""),""),"")</f>
        <v/>
      </c>
      <c r="AU113" s="44"/>
      <c r="AV113" s="43" t="str">
        <f>IF(AU113&lt;&gt;"",IF(AU113&lt;&gt;"LIBSETS_DROP_MECHANIC_MONSTER_NAME",VLOOKUP(AU113,'LibSets constants'!$I$4:$L$1003,3,FALSE),""),"")</f>
        <v/>
      </c>
      <c r="AW113" s="43" t="str">
        <f>IF(AU113&lt;&gt;"",IF(AU113&lt;&gt;"LIBSETS_DROP_MECHANIC_MONSTER_NAME",VLOOKUP(AU113,'LibSets constants'!$I$4:$L$1003,4,FALSE),""),"")</f>
        <v/>
      </c>
      <c r="AX113" s="87" t="s">
        <v>2679</v>
      </c>
      <c r="AY113" s="21" t="str">
        <f t="shared" si="5"/>
        <v>[132] = {wayshrines={-1,-1,-1,}, dlcId=DLC_BASE_GAME</v>
      </c>
      <c r="AZ113" s="21" t="str">
        <f t="shared" si="6"/>
        <v>, zoneIds={181}, veteran=false</v>
      </c>
      <c r="BA113" s="21" t="str">
        <f t="shared" si="7"/>
        <v>, setType=LIBSETS_SETTYPE_CYRODIIL</v>
      </c>
      <c r="BB113" s="21" t="str">
        <f t="shared" si="8"/>
        <v>, isProcSetAllowedInPvP=1, dropMechanic={LIBSETS_DROP_MECHANIC_CITY_CYRODIIL_BRUMA}},</v>
      </c>
      <c r="BC113" s="21" t="str">
        <f t="shared" si="9"/>
        <v xml:space="preserve"> --Shield of the Valiant / Schild des Tapferen   [Cyrodiil]</v>
      </c>
    </row>
    <row r="114" spans="1:55" x14ac:dyDescent="0.25">
      <c r="A114" s="12">
        <v>133</v>
      </c>
      <c r="B114" t="s">
        <v>896</v>
      </c>
      <c r="C114" t="s">
        <v>897</v>
      </c>
      <c r="D114" s="3">
        <f>A114</f>
        <v>133</v>
      </c>
      <c r="E114" s="42"/>
      <c r="G114" s="8" t="s">
        <v>1480</v>
      </c>
      <c r="I114" t="s">
        <v>91</v>
      </c>
      <c r="J114" t="s">
        <v>91</v>
      </c>
      <c r="K114">
        <v>-1</v>
      </c>
      <c r="L114">
        <v>-1</v>
      </c>
      <c r="M114">
        <v>-1</v>
      </c>
      <c r="N114">
        <v>0</v>
      </c>
      <c r="O114" s="66" t="s">
        <v>125</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2829</v>
      </c>
      <c r="V114" s="3" t="str">
        <f>IF(U114&lt;&gt;"",IF(U114&lt;&gt;"LIBSETS_DROP_MECHANIC_MONSTER_NAME",VLOOKUP(U114,'LibSets constants'!$I$4:$L$1003,3,FALSE),""),"")</f>
        <v>City Cropsford (quartermaster)</v>
      </c>
      <c r="W114" s="3" t="str">
        <f>IF(U114&lt;&gt;"",IF(U114&lt;&gt;"LIBSETS_DROP_MECHANIC_MONSTER_NAME",VLOOKUP(U114,'LibSets constants'!$I$4:$L$1003,4,FALSE),""),"")</f>
        <v>Stadt Erntefurt (Quartiermeister)</v>
      </c>
      <c r="X114" s="3"/>
      <c r="Y114" s="3" t="str">
        <f>IF(G114&lt;&gt;"LIBSETS_SETTYPE_BATTLEGROUND",IF(G114&lt;&gt;"LIBSETS_SETTYPE_SPECIAL",IF(X114&lt;&gt;"",X114,IF(Z114&lt;&gt;"",VLOOKUP(Z114,'ESO zone constants'!$D$3:$H$4953,5,FALSE),"")),""),"")</f>
        <v/>
      </c>
      <c r="Z114" t="str">
        <f>IF(AND(O114&lt;&gt;"",NOT(ISERROR(O114))),"",IF(AND(L114&lt;&gt;"",L114&gt;0,NOT(ISERROR(L114))),VLOOKUP(L114,'ESO dumped WayshrineInfo'!$K$3:$N$9999,4,FALSE),""))</f>
        <v/>
      </c>
      <c r="AB114" s="3" t="str">
        <f>IF(AA114&lt;&gt;"",IF(AA114&lt;&gt;"LIBSETS_DROP_MECHANIC_MONSTER_NAME",VLOOKUP(AA114,'LibSets constants'!$I$4:$L$1003,3,FALSE),""),"")</f>
        <v/>
      </c>
      <c r="AC114" s="3" t="str">
        <f>IF(AA114&lt;&gt;"",IF(AA114&lt;&gt;"LIBSETS_DROP_MECHANIC_MONSTER_NAME",VLOOKUP(AA114,'LibSets constants'!$I$4:$L$1003,4,FALSE),""),"")</f>
        <v/>
      </c>
      <c r="AD114" s="3" t="str">
        <f>IF(G114&lt;&gt;"LIBSETS_SETTYPE_BATTLEGROUND",IF(G114&lt;&gt;"LIBSETS_SETTYPE_SPECIAL",IF(AE114&lt;&gt;"",VLOOKUP(AE114,'ESO zone constants'!$D$3:$H$4953,5,FALSE),""),""),"")</f>
        <v/>
      </c>
      <c r="AE114" t="str">
        <f>IF(AND(O114&lt;&gt;"",NOT(ISERROR(O114))),"",IF(AND(M114&lt;&gt;"",M114&gt;0,NOT(ISERROR(M114))),VLOOKUP(M114,'ESO dumped WayshrineInfo'!$K$3:$N$9999,4,FALSE),""))</f>
        <v/>
      </c>
      <c r="AG114" s="3" t="str">
        <f>IF(AF114&lt;&gt;"",IF(AF114&lt;&gt;"LIBSETS_DROP_MECHANIC_MONSTER_NAME",VLOOKUP(AF114,'LibSets constants'!$I$4:$L$1003,3,FALSE),""),"")</f>
        <v/>
      </c>
      <c r="AH114" s="3" t="str">
        <f>IF(AF114&lt;&gt;"",IF(AF114&lt;&gt;"LIBSETS_DROP_MECHANIC_MONSTER_NAME",VLOOKUP(AF114,'LibSets constants'!$I$4:$L$1003,4,FALSE),""),"")</f>
        <v/>
      </c>
      <c r="AI114" s="3" t="str">
        <f>IF(G114&lt;&gt;"LIBSETS_SETTYPE_BATTLEGROUND",IF(G114&lt;&gt;"LIBSETS_SETTYPE_SPECIAL",IF(AJ114&lt;&gt;"",VLOOKUP(AJ114,'ESO zone constants'!$D$3:$H$4953,5,FALSE),""),""),"")</f>
        <v/>
      </c>
      <c r="AL114" s="3" t="str">
        <f>IF(AK114&lt;&gt;"",IF(AK114&lt;&gt;"LIBSETS_DROP_MECHANIC_MONSTER_NAME",VLOOKUP(AK114,'LibSets constants'!$I$4:$L$1003,3,FALSE),""),"")</f>
        <v/>
      </c>
      <c r="AM114" s="3" t="str">
        <f>IF(AK114&lt;&gt;"",IF(AK114&lt;&gt;"LIBSETS_DROP_MECHANIC_MONSTER_NAME",VLOOKUP(AK114,'LibSets constants'!$I$4:$L$1003,4,FALSE),""),"")</f>
        <v/>
      </c>
      <c r="AN114" s="3" t="str">
        <f>IF(G114&lt;&gt;"LIBSETS_SETTYPE_BATTLEGROUND",IF(G114&lt;&gt;"LIBSETS_SETTYPE_SPECIAL",IF(AO114&lt;&gt;"",VLOOKUP(AO114,'ESO zone constants'!$D$3:$H$4953,5,FALSE),""),""),"")</f>
        <v/>
      </c>
      <c r="AQ114" s="3" t="str">
        <f>IF(AP114&lt;&gt;"",IF(AP114&lt;&gt;"LIBSETS_DROP_MECHANIC_MONSTER_NAME",VLOOKUP(AP114,'LibSets constants'!$I$4:$L$1003,3,FALSE),""),"")</f>
        <v/>
      </c>
      <c r="AR114" s="3" t="str">
        <f>IF(AP114&lt;&gt;"",IF(AP114&lt;&gt;"LIBSETS_DROP_MECHANIC_MONSTER_NAME",VLOOKUP(AP114,'LibSets constants'!$I$4:$L$1003,4,FALSE),""),"")</f>
        <v/>
      </c>
      <c r="AS114" s="3" t="str">
        <f>IF(G114&lt;&gt;"LIBSETS_SETTYPE_BATTLEGROUND",IF(G114&lt;&gt;"LIBSETS_SETTYPE_SPECIAL",IF(AT114&lt;&gt;"",VLOOKUP(AT114,'ESO zone constants'!$D$3:$H$4953,5,FALSE),""),""),"")</f>
        <v/>
      </c>
      <c r="AV114" s="3" t="str">
        <f>IF(AU114&lt;&gt;"",IF(AU114&lt;&gt;"LIBSETS_DROP_MECHANIC_MONSTER_NAME",VLOOKUP(AU114,'LibSets constants'!$I$4:$L$1003,3,FALSE),""),"")</f>
        <v/>
      </c>
      <c r="AW114" s="3" t="str">
        <f>IF(AU114&lt;&gt;"",IF(AU114&lt;&gt;"LIBSETS_DROP_MECHANIC_MONSTER_NAME",VLOOKUP(AU114,'LibSets constants'!$I$4:$L$1003,4,FALSE),""),"")</f>
        <v/>
      </c>
      <c r="AX114" s="87" t="s">
        <v>2679</v>
      </c>
      <c r="AY114" s="21" t="str">
        <f t="shared" si="5"/>
        <v>[133] = {wayshrines={-1,-1,-1,}, dlcId=DLC_BASE_GAME</v>
      </c>
      <c r="AZ114" s="21" t="str">
        <f t="shared" si="6"/>
        <v>, zoneIds={181}, veteran=false</v>
      </c>
      <c r="BA114" s="21" t="str">
        <f t="shared" si="7"/>
        <v>, setType=LIBSETS_SETTYPE_CYRODIIL</v>
      </c>
      <c r="BB114" s="21" t="str">
        <f t="shared" si="8"/>
        <v>, isProcSetAllowedInPvP=1, dropMechanic={LIBSETS_DROP_MECHANIC_CITY_CYRODIIL_CROPSFORD}},</v>
      </c>
      <c r="BC114" s="21" t="str">
        <f t="shared" si="9"/>
        <v xml:space="preserve"> --Buffer of the Swift / Dämpfer des Geschwinden   [Cyrodiil]</v>
      </c>
    </row>
    <row r="115" spans="1:55" x14ac:dyDescent="0.25">
      <c r="A115" s="12">
        <v>134</v>
      </c>
      <c r="B115" t="s">
        <v>898</v>
      </c>
      <c r="C115" t="s">
        <v>899</v>
      </c>
      <c r="D115" s="3">
        <f>A115</f>
        <v>134</v>
      </c>
      <c r="G115" s="8" t="s">
        <v>1482</v>
      </c>
      <c r="I115" t="s">
        <v>91</v>
      </c>
      <c r="J115" t="s">
        <v>91</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constants'!$B$4:$C$1003,2,FALSE),"")</f>
        <v>Included in base game</v>
      </c>
      <c r="V115" s="3" t="str">
        <f>IF(U115&lt;&gt;"",IF(U115&lt;&gt;"LIBSETS_DROP_MECHANIC_MONSTER_NAME",VLOOKUP(U115,'LibSets constants'!$I$4:$L$1003,3,FALSE),""),"")</f>
        <v/>
      </c>
      <c r="W115" s="3" t="str">
        <f>IF(U115&lt;&gt;"",IF(U115&lt;&gt;"LIBSETS_DROP_MECHANIC_MONSTER_NAME",VLOOKUP(U115,'LibSets constants'!$I$4:$L$1003,4,FALSE),""),"")</f>
        <v/>
      </c>
      <c r="X115" s="3">
        <v>932</v>
      </c>
      <c r="Y115" s="3">
        <f>IF(G115&lt;&gt;"LIBSETS_SETTYPE_BATTLEGROUND",IF(G115&lt;&gt;"LIBSETS_SETTYPE_SPECIAL",IF(X115&lt;&gt;"",X115,IF(Z115&lt;&gt;"",VLOOKUP(Z115,'ESO zone constants'!$D$3:$H$4953,5,FALSE),"")),""),"")</f>
        <v>932</v>
      </c>
      <c r="Z115" t="str">
        <f>IF(AND(O115&lt;&gt;"",NOT(ISERROR(O115))),"",IF(AND(L115&lt;&gt;"",L115&gt;0,NOT(ISERROR(L115))),VLOOKUP(L115,'ESO dumped WayshrineInfo'!$K$3:$N$9999,4,FALSE),""))</f>
        <v/>
      </c>
      <c r="AB115" s="43" t="str">
        <f>IF(AA115&lt;&gt;"",IF(AA115&lt;&gt;"LIBSETS_DROP_MECHANIC_MONSTER_NAME",VLOOKUP(AA115,'LibSets constants'!$I$4:$L$1003,3,FALSE),""),"")</f>
        <v/>
      </c>
      <c r="AC115" s="43" t="str">
        <f>IF(AA115&lt;&gt;"",IF(AA115&lt;&gt;"LIBSETS_DROP_MECHANIC_MONSTER_NAME",VLOOKUP(AA115,'LibSets constants'!$I$4:$L$1003,4,FALSE),""),"")</f>
        <v/>
      </c>
      <c r="AD115" s="3" t="str">
        <f>IF(G115&lt;&gt;"LIBSETS_SETTYPE_BATTLEGROUND",IF(G115&lt;&gt;"LIBSETS_SETTYPE_SPECIAL",IF(AE115&lt;&gt;"",VLOOKUP(AE115,'ESO zone constants'!$D$3:$H$4953,5,FALSE),""),""),"")</f>
        <v/>
      </c>
      <c r="AE115" t="str">
        <f>IF(AND(O115&lt;&gt;"",NOT(ISERROR(O115))),"",IF(AND(M115&lt;&gt;"",M115&gt;0,NOT(ISERROR(M115))),VLOOKUP(M115,'ESO dumped WayshrineInfo'!$K$3:$N$9999,4,FALSE),""))</f>
        <v/>
      </c>
      <c r="AF115" s="44"/>
      <c r="AG115" s="43" t="str">
        <f>IF(AF115&lt;&gt;"",IF(AF115&lt;&gt;"LIBSETS_DROP_MECHANIC_MONSTER_NAME",VLOOKUP(AF115,'LibSets constants'!$I$4:$L$1003,3,FALSE),""),"")</f>
        <v/>
      </c>
      <c r="AH115" s="43" t="str">
        <f>IF(AF115&lt;&gt;"",IF(AF115&lt;&gt;"LIBSETS_DROP_MECHANIC_MONSTER_NAME",VLOOKUP(AF115,'LibSets constants'!$I$4:$L$1003,4,FALSE),""),"")</f>
        <v/>
      </c>
      <c r="AI115" s="3" t="str">
        <f>IF(G115&lt;&gt;"LIBSETS_SETTYPE_BATTLEGROUND",IF(G115&lt;&gt;"LIBSETS_SETTYPE_SPECIAL",IF(AJ115&lt;&gt;"",VLOOKUP(AJ115,'ESO zone constants'!$D$3:$H$4953,5,FALSE),""),""),"")</f>
        <v/>
      </c>
      <c r="AK115" s="44"/>
      <c r="AL115" s="43" t="str">
        <f>IF(AK115&lt;&gt;"",IF(AK115&lt;&gt;"LIBSETS_DROP_MECHANIC_MONSTER_NAME",VLOOKUP(AK115,'LibSets constants'!$I$4:$L$1003,3,FALSE),""),"")</f>
        <v/>
      </c>
      <c r="AM115" s="43" t="str">
        <f>IF(AK115&lt;&gt;"",IF(AK115&lt;&gt;"LIBSETS_DROP_MECHANIC_MONSTER_NAME",VLOOKUP(AK115,'LibSets constants'!$I$4:$L$1003,4,FALSE),""),"")</f>
        <v/>
      </c>
      <c r="AN115" s="3" t="str">
        <f>IF(G115&lt;&gt;"LIBSETS_SETTYPE_BATTLEGROUND",IF(G115&lt;&gt;"LIBSETS_SETTYPE_SPECIAL",IF(AO115&lt;&gt;"",VLOOKUP(AO115,'ESO zone constants'!$D$3:$H$4953,5,FALSE),""),""),"")</f>
        <v/>
      </c>
      <c r="AP115" s="44"/>
      <c r="AQ115" s="43" t="str">
        <f>IF(AP115&lt;&gt;"",IF(AP115&lt;&gt;"LIBSETS_DROP_MECHANIC_MONSTER_NAME",VLOOKUP(AP115,'LibSets constants'!$I$4:$L$1003,3,FALSE),""),"")</f>
        <v/>
      </c>
      <c r="AR115" s="43" t="str">
        <f>IF(AP115&lt;&gt;"",IF(AP115&lt;&gt;"LIBSETS_DROP_MECHANIC_MONSTER_NAME",VLOOKUP(AP115,'LibSets constants'!$I$4:$L$1003,4,FALSE),""),"")</f>
        <v/>
      </c>
      <c r="AS115" s="3" t="str">
        <f>IF(G115&lt;&gt;"LIBSETS_SETTYPE_BATTLEGROUND",IF(G115&lt;&gt;"LIBSETS_SETTYPE_SPECIAL",IF(AT115&lt;&gt;"",VLOOKUP(AT115,'ESO zone constants'!$D$3:$H$4953,5,FALSE),""),""),"")</f>
        <v/>
      </c>
      <c r="AU115" s="44"/>
      <c r="AV115" s="43" t="str">
        <f>IF(AU115&lt;&gt;"",IF(AU115&lt;&gt;"LIBSETS_DROP_MECHANIC_MONSTER_NAME",VLOOKUP(AU115,'LibSets constants'!$I$4:$L$1003,3,FALSE),""),"")</f>
        <v/>
      </c>
      <c r="AW115" s="43" t="str">
        <f>IF(AU115&lt;&gt;"",IF(AU115&lt;&gt;"LIBSETS_DROP_MECHANIC_MONSTER_NAME",VLOOKUP(AU115,'LibSets constants'!$I$4:$L$1003,4,FALSE),""),"")</f>
        <v/>
      </c>
      <c r="AX115" s="87" t="s">
        <v>2678</v>
      </c>
      <c r="AY115" s="21" t="str">
        <f t="shared" si="5"/>
        <v>[134] = {wayshrines={190,190,190,}, dlcId=DLC_BASE_GAME</v>
      </c>
      <c r="AZ115" s="21" t="str">
        <f t="shared" si="6"/>
        <v>, zoneIds={130,932}, veteran=false</v>
      </c>
      <c r="BA115" s="21" t="str">
        <f t="shared" si="7"/>
        <v>, setType=LIBSETS_SETTYPE_DUNGEON</v>
      </c>
      <c r="BB115" s="21" t="str">
        <f t="shared" si="8"/>
        <v>},</v>
      </c>
      <c r="BC115" s="21" t="str">
        <f t="shared" si="9"/>
        <v xml:space="preserve"> --Shroud of the Lich / Tuch des Lich   [Crypt of Hearts I]</v>
      </c>
    </row>
    <row r="116" spans="1:55" s="14" customFormat="1" x14ac:dyDescent="0.25">
      <c r="A116" s="12">
        <v>135</v>
      </c>
      <c r="B116" t="s">
        <v>900</v>
      </c>
      <c r="C116" t="s">
        <v>2605</v>
      </c>
      <c r="D116" s="3">
        <f>A116</f>
        <v>135</v>
      </c>
      <c r="E116"/>
      <c r="F116"/>
      <c r="G116" s="8" t="s">
        <v>1485</v>
      </c>
      <c r="H116"/>
      <c r="I116" t="s">
        <v>91</v>
      </c>
      <c r="J116" t="s">
        <v>91</v>
      </c>
      <c r="K116">
        <v>-1</v>
      </c>
      <c r="L116">
        <v>-1</v>
      </c>
      <c r="M116">
        <v>-1</v>
      </c>
      <c r="N116">
        <v>0</v>
      </c>
      <c r="O116" s="66" t="s">
        <v>111</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constants'!$B$4:$C$1003,2,FALSE),"")</f>
        <v>Included in base game</v>
      </c>
      <c r="U116" s="33" t="s">
        <v>1565</v>
      </c>
      <c r="V116" s="3" t="str">
        <f>IF(U116&lt;&gt;"",IF(U116&lt;&gt;"LIBSETS_DROP_MECHANIC_MONSTER_NAME",VLOOKUP(U116,'LibSets constants'!$I$4:$L$1003,3,FALSE),""),"")</f>
        <v>Delve bosses have a chance to drop a waist or feet.</v>
      </c>
      <c r="W116" s="3" t="str">
        <f>IF(U116&lt;&gt;"",IF(U116&lt;&gt;"LIBSETS_DROP_MECHANIC_MONSTER_NAME",VLOOKUP(U116,'LibSets constants'!$I$4:$L$1003,4,FALSE),""),"")</f>
        <v>Bosse in Gewölben haben die Chance, eine Taille oder Füße fallen zu lassen.</v>
      </c>
      <c r="X116" s="3"/>
      <c r="Y116" s="3" t="str">
        <f>IF(G116&lt;&gt;"LIBSETS_SETTYPE_BATTLEGROUND",IF(G116&lt;&gt;"LIBSETS_SETTYPE_SPECIAL",IF(X116&lt;&gt;"",X116,IF(Z116&lt;&gt;"",VLOOKUP(Z116,'ESO zone constants'!$D$3:$H$4953,5,FALSE),"")),""),"")</f>
        <v/>
      </c>
      <c r="Z116" t="str">
        <f>IF(AND(O116&lt;&gt;"",NOT(ISERROR(O116))),"",IF(AND(L116&lt;&gt;"",L116&gt;0,NOT(ISERROR(L116))),VLOOKUP(L116,'ESO dumped WayshrineInfo'!$K$3:$N$9999,4,FALSE),""))</f>
        <v/>
      </c>
      <c r="AA116" s="33" t="s">
        <v>1566</v>
      </c>
      <c r="AB116" s="43" t="str">
        <f>IF(AA116&lt;&gt;"",IF(AA116&lt;&gt;"LIBSETS_DROP_MECHANIC_MONSTER_NAME",VLOOKUP(AA116,'LibSets constants'!$I$4:$L$1003,3,FALSE),""),"")</f>
        <v>Overland group bosses have a 100% chance to drop head, chest, legs, or weapon.</v>
      </c>
      <c r="AC116" s="43" t="str">
        <f>IF(AA116&lt;&gt;"",IF(AA116&lt;&gt;"LIBSETS_DROP_MECHANIC_MONSTER_NAME",VLOOKUP(AA116,'LibSets constants'!$I$4:$L$1003,4,FALSE),""),"")</f>
        <v>Überland Gruppenbosse haben eine Chance von 100%, Kopf, Brust, Beine oder Waffen fallen zu lassen.</v>
      </c>
      <c r="AD116" s="3" t="str">
        <f>IF(G116&lt;&gt;"LIBSETS_SETTYPE_BATTLEGROUND",IF(G116&lt;&gt;"LIBSETS_SETTYPE_SPECIAL",IF(AE116&lt;&gt;"",VLOOKUP(AE116,'ESO zone constants'!$D$3:$H$4953,5,FALSE),""),""),"")</f>
        <v/>
      </c>
      <c r="AE116" t="str">
        <f>IF(AND(O116&lt;&gt;"",NOT(ISERROR(O116))),"",IF(AND(M116&lt;&gt;"",M116&gt;0,NOT(ISERROR(M116))),VLOOKUP(M116,'ESO dumped WayshrineInfo'!$K$3:$N$9999,4,FALSE),""))</f>
        <v/>
      </c>
      <c r="AF116" s="44" t="s">
        <v>1567</v>
      </c>
      <c r="AG116" s="43" t="str">
        <f>IF(AF116&lt;&gt;"",IF(AF116&lt;&gt;"LIBSETS_DROP_MECHANIC_MONSTER_NAME",VLOOKUP(AF116,'LibSets constants'!$I$4:$L$1003,3,FALSE),""),"")</f>
        <v>Public dungeon bosses have a chance to drop a shoulder, hand, or weapon.</v>
      </c>
      <c r="AH116" s="43" t="str">
        <f>IF(AF116&lt;&gt;"",IF(AF116&lt;&gt;"LIBSETS_DROP_MECHANIC_MONSTER_NAME",VLOOKUP(AF116,'LibSets constants'!$I$4:$L$1003,4,FALSE),""),"")</f>
        <v>Öffentliche Dungeon-Bosse haben die Möglichkeit, eine Schulter, Handschuhe oder eine Waffe fallen zu lassen.</v>
      </c>
      <c r="AI116" s="3" t="str">
        <f>IF(G116&lt;&gt;"LIBSETS_SETTYPE_BATTLEGROUND",IF(G116&lt;&gt;"LIBSETS_SETTYPE_SPECIAL",IF(AJ116&lt;&gt;"",VLOOKUP(AJ116,'ESO zone constants'!$D$3:$H$4953,5,FALSE),""),""),"")</f>
        <v/>
      </c>
      <c r="AJ116"/>
      <c r="AK116" s="44" t="s">
        <v>1568</v>
      </c>
      <c r="AL116" s="43" t="str">
        <f>IF(AK116&lt;&gt;"",IF(AK116&lt;&gt;"LIBSETS_DROP_MECHANIC_MONSTER_NAME",VLOOKUP(AK116,'LibSets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6" s="43" t="str">
        <f>IF(AK116&lt;&gt;"",IF(AK116&lt;&gt;"LIBSETS_DROP_MECHANIC_MONSTER_NAME",VLOOKUP(AK116,'LibSets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6" s="3" t="str">
        <f>IF(G116&lt;&gt;"LIBSETS_SETTYPE_BATTLEGROUND",IF(G116&lt;&gt;"LIBSETS_SETTYPE_SPECIAL",IF(AO116&lt;&gt;"",VLOOKUP(AO116,'ESO zone constants'!$D$3:$H$4953,5,FALSE),""),""),"")</f>
        <v/>
      </c>
      <c r="AO116"/>
      <c r="AP116" s="44"/>
      <c r="AQ116" s="43" t="str">
        <f>IF(AP116&lt;&gt;"",IF(AP116&lt;&gt;"LIBSETS_DROP_MECHANIC_MONSTER_NAME",VLOOKUP(AP116,'LibSets constants'!$I$4:$L$1003,3,FALSE),""),"")</f>
        <v/>
      </c>
      <c r="AR116" s="43" t="str">
        <f>IF(AP116&lt;&gt;"",IF(AP116&lt;&gt;"LIBSETS_DROP_MECHANIC_MONSTER_NAME",VLOOKUP(AP116,'LibSets constants'!$I$4:$L$1003,4,FALSE),""),"")</f>
        <v/>
      </c>
      <c r="AS116" s="3" t="str">
        <f>IF(G116&lt;&gt;"LIBSETS_SETTYPE_BATTLEGROUND",IF(G116&lt;&gt;"LIBSETS_SETTYPE_SPECIAL",IF(AT116&lt;&gt;"",VLOOKUP(AT116,'ESO zone constants'!$D$3:$H$4953,5,FALSE),""),""),"")</f>
        <v/>
      </c>
      <c r="AT116"/>
      <c r="AU116" s="44"/>
      <c r="AV116" s="43" t="str">
        <f>IF(AU116&lt;&gt;"",IF(AU116&lt;&gt;"LIBSETS_DROP_MECHANIC_MONSTER_NAME",VLOOKUP(AU116,'LibSets constants'!$I$4:$L$1003,3,FALSE),""),"")</f>
        <v/>
      </c>
      <c r="AW116" s="43" t="str">
        <f>IF(AU116&lt;&gt;"",IF(AU116&lt;&gt;"LIBSETS_DROP_MECHANIC_MONSTER_NAME",VLOOKUP(AU116,'LibSets constants'!$I$4:$L$1003,4,FALSE),""),"")</f>
        <v/>
      </c>
      <c r="AX116" s="87" t="s">
        <v>2678</v>
      </c>
      <c r="AY116" s="21" t="str">
        <f t="shared" si="5"/>
        <v>[135] = {wayshrines={-1,-1,-1,}, dlcId=DLC_BASE_GAME</v>
      </c>
      <c r="AZ116" s="21" t="str">
        <f t="shared" si="6"/>
        <v>, zoneIds={103}, veteran=false</v>
      </c>
      <c r="BA116" s="21" t="str">
        <f t="shared" si="7"/>
        <v>, setType=LIBSETS_SETTYPE_OVERLAND</v>
      </c>
      <c r="BB116" s="21" t="str">
        <f t="shared" si="8"/>
        <v>, dropMechanic={LIBSETS_DROP_MECHANIC_OVERLAND_BOSS_DELVE,LIBSETS_DROP_MECHANIC_OVERLAND_WORLDBOSS,LIBSETS_DROP_MECHANIC_OVERLAND_BOSS_PUBLIC_DUNGEON,LIBSETS_DROP_MECHANIC_OVERLAND_CHEST}},</v>
      </c>
      <c r="BC116" s="21" t="str">
        <f t="shared" si="9"/>
        <v xml:space="preserve"> --Draugr\'s Heritage / Erbe des Draugrs   [The Rift]</v>
      </c>
    </row>
    <row r="117" spans="1:55" x14ac:dyDescent="0.25">
      <c r="A117" s="12">
        <v>136</v>
      </c>
      <c r="B117" t="s">
        <v>901</v>
      </c>
      <c r="C117" t="s">
        <v>902</v>
      </c>
      <c r="D117" s="3">
        <f>A117</f>
        <v>136</v>
      </c>
      <c r="G117" s="8" t="s">
        <v>1486</v>
      </c>
      <c r="I117" t="s">
        <v>91</v>
      </c>
      <c r="J117" t="s">
        <v>91</v>
      </c>
      <c r="K117">
        <v>232</v>
      </c>
      <c r="L117">
        <v>232</v>
      </c>
      <c r="M117">
        <v>232</v>
      </c>
      <c r="N117">
        <v>0</v>
      </c>
      <c r="O117" s="66" t="s">
        <v>445</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1549</v>
      </c>
      <c r="V117" s="3" t="s">
        <v>2822</v>
      </c>
      <c r="W117" s="3" t="s">
        <v>2838</v>
      </c>
      <c r="X117" s="3"/>
      <c r="Y117" s="3" t="str">
        <f>IF(G117&lt;&gt;"LIBSETS_SETTYPE_BATTLEGROUND",IF(G117&lt;&gt;"LIBSETS_SETTYPE_SPECIAL",IF(X117&lt;&gt;"",X117,IF(Z117&lt;&gt;"",VLOOKUP(Z117,'ESO zone constants'!$D$3:$H$4953,5,FALSE),"")),""),"")</f>
        <v/>
      </c>
      <c r="Z117" t="str">
        <f>IF(AND(O117&lt;&gt;"",NOT(ISERROR(O117))),"",IF(AND(L117&lt;&gt;"",L117&gt;0,NOT(ISERROR(L117))),VLOOKUP(L117,'ESO dumped WayshrineInfo'!$K$3:$N$9999,4,FALSE),""))</f>
        <v/>
      </c>
      <c r="AB117" s="39"/>
      <c r="AC117" s="39"/>
      <c r="AD117" s="3" t="str">
        <f>IF(G117&lt;&gt;"LIBSETS_SETTYPE_BATTLEGROUND",IF(G117&lt;&gt;"LIBSETS_SETTYPE_SPECIAL",IF(AE117&lt;&gt;"",VLOOKUP(AE117,'ESO zone constants'!$D$3:$H$4953,5,FALSE),""),""),"")</f>
        <v/>
      </c>
      <c r="AE117" t="str">
        <f>IF(AND(O117&lt;&gt;"",NOT(ISERROR(O117))),"",IF(AND(M117&lt;&gt;"",M117&gt;0,NOT(ISERROR(M117))),VLOOKUP(M117,'ESO dumped WayshrineInfo'!$K$3:$N$9999,4,FALSE),""))</f>
        <v/>
      </c>
      <c r="AF117" s="39"/>
      <c r="AG117" s="39"/>
      <c r="AH117" s="39"/>
      <c r="AI117" s="3" t="str">
        <f>IF(G117&lt;&gt;"LIBSETS_SETTYPE_BATTLEGROUND",IF(G117&lt;&gt;"LIBSETS_SETTYPE_SPECIAL",IF(AJ117&lt;&gt;"",VLOOKUP(AJ117,'ESO zone constants'!$D$3:$H$4953,5,FALSE),""),""),"")</f>
        <v/>
      </c>
      <c r="AK117" s="39"/>
      <c r="AL117" s="39"/>
      <c r="AM117" s="39"/>
      <c r="AN117" s="3" t="str">
        <f>IF(G117&lt;&gt;"LIBSETS_SETTYPE_BATTLEGROUND",IF(G117&lt;&gt;"LIBSETS_SETTYPE_SPECIAL",IF(AO117&lt;&gt;"",VLOOKUP(AO117,'ESO zone constants'!$D$3:$H$4953,5,FALSE),""),""),"")</f>
        <v/>
      </c>
      <c r="AP117" s="39"/>
      <c r="AQ117" s="39"/>
      <c r="AR117" s="39"/>
      <c r="AS117" s="3" t="str">
        <f>IF(G117&lt;&gt;"LIBSETS_SETTYPE_BATTLEGROUND",IF(G117&lt;&gt;"LIBSETS_SETTYPE_SPECIAL",IF(AT117&lt;&gt;"",VLOOKUP(AT117,'ESO zone constants'!$D$3:$H$4953,5,FALSE),""),""),"")</f>
        <v/>
      </c>
      <c r="AU117" s="39"/>
      <c r="AV117" s="39"/>
      <c r="AW117" s="39"/>
      <c r="AX117" s="87" t="s">
        <v>2678</v>
      </c>
      <c r="AY117" s="21" t="str">
        <f t="shared" si="5"/>
        <v>[136] = {wayshrines={232,232,232,}, dlcId=DLC_BASE_GAME</v>
      </c>
      <c r="AZ117" s="21" t="str">
        <f t="shared" si="6"/>
        <v>, zoneIds={639}, veteran=false</v>
      </c>
      <c r="BA117" s="21" t="str">
        <f t="shared" si="7"/>
        <v>, setType=LIBSETS_SETTYPE_TRIAL</v>
      </c>
      <c r="BB117"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7" s="21" t="str">
        <f t="shared" si="9"/>
        <v xml:space="preserve"> --Immortal Warrior / Unsterblicher Krieger   [Sanctum Ophidia]</v>
      </c>
    </row>
    <row r="118" spans="1:55" x14ac:dyDescent="0.25">
      <c r="A118" s="12">
        <v>137</v>
      </c>
      <c r="B118" t="s">
        <v>903</v>
      </c>
      <c r="C118" t="s">
        <v>904</v>
      </c>
      <c r="D118" s="3">
        <f>A118</f>
        <v>137</v>
      </c>
      <c r="E118" s="42"/>
      <c r="G118" s="8" t="s">
        <v>1486</v>
      </c>
      <c r="I118" t="s">
        <v>91</v>
      </c>
      <c r="J118" t="s">
        <v>91</v>
      </c>
      <c r="K118">
        <v>230</v>
      </c>
      <c r="L118">
        <v>230</v>
      </c>
      <c r="M118">
        <v>230</v>
      </c>
      <c r="N118">
        <v>0</v>
      </c>
      <c r="O118" s="66" t="s">
        <v>442</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U118" s="33" t="s">
        <v>1549</v>
      </c>
      <c r="V118" s="3" t="s">
        <v>2822</v>
      </c>
      <c r="W118" s="3" t="s">
        <v>2838</v>
      </c>
      <c r="X118" s="3"/>
      <c r="Y118" s="3" t="str">
        <f>IF(G118&lt;&gt;"LIBSETS_SETTYPE_BATTLEGROUND",IF(G118&lt;&gt;"LIBSETS_SETTYPE_SPECIAL",IF(X118&lt;&gt;"",X118,IF(Z118&lt;&gt;"",VLOOKUP(Z118,'ESO zone constants'!$D$3:$H$4953,5,FALSE),"")),""),"")</f>
        <v/>
      </c>
      <c r="Z118" t="str">
        <f>IF(AND(O118&lt;&gt;"",NOT(ISERROR(O118))),"",IF(AND(L118&lt;&gt;"",L118&gt;0,NOT(ISERROR(L118))),VLOOKUP(L118,'ESO dumped WayshrineInfo'!$K$3:$N$9999,4,FALSE),""))</f>
        <v/>
      </c>
      <c r="AB118" s="39"/>
      <c r="AC118" s="39"/>
      <c r="AD118" s="3" t="str">
        <f>IF(G118&lt;&gt;"LIBSETS_SETTYPE_BATTLEGROUND",IF(G118&lt;&gt;"LIBSETS_SETTYPE_SPECIAL",IF(AE118&lt;&gt;"",VLOOKUP(AE118,'ESO zone constants'!$D$3:$H$4953,5,FALSE),""),""),"")</f>
        <v/>
      </c>
      <c r="AE118" t="str">
        <f>IF(AND(O118&lt;&gt;"",NOT(ISERROR(O118))),"",IF(AND(M118&lt;&gt;"",M118&gt;0,NOT(ISERROR(M118))),VLOOKUP(M118,'ESO dumped WayshrineInfo'!$K$3:$N$9999,4,FALSE),""))</f>
        <v/>
      </c>
      <c r="AF118" s="39"/>
      <c r="AG118" s="39"/>
      <c r="AH118" s="39"/>
      <c r="AI118" s="3" t="str">
        <f>IF(G118&lt;&gt;"LIBSETS_SETTYPE_BATTLEGROUND",IF(G118&lt;&gt;"LIBSETS_SETTYPE_SPECIAL",IF(AJ118&lt;&gt;"",VLOOKUP(AJ118,'ESO zone constants'!$D$3:$H$4953,5,FALSE),""),""),"")</f>
        <v/>
      </c>
      <c r="AK118" s="39"/>
      <c r="AL118" s="39"/>
      <c r="AM118" s="39"/>
      <c r="AN118" s="3" t="str">
        <f>IF(G118&lt;&gt;"LIBSETS_SETTYPE_BATTLEGROUND",IF(G118&lt;&gt;"LIBSETS_SETTYPE_SPECIAL",IF(AO118&lt;&gt;"",VLOOKUP(AO118,'ESO zone constants'!$D$3:$H$4953,5,FALSE),""),""),"")</f>
        <v/>
      </c>
      <c r="AP118" s="39"/>
      <c r="AQ118" s="39"/>
      <c r="AR118" s="39"/>
      <c r="AS118" s="3" t="str">
        <f>IF(G118&lt;&gt;"LIBSETS_SETTYPE_BATTLEGROUND",IF(G118&lt;&gt;"LIBSETS_SETTYPE_SPECIAL",IF(AT118&lt;&gt;"",VLOOKUP(AT118,'ESO zone constants'!$D$3:$H$4953,5,FALSE),""),""),"")</f>
        <v/>
      </c>
      <c r="AU118" s="39"/>
      <c r="AV118" s="39"/>
      <c r="AW118" s="39"/>
      <c r="AX118" s="87" t="s">
        <v>2678</v>
      </c>
      <c r="AY118" s="21" t="str">
        <f t="shared" si="5"/>
        <v>[137] = {wayshrines={230,230,230,}, dlcId=DLC_BASE_GAME</v>
      </c>
      <c r="AZ118" s="21" t="str">
        <f t="shared" si="6"/>
        <v>, zoneIds={636}, veteran=false</v>
      </c>
      <c r="BA118" s="21" t="str">
        <f t="shared" si="7"/>
        <v>, setType=LIBSETS_SETTYPE_TRIAL</v>
      </c>
      <c r="BB118"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8" s="21" t="str">
        <f t="shared" si="9"/>
        <v xml:space="preserve"> --Berserking Warrior / Tobender Krieger   [Hel Ra Citadel]</v>
      </c>
    </row>
    <row r="119" spans="1:55" x14ac:dyDescent="0.25">
      <c r="A119" s="12">
        <v>138</v>
      </c>
      <c r="B119" t="s">
        <v>905</v>
      </c>
      <c r="C119" t="s">
        <v>906</v>
      </c>
      <c r="D119" s="3">
        <f>A119</f>
        <v>138</v>
      </c>
      <c r="G119" s="8" t="s">
        <v>1486</v>
      </c>
      <c r="I119" t="s">
        <v>91</v>
      </c>
      <c r="J119" t="s">
        <v>91</v>
      </c>
      <c r="K119">
        <v>231</v>
      </c>
      <c r="L119">
        <v>231</v>
      </c>
      <c r="M119">
        <v>231</v>
      </c>
      <c r="N119">
        <v>0</v>
      </c>
      <c r="O119" s="66" t="s">
        <v>444</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constants'!$B$4:$C$1003,2,FALSE),"")</f>
        <v>Included in base game</v>
      </c>
      <c r="U119" s="33" t="s">
        <v>1549</v>
      </c>
      <c r="V119" s="3" t="s">
        <v>2822</v>
      </c>
      <c r="W119" s="3" t="s">
        <v>2838</v>
      </c>
      <c r="X119" s="3"/>
      <c r="Y119" s="3" t="str">
        <f>IF(G119&lt;&gt;"LIBSETS_SETTYPE_BATTLEGROUND",IF(G119&lt;&gt;"LIBSETS_SETTYPE_SPECIAL",IF(X119&lt;&gt;"",X119,IF(Z119&lt;&gt;"",VLOOKUP(Z119,'ESO zone constants'!$D$3:$H$4953,5,FALSE),"")),""),"")</f>
        <v/>
      </c>
      <c r="Z119" t="str">
        <f>IF(AND(O119&lt;&gt;"",NOT(ISERROR(O119))),"",IF(AND(L119&lt;&gt;"",L119&gt;0,NOT(ISERROR(L119))),VLOOKUP(L119,'ESO dumped WayshrineInfo'!$K$3:$N$9999,4,FALSE),""))</f>
        <v/>
      </c>
      <c r="AB119" s="39"/>
      <c r="AC119" s="39"/>
      <c r="AD119" s="3" t="str">
        <f>IF(G119&lt;&gt;"LIBSETS_SETTYPE_BATTLEGROUND",IF(G119&lt;&gt;"LIBSETS_SETTYPE_SPECIAL",IF(AE119&lt;&gt;"",VLOOKUP(AE119,'ESO zone constants'!$D$3:$H$4953,5,FALSE),""),""),"")</f>
        <v/>
      </c>
      <c r="AE119" t="str">
        <f>IF(AND(O119&lt;&gt;"",NOT(ISERROR(O119))),"",IF(AND(M119&lt;&gt;"",M119&gt;0,NOT(ISERROR(M119))),VLOOKUP(M119,'ESO dumped WayshrineInfo'!$K$3:$N$9999,4,FALSE),""))</f>
        <v/>
      </c>
      <c r="AF119" s="39"/>
      <c r="AG119" s="39"/>
      <c r="AH119" s="39"/>
      <c r="AI119" s="3" t="str">
        <f>IF(G119&lt;&gt;"LIBSETS_SETTYPE_BATTLEGROUND",IF(G119&lt;&gt;"LIBSETS_SETTYPE_SPECIAL",IF(AJ119&lt;&gt;"",VLOOKUP(AJ119,'ESO zone constants'!$D$3:$H$4953,5,FALSE),""),""),"")</f>
        <v/>
      </c>
      <c r="AK119" s="39"/>
      <c r="AL119" s="39"/>
      <c r="AM119" s="39"/>
      <c r="AN119" s="3" t="str">
        <f>IF(G119&lt;&gt;"LIBSETS_SETTYPE_BATTLEGROUND",IF(G119&lt;&gt;"LIBSETS_SETTYPE_SPECIAL",IF(AO119&lt;&gt;"",VLOOKUP(AO119,'ESO zone constants'!$D$3:$H$4953,5,FALSE),""),""),"")</f>
        <v/>
      </c>
      <c r="AP119" s="39"/>
      <c r="AQ119" s="39"/>
      <c r="AR119" s="39"/>
      <c r="AS119" s="3" t="str">
        <f>IF(G119&lt;&gt;"LIBSETS_SETTYPE_BATTLEGROUND",IF(G119&lt;&gt;"LIBSETS_SETTYPE_SPECIAL",IF(AT119&lt;&gt;"",VLOOKUP(AT119,'ESO zone constants'!$D$3:$H$4953,5,FALSE),""),""),"")</f>
        <v/>
      </c>
      <c r="AU119" s="39"/>
      <c r="AV119" s="39"/>
      <c r="AW119" s="39"/>
      <c r="AX119" s="87" t="s">
        <v>2678</v>
      </c>
      <c r="AY119" s="21" t="str">
        <f t="shared" si="5"/>
        <v>[138] = {wayshrines={231,231,231,}, dlcId=DLC_BASE_GAME</v>
      </c>
      <c r="AZ119" s="21" t="str">
        <f t="shared" si="6"/>
        <v>, zoneIds={638}, veteran=false</v>
      </c>
      <c r="BA119" s="21" t="str">
        <f t="shared" si="7"/>
        <v>, setType=LIBSETS_SETTYPE_TRIAL</v>
      </c>
      <c r="BB119"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9" s="21" t="str">
        <f t="shared" si="9"/>
        <v xml:space="preserve"> --Defending Warrior / Verteidigender Krieger   [Aetherian Archive]</v>
      </c>
    </row>
    <row r="120" spans="1:55" x14ac:dyDescent="0.25">
      <c r="A120" s="12">
        <v>139</v>
      </c>
      <c r="B120" t="s">
        <v>907</v>
      </c>
      <c r="C120" t="s">
        <v>908</v>
      </c>
      <c r="D120" s="3">
        <f>A120</f>
        <v>139</v>
      </c>
      <c r="G120" s="8" t="s">
        <v>1486</v>
      </c>
      <c r="I120" t="s">
        <v>91</v>
      </c>
      <c r="J120" t="s">
        <v>91</v>
      </c>
      <c r="K120">
        <v>232</v>
      </c>
      <c r="L120">
        <v>232</v>
      </c>
      <c r="M120">
        <v>232</v>
      </c>
      <c r="N120">
        <v>0</v>
      </c>
      <c r="O120" s="66" t="s">
        <v>445</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U120" s="33" t="s">
        <v>1549</v>
      </c>
      <c r="V120" s="3" t="s">
        <v>2822</v>
      </c>
      <c r="W120" s="3" t="s">
        <v>2838</v>
      </c>
      <c r="X120" s="3"/>
      <c r="Y120" s="3" t="str">
        <f>IF(G120&lt;&gt;"LIBSETS_SETTYPE_BATTLEGROUND",IF(G120&lt;&gt;"LIBSETS_SETTYPE_SPECIAL",IF(X120&lt;&gt;"",X120,IF(Z120&lt;&gt;"",VLOOKUP(Z120,'ESO zone constants'!$D$3:$H$4953,5,FALSE),"")),""),"")</f>
        <v/>
      </c>
      <c r="Z120" t="str">
        <f>IF(AND(O120&lt;&gt;"",NOT(ISERROR(O120))),"",IF(AND(L120&lt;&gt;"",L120&gt;0,NOT(ISERROR(L120))),VLOOKUP(L120,'ESO dumped WayshrineInfo'!$K$3:$N$9999,4,FALSE),""))</f>
        <v/>
      </c>
      <c r="AB120" s="39"/>
      <c r="AC120" s="39"/>
      <c r="AD120" s="43" t="str">
        <f>IF(G120&lt;&gt;"LIBSETS_SETTYPE_BATTLEGROUND",IF(G120&lt;&gt;"LIBSETS_SETTYPE_SPECIAL",IF(AE120&lt;&gt;"",VLOOKUP(AE120,'ESO zone constants'!$D$3:$H$4953,5,FALSE),""),""),"")</f>
        <v/>
      </c>
      <c r="AE120" t="str">
        <f>IF(AND(O120&lt;&gt;"",NOT(ISERROR(O120))),"",IF(AND(M120&lt;&gt;"",M120&gt;0,NOT(ISERROR(M120))),VLOOKUP(M120,'ESO dumped WayshrineInfo'!$K$3:$N$9999,4,FALSE),""))</f>
        <v/>
      </c>
      <c r="AF120" s="39"/>
      <c r="AG120" s="39"/>
      <c r="AH120" s="39"/>
      <c r="AI120" s="43" t="str">
        <f>IF(G120&lt;&gt;"LIBSETS_SETTYPE_BATTLEGROUND",IF(G120&lt;&gt;"LIBSETS_SETTYPE_SPECIAL",IF(AJ120&lt;&gt;"",VLOOKUP(AJ120,'ESO zone constants'!$D$3:$H$4953,5,FALSE),""),""),"")</f>
        <v/>
      </c>
      <c r="AK120" s="39"/>
      <c r="AL120" s="39"/>
      <c r="AM120" s="39"/>
      <c r="AN120" s="3" t="str">
        <f>IF(G120&lt;&gt;"LIBSETS_SETTYPE_BATTLEGROUND",IF(G120&lt;&gt;"LIBSETS_SETTYPE_SPECIAL",IF(AO120&lt;&gt;"",VLOOKUP(AO120,'ESO zone constants'!$D$3:$H$4953,5,FALSE),""),""),"")</f>
        <v/>
      </c>
      <c r="AP120" s="39"/>
      <c r="AQ120" s="39"/>
      <c r="AR120" s="39"/>
      <c r="AS120" s="3" t="str">
        <f>IF(G120&lt;&gt;"LIBSETS_SETTYPE_BATTLEGROUND",IF(G120&lt;&gt;"LIBSETS_SETTYPE_SPECIAL",IF(AT120&lt;&gt;"",VLOOKUP(AT120,'ESO zone constants'!$D$3:$H$4953,5,FALSE),""),""),"")</f>
        <v/>
      </c>
      <c r="AU120" s="39"/>
      <c r="AV120" s="39"/>
      <c r="AW120" s="39"/>
      <c r="AX120" s="87" t="s">
        <v>2678</v>
      </c>
      <c r="AY120" s="21" t="str">
        <f t="shared" si="5"/>
        <v>[139] = {wayshrines={232,232,232,}, dlcId=DLC_BASE_GAME</v>
      </c>
      <c r="AZ120" s="21" t="str">
        <f t="shared" si="6"/>
        <v>, zoneIds={639}, veteran=false</v>
      </c>
      <c r="BA120" s="21" t="str">
        <f t="shared" si="7"/>
        <v>, setType=LIBSETS_SETTYPE_TRIAL</v>
      </c>
      <c r="BB120"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0" s="21" t="str">
        <f t="shared" si="9"/>
        <v xml:space="preserve"> --Wise Mage / Weiser Magier   [Sanctum Ophidia]</v>
      </c>
    </row>
    <row r="121" spans="1:55" x14ac:dyDescent="0.25">
      <c r="A121" s="12">
        <v>140</v>
      </c>
      <c r="B121" t="s">
        <v>909</v>
      </c>
      <c r="C121" t="s">
        <v>910</v>
      </c>
      <c r="D121" s="3">
        <f>A121</f>
        <v>140</v>
      </c>
      <c r="G121" s="8" t="s">
        <v>1486</v>
      </c>
      <c r="I121" t="s">
        <v>91</v>
      </c>
      <c r="J121" t="s">
        <v>91</v>
      </c>
      <c r="K121">
        <v>230</v>
      </c>
      <c r="L121">
        <v>230</v>
      </c>
      <c r="M121">
        <v>230</v>
      </c>
      <c r="N121">
        <v>0</v>
      </c>
      <c r="O121" s="66" t="s">
        <v>442</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U121" s="33" t="s">
        <v>1549</v>
      </c>
      <c r="V121" s="3" t="s">
        <v>2822</v>
      </c>
      <c r="W121" s="3" t="s">
        <v>2838</v>
      </c>
      <c r="X121" s="3"/>
      <c r="Y121" s="3" t="str">
        <f>IF(G121&lt;&gt;"LIBSETS_SETTYPE_BATTLEGROUND",IF(G121&lt;&gt;"LIBSETS_SETTYPE_SPECIAL",IF(X121&lt;&gt;"",X121,IF(Z121&lt;&gt;"",VLOOKUP(Z121,'ESO zone constants'!$D$3:$H$4953,5,FALSE),"")),""),"")</f>
        <v/>
      </c>
      <c r="Z121" t="str">
        <f>IF(AND(O121&lt;&gt;"",NOT(ISERROR(O121))),"",IF(AND(L121&lt;&gt;"",L121&gt;0,NOT(ISERROR(L121))),VLOOKUP(L121,'ESO dumped WayshrineInfo'!$K$3:$N$9999,4,FALSE),""))</f>
        <v/>
      </c>
      <c r="AB121" s="39"/>
      <c r="AC121" s="39"/>
      <c r="AD121" s="3" t="str">
        <f>IF(G121&lt;&gt;"LIBSETS_SETTYPE_BATTLEGROUND",IF(G121&lt;&gt;"LIBSETS_SETTYPE_SPECIAL",IF(AE121&lt;&gt;"",VLOOKUP(AE121,'ESO zone constants'!$D$3:$H$4953,5,FALSE),""),""),"")</f>
        <v/>
      </c>
      <c r="AE121" t="str">
        <f>IF(AND(O121&lt;&gt;"",NOT(ISERROR(O121))),"",IF(AND(M121&lt;&gt;"",M121&gt;0,NOT(ISERROR(M121))),VLOOKUP(M121,'ESO dumped WayshrineInfo'!$K$3:$N$9999,4,FALSE),""))</f>
        <v/>
      </c>
      <c r="AF121" s="39"/>
      <c r="AG121" s="39"/>
      <c r="AH121" s="39"/>
      <c r="AI121" s="3" t="str">
        <f>IF(G121&lt;&gt;"LIBSETS_SETTYPE_BATTLEGROUND",IF(G121&lt;&gt;"LIBSETS_SETTYPE_SPECIAL",IF(AJ121&lt;&gt;"",VLOOKUP(AJ121,'ESO zone constants'!$D$3:$H$4953,5,FALSE),""),""),"")</f>
        <v/>
      </c>
      <c r="AK121" s="39"/>
      <c r="AL121" s="39"/>
      <c r="AM121" s="39"/>
      <c r="AN121" s="3" t="str">
        <f>IF(G121&lt;&gt;"LIBSETS_SETTYPE_BATTLEGROUND",IF(G121&lt;&gt;"LIBSETS_SETTYPE_SPECIAL",IF(AO121&lt;&gt;"",VLOOKUP(AO121,'ESO zone constants'!$D$3:$H$4953,5,FALSE),""),""),"")</f>
        <v/>
      </c>
      <c r="AP121" s="39"/>
      <c r="AQ121" s="39"/>
      <c r="AR121" s="39"/>
      <c r="AS121" s="3" t="str">
        <f>IF(G121&lt;&gt;"LIBSETS_SETTYPE_BATTLEGROUND",IF(G121&lt;&gt;"LIBSETS_SETTYPE_SPECIAL",IF(AT121&lt;&gt;"",VLOOKUP(AT121,'ESO zone constants'!$D$3:$H$4953,5,FALSE),""),""),"")</f>
        <v/>
      </c>
      <c r="AU121" s="39"/>
      <c r="AV121" s="39"/>
      <c r="AW121" s="39"/>
      <c r="AX121" s="87" t="s">
        <v>2678</v>
      </c>
      <c r="AY121" s="21" t="str">
        <f t="shared" si="5"/>
        <v>[140] = {wayshrines={230,230,230,}, dlcId=DLC_BASE_GAME</v>
      </c>
      <c r="AZ121" s="21" t="str">
        <f t="shared" si="6"/>
        <v>, zoneIds={636}, veteran=false</v>
      </c>
      <c r="BA121" s="21" t="str">
        <f t="shared" si="7"/>
        <v>, setType=LIBSETS_SETTYPE_TRIAL</v>
      </c>
      <c r="BB121"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1" s="21" t="str">
        <f t="shared" si="9"/>
        <v xml:space="preserve"> --Destructive Mage / Zerstörerischer Magier   [Hel Ra Citadel]</v>
      </c>
    </row>
    <row r="122" spans="1:55" x14ac:dyDescent="0.25">
      <c r="A122" s="12">
        <v>141</v>
      </c>
      <c r="B122" t="s">
        <v>911</v>
      </c>
      <c r="C122" t="s">
        <v>912</v>
      </c>
      <c r="D122" s="3">
        <f>A122</f>
        <v>141</v>
      </c>
      <c r="G122" s="8" t="s">
        <v>1486</v>
      </c>
      <c r="I122" t="s">
        <v>91</v>
      </c>
      <c r="J122" t="s">
        <v>91</v>
      </c>
      <c r="K122">
        <v>231</v>
      </c>
      <c r="L122">
        <v>231</v>
      </c>
      <c r="M122">
        <v>231</v>
      </c>
      <c r="N122">
        <v>0</v>
      </c>
      <c r="O122" s="66" t="s">
        <v>444</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constants'!$B$4:$C$1003,2,FALSE),"")</f>
        <v>Included in base game</v>
      </c>
      <c r="U122" s="33" t="s">
        <v>1549</v>
      </c>
      <c r="V122" s="3" t="s">
        <v>2822</v>
      </c>
      <c r="W122" s="3" t="s">
        <v>2838</v>
      </c>
      <c r="X122" s="3"/>
      <c r="Y122" s="3" t="str">
        <f>IF(G122&lt;&gt;"LIBSETS_SETTYPE_BATTLEGROUND",IF(G122&lt;&gt;"LIBSETS_SETTYPE_SPECIAL",IF(X122&lt;&gt;"",X122,IF(Z122&lt;&gt;"",VLOOKUP(Z122,'ESO zone constants'!$D$3:$H$4953,5,FALSE),"")),""),"")</f>
        <v/>
      </c>
      <c r="Z122" t="str">
        <f>IF(AND(O122&lt;&gt;"",NOT(ISERROR(O122))),"",IF(AND(L122&lt;&gt;"",L122&gt;0,NOT(ISERROR(L122))),VLOOKUP(L122,'ESO dumped WayshrineInfo'!$K$3:$N$9999,4,FALSE),""))</f>
        <v/>
      </c>
      <c r="AB122" s="39"/>
      <c r="AC122" s="39"/>
      <c r="AD122" s="3" t="str">
        <f>IF(G122&lt;&gt;"LIBSETS_SETTYPE_BATTLEGROUND",IF(G122&lt;&gt;"LIBSETS_SETTYPE_SPECIAL",IF(AE122&lt;&gt;"",VLOOKUP(AE122,'ESO zone constants'!$D$3:$H$4953,5,FALSE),""),""),"")</f>
        <v/>
      </c>
      <c r="AE122" t="str">
        <f>IF(AND(O122&lt;&gt;"",NOT(ISERROR(O122))),"",IF(AND(M122&lt;&gt;"",M122&gt;0,NOT(ISERROR(M122))),VLOOKUP(M122,'ESO dumped WayshrineInfo'!$K$3:$N$9999,4,FALSE),""))</f>
        <v/>
      </c>
      <c r="AF122" s="39"/>
      <c r="AG122" s="39"/>
      <c r="AH122" s="39"/>
      <c r="AI122" s="3" t="str">
        <f>IF(G122&lt;&gt;"LIBSETS_SETTYPE_BATTLEGROUND",IF(G122&lt;&gt;"LIBSETS_SETTYPE_SPECIAL",IF(AJ122&lt;&gt;"",VLOOKUP(AJ122,'ESO zone constants'!$D$3:$H$4953,5,FALSE),""),""),"")</f>
        <v/>
      </c>
      <c r="AK122" s="39"/>
      <c r="AL122" s="39"/>
      <c r="AM122" s="39"/>
      <c r="AN122" s="3" t="str">
        <f>IF(G122&lt;&gt;"LIBSETS_SETTYPE_BATTLEGROUND",IF(G122&lt;&gt;"LIBSETS_SETTYPE_SPECIAL",IF(AO122&lt;&gt;"",VLOOKUP(AO122,'ESO zone constants'!$D$3:$H$4953,5,FALSE),""),""),"")</f>
        <v/>
      </c>
      <c r="AP122" s="39"/>
      <c r="AQ122" s="39"/>
      <c r="AR122" s="39"/>
      <c r="AS122" s="3" t="str">
        <f>IF(G122&lt;&gt;"LIBSETS_SETTYPE_BATTLEGROUND",IF(G122&lt;&gt;"LIBSETS_SETTYPE_SPECIAL",IF(AT122&lt;&gt;"",VLOOKUP(AT122,'ESO zone constants'!$D$3:$H$4953,5,FALSE),""),""),"")</f>
        <v/>
      </c>
      <c r="AU122" s="39"/>
      <c r="AV122" s="39"/>
      <c r="AW122" s="39"/>
      <c r="AX122" s="87" t="s">
        <v>2678</v>
      </c>
      <c r="AY122" s="21" t="str">
        <f t="shared" si="5"/>
        <v>[141] = {wayshrines={231,231,231,}, dlcId=DLC_BASE_GAME</v>
      </c>
      <c r="AZ122" s="21" t="str">
        <f t="shared" si="6"/>
        <v>, zoneIds={638}, veteran=false</v>
      </c>
      <c r="BA122" s="21" t="str">
        <f t="shared" si="7"/>
        <v>, setType=LIBSETS_SETTYPE_TRIAL</v>
      </c>
      <c r="BB122"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2" s="21" t="str">
        <f t="shared" si="9"/>
        <v xml:space="preserve"> --Healing Mage / Heilender Magier   [Aetherian Archive]</v>
      </c>
    </row>
    <row r="123" spans="1:55" x14ac:dyDescent="0.25">
      <c r="A123" s="12">
        <v>142</v>
      </c>
      <c r="B123" t="s">
        <v>913</v>
      </c>
      <c r="C123" t="s">
        <v>914</v>
      </c>
      <c r="D123" s="3">
        <f>A123</f>
        <v>142</v>
      </c>
      <c r="G123" s="8" t="s">
        <v>1486</v>
      </c>
      <c r="I123" t="s">
        <v>91</v>
      </c>
      <c r="J123" t="s">
        <v>91</v>
      </c>
      <c r="K123">
        <v>231</v>
      </c>
      <c r="L123">
        <v>231</v>
      </c>
      <c r="M123">
        <v>231</v>
      </c>
      <c r="N123">
        <v>0</v>
      </c>
      <c r="O123" s="66" t="s">
        <v>444</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constants'!$B$4:$C$1003,2,FALSE),"")</f>
        <v>Included in base game</v>
      </c>
      <c r="U123" s="33" t="s">
        <v>1549</v>
      </c>
      <c r="V123" s="3" t="s">
        <v>2822</v>
      </c>
      <c r="W123" s="3" t="s">
        <v>2838</v>
      </c>
      <c r="X123" s="3"/>
      <c r="Y123" s="3" t="str">
        <f>IF(G123&lt;&gt;"LIBSETS_SETTYPE_BATTLEGROUND",IF(G123&lt;&gt;"LIBSETS_SETTYPE_SPECIAL",IF(X123&lt;&gt;"",X123,IF(Z123&lt;&gt;"",VLOOKUP(Z123,'ESO zone constants'!$D$3:$H$4953,5,FALSE),"")),""),"")</f>
        <v/>
      </c>
      <c r="Z123" t="str">
        <f>IF(AND(O123&lt;&gt;"",NOT(ISERROR(O123))),"",IF(AND(L123&lt;&gt;"",L123&gt;0,NOT(ISERROR(L123))),VLOOKUP(L123,'ESO dumped WayshrineInfo'!$K$3:$N$9999,4,FALSE),""))</f>
        <v/>
      </c>
      <c r="AB123" s="39"/>
      <c r="AC123" s="39"/>
      <c r="AD123" s="3" t="str">
        <f>IF(G123&lt;&gt;"LIBSETS_SETTYPE_BATTLEGROUND",IF(G123&lt;&gt;"LIBSETS_SETTYPE_SPECIAL",IF(AE123&lt;&gt;"",VLOOKUP(AE123,'ESO zone constants'!$D$3:$H$4953,5,FALSE),""),""),"")</f>
        <v/>
      </c>
      <c r="AE123" t="str">
        <f>IF(AND(O123&lt;&gt;"",NOT(ISERROR(O123))),"",IF(AND(M123&lt;&gt;"",M123&gt;0,NOT(ISERROR(M123))),VLOOKUP(M123,'ESO dumped WayshrineInfo'!$K$3:$N$9999,4,FALSE),""))</f>
        <v/>
      </c>
      <c r="AF123" s="39"/>
      <c r="AG123" s="39"/>
      <c r="AH123" s="39"/>
      <c r="AI123" s="3" t="str">
        <f>IF(G123&lt;&gt;"LIBSETS_SETTYPE_BATTLEGROUND",IF(G123&lt;&gt;"LIBSETS_SETTYPE_SPECIAL",IF(AJ123&lt;&gt;"",VLOOKUP(AJ123,'ESO zone constants'!$D$3:$H$4953,5,FALSE),""),""),"")</f>
        <v/>
      </c>
      <c r="AK123" s="39"/>
      <c r="AL123" s="39"/>
      <c r="AM123" s="39"/>
      <c r="AN123" s="3" t="str">
        <f>IF(G123&lt;&gt;"LIBSETS_SETTYPE_BATTLEGROUND",IF(G123&lt;&gt;"LIBSETS_SETTYPE_SPECIAL",IF(AO123&lt;&gt;"",VLOOKUP(AO123,'ESO zone constants'!$D$3:$H$4953,5,FALSE),""),""),"")</f>
        <v/>
      </c>
      <c r="AP123" s="39"/>
      <c r="AQ123" s="39"/>
      <c r="AR123" s="39"/>
      <c r="AS123" s="3" t="str">
        <f>IF(G123&lt;&gt;"LIBSETS_SETTYPE_BATTLEGROUND",IF(G123&lt;&gt;"LIBSETS_SETTYPE_SPECIAL",IF(AT123&lt;&gt;"",VLOOKUP(AT123,'ESO zone constants'!$D$3:$H$4953,5,FALSE),""),""),"")</f>
        <v/>
      </c>
      <c r="AU123" s="39"/>
      <c r="AV123" s="39"/>
      <c r="AW123" s="39"/>
      <c r="AX123" s="87" t="s">
        <v>2678</v>
      </c>
      <c r="AY123" s="21" t="str">
        <f t="shared" si="5"/>
        <v>[142] = {wayshrines={231,231,231,}, dlcId=DLC_BASE_GAME</v>
      </c>
      <c r="AZ123" s="21" t="str">
        <f t="shared" si="6"/>
        <v>, zoneIds={638}, veteran=false</v>
      </c>
      <c r="BA123" s="21" t="str">
        <f t="shared" si="7"/>
        <v>, setType=LIBSETS_SETTYPE_TRIAL</v>
      </c>
      <c r="BB123"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3" s="21" t="str">
        <f t="shared" si="9"/>
        <v xml:space="preserve"> --Quick Serpent / Flinke Schlange   [Aetherian Archive]</v>
      </c>
    </row>
    <row r="124" spans="1:55" x14ac:dyDescent="0.25">
      <c r="A124" s="12">
        <v>143</v>
      </c>
      <c r="B124" t="s">
        <v>915</v>
      </c>
      <c r="C124" t="s">
        <v>916</v>
      </c>
      <c r="D124" s="3">
        <f>A124</f>
        <v>143</v>
      </c>
      <c r="G124" s="8" t="s">
        <v>1486</v>
      </c>
      <c r="I124" t="s">
        <v>91</v>
      </c>
      <c r="J124" t="s">
        <v>91</v>
      </c>
      <c r="K124">
        <v>230</v>
      </c>
      <c r="L124">
        <v>230</v>
      </c>
      <c r="M124">
        <v>230</v>
      </c>
      <c r="N124">
        <v>0</v>
      </c>
      <c r="O124" s="66" t="s">
        <v>442</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U124" s="33" t="s">
        <v>1549</v>
      </c>
      <c r="V124" s="3" t="s">
        <v>2822</v>
      </c>
      <c r="W124" s="3" t="s">
        <v>2838</v>
      </c>
      <c r="X124" s="3"/>
      <c r="Y124" s="3" t="str">
        <f>IF(G124&lt;&gt;"LIBSETS_SETTYPE_BATTLEGROUND",IF(G124&lt;&gt;"LIBSETS_SETTYPE_SPECIAL",IF(X124&lt;&gt;"",X124,IF(Z124&lt;&gt;"",VLOOKUP(Z124,'ESO zone constants'!$D$3:$H$4953,5,FALSE),"")),""),"")</f>
        <v/>
      </c>
      <c r="Z124" t="str">
        <f>IF(AND(O124&lt;&gt;"",NOT(ISERROR(O124))),"",IF(AND(L124&lt;&gt;"",L124&gt;0,NOT(ISERROR(L124))),VLOOKUP(L124,'ESO dumped WayshrineInfo'!$K$3:$N$9999,4,FALSE),""))</f>
        <v/>
      </c>
      <c r="AB124" s="39"/>
      <c r="AC124" s="39"/>
      <c r="AD124" s="3" t="str">
        <f>IF(G124&lt;&gt;"LIBSETS_SETTYPE_BATTLEGROUND",IF(G124&lt;&gt;"LIBSETS_SETTYPE_SPECIAL",IF(AE124&lt;&gt;"",VLOOKUP(AE124,'ESO zone constants'!$D$3:$H$4953,5,FALSE),""),""),"")</f>
        <v/>
      </c>
      <c r="AE124" t="str">
        <f>IF(AND(O124&lt;&gt;"",NOT(ISERROR(O124))),"",IF(AND(M124&lt;&gt;"",M124&gt;0,NOT(ISERROR(M124))),VLOOKUP(M124,'ESO dumped WayshrineInfo'!$K$3:$N$9999,4,FALSE),""))</f>
        <v/>
      </c>
      <c r="AF124" s="39"/>
      <c r="AG124" s="39"/>
      <c r="AH124" s="39"/>
      <c r="AI124" s="3" t="str">
        <f>IF(G124&lt;&gt;"LIBSETS_SETTYPE_BATTLEGROUND",IF(G124&lt;&gt;"LIBSETS_SETTYPE_SPECIAL",IF(AJ124&lt;&gt;"",VLOOKUP(AJ124,'ESO zone constants'!$D$3:$H$4953,5,FALSE),""),""),"")</f>
        <v/>
      </c>
      <c r="AK124" s="39"/>
      <c r="AL124" s="39"/>
      <c r="AM124" s="39"/>
      <c r="AN124" s="3" t="str">
        <f>IF(G124&lt;&gt;"LIBSETS_SETTYPE_BATTLEGROUND",IF(G124&lt;&gt;"LIBSETS_SETTYPE_SPECIAL",IF(AO124&lt;&gt;"",VLOOKUP(AO124,'ESO zone constants'!$D$3:$H$4953,5,FALSE),""),""),"")</f>
        <v/>
      </c>
      <c r="AP124" s="39"/>
      <c r="AQ124" s="39"/>
      <c r="AR124" s="39"/>
      <c r="AS124" s="3" t="str">
        <f>IF(G124&lt;&gt;"LIBSETS_SETTYPE_BATTLEGROUND",IF(G124&lt;&gt;"LIBSETS_SETTYPE_SPECIAL",IF(AT124&lt;&gt;"",VLOOKUP(AT124,'ESO zone constants'!$D$3:$H$4953,5,FALSE),""),""),"")</f>
        <v/>
      </c>
      <c r="AU124" s="39"/>
      <c r="AV124" s="39"/>
      <c r="AW124" s="39"/>
      <c r="AX124" s="87" t="s">
        <v>2678</v>
      </c>
      <c r="AY124" s="21" t="str">
        <f t="shared" si="5"/>
        <v>[143] = {wayshrines={230,230,230,}, dlcId=DLC_BASE_GAME</v>
      </c>
      <c r="AZ124" s="21" t="str">
        <f t="shared" si="6"/>
        <v>, zoneIds={636}, veteran=false</v>
      </c>
      <c r="BA124" s="21" t="str">
        <f t="shared" si="7"/>
        <v>, setType=LIBSETS_SETTYPE_TRIAL</v>
      </c>
      <c r="BB124"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4" s="21" t="str">
        <f t="shared" si="9"/>
        <v xml:space="preserve"> --Poisonous Serpent / Giftschlange   [Hel Ra Citadel]</v>
      </c>
    </row>
    <row r="125" spans="1:55" x14ac:dyDescent="0.25">
      <c r="A125" s="12">
        <v>144</v>
      </c>
      <c r="B125" t="s">
        <v>917</v>
      </c>
      <c r="C125" t="s">
        <v>918</v>
      </c>
      <c r="D125" s="3">
        <f>A125</f>
        <v>144</v>
      </c>
      <c r="G125" s="8" t="s">
        <v>1486</v>
      </c>
      <c r="I125" t="s">
        <v>91</v>
      </c>
      <c r="J125" t="s">
        <v>91</v>
      </c>
      <c r="K125">
        <v>232</v>
      </c>
      <c r="L125">
        <v>232</v>
      </c>
      <c r="M125">
        <v>232</v>
      </c>
      <c r="N125">
        <v>0</v>
      </c>
      <c r="O125" s="66" t="s">
        <v>445</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constants'!$B$4:$C$1003,2,FALSE),"")</f>
        <v>Included in base game</v>
      </c>
      <c r="U125" s="33" t="s">
        <v>1549</v>
      </c>
      <c r="V125" s="3" t="s">
        <v>2822</v>
      </c>
      <c r="W125" s="3" t="s">
        <v>2838</v>
      </c>
      <c r="X125" s="3"/>
      <c r="Y125" s="3" t="str">
        <f>IF(G125&lt;&gt;"LIBSETS_SETTYPE_BATTLEGROUND",IF(G125&lt;&gt;"LIBSETS_SETTYPE_SPECIAL",IF(X125&lt;&gt;"",X125,IF(Z125&lt;&gt;"",VLOOKUP(Z125,'ESO zone constants'!$D$3:$H$4953,5,FALSE),"")),""),"")</f>
        <v/>
      </c>
      <c r="Z125" t="str">
        <f>IF(AND(O125&lt;&gt;"",NOT(ISERROR(O125))),"",IF(AND(L125&lt;&gt;"",L125&gt;0,NOT(ISERROR(L125))),VLOOKUP(L125,'ESO dumped WayshrineInfo'!$K$3:$N$9999,4,FALSE),""))</f>
        <v/>
      </c>
      <c r="AB125" s="39"/>
      <c r="AC125" s="39"/>
      <c r="AD125" s="3" t="str">
        <f>IF(G125&lt;&gt;"LIBSETS_SETTYPE_BATTLEGROUND",IF(G125&lt;&gt;"LIBSETS_SETTYPE_SPECIAL",IF(AE125&lt;&gt;"",VLOOKUP(AE125,'ESO zone constants'!$D$3:$H$4953,5,FALSE),""),""),"")</f>
        <v/>
      </c>
      <c r="AE125" t="str">
        <f>IF(AND(O125&lt;&gt;"",NOT(ISERROR(O125))),"",IF(AND(M125&lt;&gt;"",M125&gt;0,NOT(ISERROR(M125))),VLOOKUP(M125,'ESO dumped WayshrineInfo'!$K$3:$N$9999,4,FALSE),""))</f>
        <v/>
      </c>
      <c r="AF125" s="39"/>
      <c r="AG125" s="39"/>
      <c r="AH125" s="39"/>
      <c r="AI125" s="3" t="str">
        <f>IF(G125&lt;&gt;"LIBSETS_SETTYPE_BATTLEGROUND",IF(G125&lt;&gt;"LIBSETS_SETTYPE_SPECIAL",IF(AJ125&lt;&gt;"",VLOOKUP(AJ125,'ESO zone constants'!$D$3:$H$4953,5,FALSE),""),""),"")</f>
        <v/>
      </c>
      <c r="AK125" s="39"/>
      <c r="AL125" s="39"/>
      <c r="AM125" s="39"/>
      <c r="AN125" s="3" t="str">
        <f>IF(G125&lt;&gt;"LIBSETS_SETTYPE_BATTLEGROUND",IF(G125&lt;&gt;"LIBSETS_SETTYPE_SPECIAL",IF(AO125&lt;&gt;"",VLOOKUP(AO125,'ESO zone constants'!$D$3:$H$4953,5,FALSE),""),""),"")</f>
        <v/>
      </c>
      <c r="AP125" s="39"/>
      <c r="AQ125" s="39"/>
      <c r="AR125" s="39"/>
      <c r="AS125" s="3" t="str">
        <f>IF(G125&lt;&gt;"LIBSETS_SETTYPE_BATTLEGROUND",IF(G125&lt;&gt;"LIBSETS_SETTYPE_SPECIAL",IF(AT125&lt;&gt;"",VLOOKUP(AT125,'ESO zone constants'!$D$3:$H$4953,5,FALSE),""),""),"")</f>
        <v/>
      </c>
      <c r="AU125" s="39"/>
      <c r="AV125" s="39"/>
      <c r="AW125" s="39"/>
      <c r="AX125" s="87" t="s">
        <v>2678</v>
      </c>
      <c r="AY125" s="21" t="str">
        <f t="shared" si="5"/>
        <v>[144] = {wayshrines={232,232,232,}, dlcId=DLC_BASE_GAME</v>
      </c>
      <c r="AZ125" s="21" t="str">
        <f t="shared" si="6"/>
        <v>, zoneIds={639}, veteran=false</v>
      </c>
      <c r="BA125" s="21" t="str">
        <f t="shared" si="7"/>
        <v>, setType=LIBSETS_SETTYPE_TRIAL</v>
      </c>
      <c r="BB125" s="21" t="str">
        <f t="shared" si="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5" s="21" t="str">
        <f t="shared" si="9"/>
        <v xml:space="preserve"> --Twice-Fanged Serpent / Doppelzüngige Schlange   [Sanctum Ophidia]</v>
      </c>
    </row>
    <row r="126" spans="1:55" x14ac:dyDescent="0.25">
      <c r="A126" s="12">
        <v>145</v>
      </c>
      <c r="B126" t="s">
        <v>919</v>
      </c>
      <c r="C126" t="s">
        <v>920</v>
      </c>
      <c r="D126" s="3">
        <f>A126</f>
        <v>145</v>
      </c>
      <c r="G126" s="8" t="s">
        <v>1485</v>
      </c>
      <c r="I126" t="s">
        <v>91</v>
      </c>
      <c r="J126" t="s">
        <v>91</v>
      </c>
      <c r="K126">
        <v>-1</v>
      </c>
      <c r="L126">
        <v>-1</v>
      </c>
      <c r="M126">
        <v>-1</v>
      </c>
      <c r="N126">
        <v>0</v>
      </c>
      <c r="O126" s="66" t="s">
        <v>565</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constants'!$B$4:$C$1003,2,FALSE),"")</f>
        <v>Included in base game</v>
      </c>
      <c r="U126" s="33" t="s">
        <v>1565</v>
      </c>
      <c r="V126" s="3" t="str">
        <f>IF(U126&lt;&gt;"",IF(U126&lt;&gt;"LIBSETS_DROP_MECHANIC_MONSTER_NAME",VLOOKUP(U126,'LibSets constants'!$I$4:$L$1003,3,FALSE),""),"")</f>
        <v>Delve bosses have a chance to drop a waist or feet.</v>
      </c>
      <c r="W126" s="3" t="str">
        <f>IF(U126&lt;&gt;"",IF(U126&lt;&gt;"LIBSETS_DROP_MECHANIC_MONSTER_NAME",VLOOKUP(U126,'LibSets constants'!$I$4:$L$1003,4,FALSE),""),"")</f>
        <v>Bosse in Gewölben haben die Chance, eine Taille oder Füße fallen zu lassen.</v>
      </c>
      <c r="X126" s="3"/>
      <c r="Y126" s="3" t="str">
        <f>IF(G126&lt;&gt;"LIBSETS_SETTYPE_BATTLEGROUND",IF(G126&lt;&gt;"LIBSETS_SETTYPE_SPECIAL",IF(X126&lt;&gt;"",X126,IF(Z126&lt;&gt;"",VLOOKUP(Z126,'ESO zone constants'!$D$3:$H$4953,5,FALSE),"")),""),"")</f>
        <v/>
      </c>
      <c r="Z126" t="str">
        <f>IF(AND(O126&lt;&gt;"",NOT(ISERROR(O126))),"",IF(AND(L126&lt;&gt;"",L126&gt;0,NOT(ISERROR(L126))),VLOOKUP(L126,'ESO dumped WayshrineInfo'!$K$3:$N$9999,4,FALSE),""))</f>
        <v/>
      </c>
      <c r="AA126" s="33" t="s">
        <v>1566</v>
      </c>
      <c r="AB126" s="43" t="str">
        <f>IF(AA126&lt;&gt;"",IF(AA126&lt;&gt;"LIBSETS_DROP_MECHANIC_MONSTER_NAME",VLOOKUP(AA126,'LibSets constants'!$I$4:$L$1003,3,FALSE),""),"")</f>
        <v>Overland group bosses have a 100% chance to drop head, chest, legs, or weapon.</v>
      </c>
      <c r="AC126" s="43" t="str">
        <f>IF(AA126&lt;&gt;"",IF(AA126&lt;&gt;"LIBSETS_DROP_MECHANIC_MONSTER_NAME",VLOOKUP(AA126,'LibSets constants'!$I$4:$L$1003,4,FALSE),""),"")</f>
        <v>Überland Gruppenbosse haben eine Chance von 100%, Kopf, Brust, Beine oder Waffen fallen zu lassen.</v>
      </c>
      <c r="AD126" s="43" t="str">
        <f>IF(G126&lt;&gt;"LIBSETS_SETTYPE_BATTLEGROUND",IF(G126&lt;&gt;"LIBSETS_SETTYPE_SPECIAL",IF(AE126&lt;&gt;"",VLOOKUP(AE126,'ESO zone constants'!$D$3:$H$4953,5,FALSE),""),""),"")</f>
        <v/>
      </c>
      <c r="AE126" t="str">
        <f>IF(AND(O126&lt;&gt;"",NOT(ISERROR(O126))),"",IF(AND(M126&lt;&gt;"",M126&gt;0,NOT(ISERROR(M126))),VLOOKUP(M126,'ESO dumped WayshrineInfo'!$K$3:$N$9999,4,FALSE),""))</f>
        <v/>
      </c>
      <c r="AF126" s="44" t="s">
        <v>1567</v>
      </c>
      <c r="AG126" s="43" t="str">
        <f>IF(AF126&lt;&gt;"",IF(AF126&lt;&gt;"LIBSETS_DROP_MECHANIC_MONSTER_NAME",VLOOKUP(AF126,'LibSets constants'!$I$4:$L$1003,3,FALSE),""),"")</f>
        <v>Public dungeon bosses have a chance to drop a shoulder, hand, or weapon.</v>
      </c>
      <c r="AH126" s="43" t="str">
        <f>IF(AF126&lt;&gt;"",IF(AF126&lt;&gt;"LIBSETS_DROP_MECHANIC_MONSTER_NAME",VLOOKUP(AF126,'LibSets constants'!$I$4:$L$1003,4,FALSE),""),"")</f>
        <v>Öffentliche Dungeon-Bosse haben die Möglichkeit, eine Schulter, Handschuhe oder eine Waffe fallen zu lassen.</v>
      </c>
      <c r="AI126" s="43" t="str">
        <f>IF(G126&lt;&gt;"LIBSETS_SETTYPE_BATTLEGROUND",IF(G126&lt;&gt;"LIBSETS_SETTYPE_SPECIAL",IF(AJ126&lt;&gt;"",VLOOKUP(AJ126,'ESO zone constants'!$D$3:$H$4953,5,FALSE),""),""),"")</f>
        <v/>
      </c>
      <c r="AK126" s="44" t="s">
        <v>1568</v>
      </c>
      <c r="AL126" s="43" t="str">
        <f>IF(AK126&lt;&gt;"",IF(AK126&lt;&gt;"LIBSETS_DROP_MECHANIC_MONSTER_NAME",VLOOKUP(AK126,'LibSets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6" s="43" t="str">
        <f>IF(AK126&lt;&gt;"",IF(AK126&lt;&gt;"LIBSETS_DROP_MECHANIC_MONSTER_NAME",VLOOKUP(AK126,'LibSets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6" s="3" t="str">
        <f>IF(G126&lt;&gt;"LIBSETS_SETTYPE_BATTLEGROUND",IF(G126&lt;&gt;"LIBSETS_SETTYPE_SPECIAL",IF(AO126&lt;&gt;"",VLOOKUP(AO126,'ESO zone constants'!$D$3:$H$4953,5,FALSE),""),""),"")</f>
        <v/>
      </c>
      <c r="AP126" s="44"/>
      <c r="AQ126" s="43" t="str">
        <f>IF(AP126&lt;&gt;"",IF(AP126&lt;&gt;"LIBSETS_DROP_MECHANIC_MONSTER_NAME",VLOOKUP(AP126,'LibSets constants'!$I$4:$L$1003,3,FALSE),""),"")</f>
        <v/>
      </c>
      <c r="AR126" s="43" t="str">
        <f>IF(AP126&lt;&gt;"",IF(AP126&lt;&gt;"LIBSETS_DROP_MECHANIC_MONSTER_NAME",VLOOKUP(AP126,'LibSets constants'!$I$4:$L$1003,4,FALSE),""),"")</f>
        <v/>
      </c>
      <c r="AS126" s="3" t="str">
        <f>IF(G126&lt;&gt;"LIBSETS_SETTYPE_BATTLEGROUND",IF(G126&lt;&gt;"LIBSETS_SETTYPE_SPECIAL",IF(AT126&lt;&gt;"",VLOOKUP(AT126,'ESO zone constants'!$D$3:$H$4953,5,FALSE),""),""),"")</f>
        <v/>
      </c>
      <c r="AU126" s="44"/>
      <c r="AV126" s="43" t="str">
        <f>IF(AU126&lt;&gt;"",IF(AU126&lt;&gt;"LIBSETS_DROP_MECHANIC_MONSTER_NAME",VLOOKUP(AU126,'LibSets constants'!$I$4:$L$1003,3,FALSE),""),"")</f>
        <v/>
      </c>
      <c r="AW126" s="43" t="str">
        <f>IF(AU126&lt;&gt;"",IF(AU126&lt;&gt;"LIBSETS_DROP_MECHANIC_MONSTER_NAME",VLOOKUP(AU126,'LibSets constants'!$I$4:$L$1003,4,FALSE),""),"")</f>
        <v/>
      </c>
      <c r="AX126" s="87" t="s">
        <v>2678</v>
      </c>
      <c r="AY126" s="21" t="str">
        <f t="shared" si="5"/>
        <v>[145] = {wayshrines={-1,-1,-1,}, dlcId=DLC_BASE_GAME</v>
      </c>
      <c r="AZ126" s="21" t="str">
        <f t="shared" si="6"/>
        <v>, zoneIds={888}, veteran=false</v>
      </c>
      <c r="BA126" s="21" t="str">
        <f t="shared" si="7"/>
        <v>, setType=LIBSETS_SETTYPE_OVERLAND</v>
      </c>
      <c r="BB126" s="21" t="str">
        <f t="shared" si="8"/>
        <v>, dropMechanic={LIBSETS_DROP_MECHANIC_OVERLAND_BOSS_DELVE,LIBSETS_DROP_MECHANIC_OVERLAND_WORLDBOSS,LIBSETS_DROP_MECHANIC_OVERLAND_BOSS_PUBLIC_DUNGEON,LIBSETS_DROP_MECHANIC_OVERLAND_CHEST}},</v>
      </c>
      <c r="BC126" s="21" t="str">
        <f t="shared" si="9"/>
        <v xml:space="preserve"> --Way of Fire / Weg des Feuers   [Craglorn]</v>
      </c>
    </row>
    <row r="127" spans="1:55" x14ac:dyDescent="0.25">
      <c r="A127" s="12">
        <v>146</v>
      </c>
      <c r="B127" t="s">
        <v>921</v>
      </c>
      <c r="C127" t="s">
        <v>922</v>
      </c>
      <c r="D127" s="3">
        <f>A127</f>
        <v>146</v>
      </c>
      <c r="G127" s="8" t="s">
        <v>1485</v>
      </c>
      <c r="I127" t="s">
        <v>91</v>
      </c>
      <c r="J127" t="s">
        <v>91</v>
      </c>
      <c r="K127">
        <v>-1</v>
      </c>
      <c r="L127">
        <v>-1</v>
      </c>
      <c r="M127">
        <v>-1</v>
      </c>
      <c r="N127">
        <v>0</v>
      </c>
      <c r="O127" s="66" t="s">
        <v>565</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1565</v>
      </c>
      <c r="V127" s="3" t="str">
        <f>IF(U127&lt;&gt;"",IF(U127&lt;&gt;"LIBSETS_DROP_MECHANIC_MONSTER_NAME",VLOOKUP(U127,'LibSets constants'!$I$4:$L$1003,3,FALSE),""),"")</f>
        <v>Delve bosses have a chance to drop a waist or feet.</v>
      </c>
      <c r="W127" s="3" t="str">
        <f>IF(U127&lt;&gt;"",IF(U127&lt;&gt;"LIBSETS_DROP_MECHANIC_MONSTER_NAME",VLOOKUP(U127,'LibSets constants'!$I$4:$L$1003,4,FALSE),""),"")</f>
        <v>Bosse in Gewölben haben die Chance, eine Taille oder Füße fallen zu lassen.</v>
      </c>
      <c r="X127" s="3"/>
      <c r="Y127" s="3" t="str">
        <f>IF(G127&lt;&gt;"LIBSETS_SETTYPE_BATTLEGROUND",IF(G127&lt;&gt;"LIBSETS_SETTYPE_SPECIAL",IF(X127&lt;&gt;"",X127,IF(Z127&lt;&gt;"",VLOOKUP(Z127,'ESO zone constants'!$D$3:$H$4953,5,FALSE),"")),""),"")</f>
        <v/>
      </c>
      <c r="Z127" t="str">
        <f>IF(AND(O127&lt;&gt;"",NOT(ISERROR(O127))),"",IF(AND(L127&lt;&gt;"",L127&gt;0,NOT(ISERROR(L127))),VLOOKUP(L127,'ESO dumped WayshrineInfo'!$K$3:$N$9999,4,FALSE),""))</f>
        <v/>
      </c>
      <c r="AA127" s="33" t="s">
        <v>1566</v>
      </c>
      <c r="AB127" s="43" t="str">
        <f>IF(AA127&lt;&gt;"",IF(AA127&lt;&gt;"LIBSETS_DROP_MECHANIC_MONSTER_NAME",VLOOKUP(AA127,'LibSets constants'!$I$4:$L$1003,3,FALSE),""),"")</f>
        <v>Overland group bosses have a 100% chance to drop head, chest, legs, or weapon.</v>
      </c>
      <c r="AC127" s="43" t="str">
        <f>IF(AA127&lt;&gt;"",IF(AA127&lt;&gt;"LIBSETS_DROP_MECHANIC_MONSTER_NAME",VLOOKUP(AA127,'LibSets constants'!$I$4:$L$1003,4,FALSE),""),"")</f>
        <v>Überland Gruppenbosse haben eine Chance von 100%, Kopf, Brust, Beine oder Waffen fallen zu lassen.</v>
      </c>
      <c r="AD127" s="43" t="str">
        <f>IF(G127&lt;&gt;"LIBSETS_SETTYPE_BATTLEGROUND",IF(G127&lt;&gt;"LIBSETS_SETTYPE_SPECIAL",IF(AE127&lt;&gt;"",VLOOKUP(AE127,'ESO zone constants'!$D$3:$H$4953,5,FALSE),""),""),"")</f>
        <v/>
      </c>
      <c r="AE127" t="str">
        <f>IF(AND(O127&lt;&gt;"",NOT(ISERROR(O127))),"",IF(AND(M127&lt;&gt;"",M127&gt;0,NOT(ISERROR(M127))),VLOOKUP(M127,'ESO dumped WayshrineInfo'!$K$3:$N$9999,4,FALSE),""))</f>
        <v/>
      </c>
      <c r="AF127" s="44" t="s">
        <v>1567</v>
      </c>
      <c r="AG127" s="43" t="str">
        <f>IF(AF127&lt;&gt;"",IF(AF127&lt;&gt;"LIBSETS_DROP_MECHANIC_MONSTER_NAME",VLOOKUP(AF127,'LibSets constants'!$I$4:$L$1003,3,FALSE),""),"")</f>
        <v>Public dungeon bosses have a chance to drop a shoulder, hand, or weapon.</v>
      </c>
      <c r="AH127" s="43" t="str">
        <f>IF(AF127&lt;&gt;"",IF(AF127&lt;&gt;"LIBSETS_DROP_MECHANIC_MONSTER_NAME",VLOOKUP(AF127,'LibSets constants'!$I$4:$L$1003,4,FALSE),""),"")</f>
        <v>Öffentliche Dungeon-Bosse haben die Möglichkeit, eine Schulter, Handschuhe oder eine Waffe fallen zu lassen.</v>
      </c>
      <c r="AI127" s="43" t="str">
        <f>IF(G127&lt;&gt;"LIBSETS_SETTYPE_BATTLEGROUND",IF(G127&lt;&gt;"LIBSETS_SETTYPE_SPECIAL",IF(AJ127&lt;&gt;"",VLOOKUP(AJ127,'ESO zone constants'!$D$3:$H$4953,5,FALSE),""),""),"")</f>
        <v/>
      </c>
      <c r="AK127" s="44" t="s">
        <v>1568</v>
      </c>
      <c r="AL127" s="43" t="str">
        <f>IF(AK127&lt;&gt;"",IF(AK127&lt;&gt;"LIBSETS_DROP_MECHANIC_MONSTER_NAME",VLOOKUP(AK127,'LibSets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7" s="43" t="str">
        <f>IF(AK127&lt;&gt;"",IF(AK127&lt;&gt;"LIBSETS_DROP_MECHANIC_MONSTER_NAME",VLOOKUP(AK127,'LibSets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7" s="3" t="str">
        <f>IF(G127&lt;&gt;"LIBSETS_SETTYPE_BATTLEGROUND",IF(G127&lt;&gt;"LIBSETS_SETTYPE_SPECIAL",IF(AO127&lt;&gt;"",VLOOKUP(AO127,'ESO zone constants'!$D$3:$H$4953,5,FALSE),""),""),"")</f>
        <v/>
      </c>
      <c r="AP127" s="44"/>
      <c r="AQ127" s="43" t="str">
        <f>IF(AP127&lt;&gt;"",IF(AP127&lt;&gt;"LIBSETS_DROP_MECHANIC_MONSTER_NAME",VLOOKUP(AP127,'LibSets constants'!$I$4:$L$1003,3,FALSE),""),"")</f>
        <v/>
      </c>
      <c r="AR127" s="43" t="str">
        <f>IF(AP127&lt;&gt;"",IF(AP127&lt;&gt;"LIBSETS_DROP_MECHANIC_MONSTER_NAME",VLOOKUP(AP127,'LibSets constants'!$I$4:$L$1003,4,FALSE),""),"")</f>
        <v/>
      </c>
      <c r="AS127" s="3" t="str">
        <f>IF(G127&lt;&gt;"LIBSETS_SETTYPE_BATTLEGROUND",IF(G127&lt;&gt;"LIBSETS_SETTYPE_SPECIAL",IF(AT127&lt;&gt;"",VLOOKUP(AT127,'ESO zone constants'!$D$3:$H$4953,5,FALSE),""),""),"")</f>
        <v/>
      </c>
      <c r="AU127" s="44"/>
      <c r="AV127" s="43" t="str">
        <f>IF(AU127&lt;&gt;"",IF(AU127&lt;&gt;"LIBSETS_DROP_MECHANIC_MONSTER_NAME",VLOOKUP(AU127,'LibSets constants'!$I$4:$L$1003,3,FALSE),""),"")</f>
        <v/>
      </c>
      <c r="AW127" s="43" t="str">
        <f>IF(AU127&lt;&gt;"",IF(AU127&lt;&gt;"LIBSETS_DROP_MECHANIC_MONSTER_NAME",VLOOKUP(AU127,'LibSets constants'!$I$4:$L$1003,4,FALSE),""),"")</f>
        <v/>
      </c>
      <c r="AX127" s="87" t="s">
        <v>2679</v>
      </c>
      <c r="AY127" s="21" t="str">
        <f t="shared" si="5"/>
        <v>[146] = {wayshrines={-1,-1,-1,}, dlcId=DLC_BASE_GAME</v>
      </c>
      <c r="AZ127" s="21" t="str">
        <f t="shared" si="6"/>
        <v>, zoneIds={888}, veteran=false</v>
      </c>
      <c r="BA127" s="21" t="str">
        <f t="shared" si="7"/>
        <v>, setType=LIBSETS_SETTYPE_OVERLAND</v>
      </c>
      <c r="BB127" s="21" t="str">
        <f t="shared" si="8"/>
        <v>, isProcSetAllowedInPvP=1, dropMechanic={LIBSETS_DROP_MECHANIC_OVERLAND_BOSS_DELVE,LIBSETS_DROP_MECHANIC_OVERLAND_WORLDBOSS,LIBSETS_DROP_MECHANIC_OVERLAND_BOSS_PUBLIC_DUNGEON,LIBSETS_DROP_MECHANIC_OVERLAND_CHEST}},</v>
      </c>
      <c r="BC127" s="21" t="str">
        <f t="shared" si="9"/>
        <v xml:space="preserve"> --Way of Air / Weg der Luft   [Craglorn]</v>
      </c>
    </row>
    <row r="128" spans="1:55" x14ac:dyDescent="0.25">
      <c r="A128" s="12">
        <v>147</v>
      </c>
      <c r="B128" t="s">
        <v>923</v>
      </c>
      <c r="C128" t="s">
        <v>924</v>
      </c>
      <c r="D128" s="3">
        <f>A128</f>
        <v>147</v>
      </c>
      <c r="G128" s="8" t="s">
        <v>1485</v>
      </c>
      <c r="I128" t="s">
        <v>91</v>
      </c>
      <c r="J128" t="s">
        <v>91</v>
      </c>
      <c r="K128">
        <v>-1</v>
      </c>
      <c r="L128">
        <v>-1</v>
      </c>
      <c r="M128">
        <v>-1</v>
      </c>
      <c r="N128">
        <v>0</v>
      </c>
      <c r="O128" s="66" t="s">
        <v>565</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U128" s="33" t="s">
        <v>1565</v>
      </c>
      <c r="V128" s="3" t="str">
        <f>IF(U128&lt;&gt;"",IF(U128&lt;&gt;"LIBSETS_DROP_MECHANIC_MONSTER_NAME",VLOOKUP(U128,'LibSets constants'!$I$4:$L$1003,3,FALSE),""),"")</f>
        <v>Delve bosses have a chance to drop a waist or feet.</v>
      </c>
      <c r="W128" s="3" t="str">
        <f>IF(U128&lt;&gt;"",IF(U128&lt;&gt;"LIBSETS_DROP_MECHANIC_MONSTER_NAME",VLOOKUP(U128,'LibSets constants'!$I$4:$L$1003,4,FALSE),""),"")</f>
        <v>Bosse in Gewölben haben die Chance, eine Taille oder Füße fallen zu lassen.</v>
      </c>
      <c r="X128" s="3"/>
      <c r="Y128" s="3" t="str">
        <f>IF(G128&lt;&gt;"LIBSETS_SETTYPE_BATTLEGROUND",IF(G128&lt;&gt;"LIBSETS_SETTYPE_SPECIAL",IF(X128&lt;&gt;"",X128,IF(Z128&lt;&gt;"",VLOOKUP(Z128,'ESO zone constants'!$D$3:$H$4953,5,FALSE),"")),""),"")</f>
        <v/>
      </c>
      <c r="Z128" t="str">
        <f>IF(AND(O128&lt;&gt;"",NOT(ISERROR(O128))),"",IF(AND(L128&lt;&gt;"",L128&gt;0,NOT(ISERROR(L128))),VLOOKUP(L128,'ESO dumped WayshrineInfo'!$K$3:$N$9999,4,FALSE),""))</f>
        <v/>
      </c>
      <c r="AA128" s="33" t="s">
        <v>1566</v>
      </c>
      <c r="AB128" s="43" t="str">
        <f>IF(AA128&lt;&gt;"",IF(AA128&lt;&gt;"LIBSETS_DROP_MECHANIC_MONSTER_NAME",VLOOKUP(AA128,'LibSets constants'!$I$4:$L$1003,3,FALSE),""),"")</f>
        <v>Overland group bosses have a 100% chance to drop head, chest, legs, or weapon.</v>
      </c>
      <c r="AC128" s="43" t="str">
        <f>IF(AA128&lt;&gt;"",IF(AA128&lt;&gt;"LIBSETS_DROP_MECHANIC_MONSTER_NAME",VLOOKUP(AA128,'LibSets constants'!$I$4:$L$1003,4,FALSE),""),"")</f>
        <v>Überland Gruppenbosse haben eine Chance von 100%, Kopf, Brust, Beine oder Waffen fallen zu lassen.</v>
      </c>
      <c r="AD128" s="43" t="str">
        <f>IF(G128&lt;&gt;"LIBSETS_SETTYPE_BATTLEGROUND",IF(G128&lt;&gt;"LIBSETS_SETTYPE_SPECIAL",IF(AE128&lt;&gt;"",VLOOKUP(AE128,'ESO zone constants'!$D$3:$H$4953,5,FALSE),""),""),"")</f>
        <v/>
      </c>
      <c r="AE128" t="str">
        <f>IF(AND(O128&lt;&gt;"",NOT(ISERROR(O128))),"",IF(AND(M128&lt;&gt;"",M128&gt;0,NOT(ISERROR(M128))),VLOOKUP(M128,'ESO dumped WayshrineInfo'!$K$3:$N$9999,4,FALSE),""))</f>
        <v/>
      </c>
      <c r="AF128" s="44" t="s">
        <v>1567</v>
      </c>
      <c r="AG128" s="43" t="str">
        <f>IF(AF128&lt;&gt;"",IF(AF128&lt;&gt;"LIBSETS_DROP_MECHANIC_MONSTER_NAME",VLOOKUP(AF128,'LibSets constants'!$I$4:$L$1003,3,FALSE),""),"")</f>
        <v>Public dungeon bosses have a chance to drop a shoulder, hand, or weapon.</v>
      </c>
      <c r="AH128" s="43" t="str">
        <f>IF(AF128&lt;&gt;"",IF(AF128&lt;&gt;"LIBSETS_DROP_MECHANIC_MONSTER_NAME",VLOOKUP(AF128,'LibSets constants'!$I$4:$L$1003,4,FALSE),""),"")</f>
        <v>Öffentliche Dungeon-Bosse haben die Möglichkeit, eine Schulter, Handschuhe oder eine Waffe fallen zu lassen.</v>
      </c>
      <c r="AI128" s="43" t="str">
        <f>IF(G128&lt;&gt;"LIBSETS_SETTYPE_BATTLEGROUND",IF(G128&lt;&gt;"LIBSETS_SETTYPE_SPECIAL",IF(AJ128&lt;&gt;"",VLOOKUP(AJ128,'ESO zone constants'!$D$3:$H$4953,5,FALSE),""),""),"")</f>
        <v/>
      </c>
      <c r="AK128" s="44" t="s">
        <v>1568</v>
      </c>
      <c r="AL128" s="43" t="str">
        <f>IF(AK128&lt;&gt;"",IF(AK128&lt;&gt;"LIBSETS_DROP_MECHANIC_MONSTER_NAME",VLOOKUP(AK128,'LibSets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8" s="43" t="str">
        <f>IF(AK128&lt;&gt;"",IF(AK128&lt;&gt;"LIBSETS_DROP_MECHANIC_MONSTER_NAME",VLOOKUP(AK128,'LibSets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8" s="3" t="str">
        <f>IF(G128&lt;&gt;"LIBSETS_SETTYPE_BATTLEGROUND",IF(G128&lt;&gt;"LIBSETS_SETTYPE_SPECIAL",IF(AO128&lt;&gt;"",VLOOKUP(AO128,'ESO zone constants'!$D$3:$H$4953,5,FALSE),""),""),"")</f>
        <v/>
      </c>
      <c r="AP128" s="44"/>
      <c r="AQ128" s="43" t="str">
        <f>IF(AP128&lt;&gt;"",IF(AP128&lt;&gt;"LIBSETS_DROP_MECHANIC_MONSTER_NAME",VLOOKUP(AP128,'LibSets constants'!$I$4:$L$1003,3,FALSE),""),"")</f>
        <v/>
      </c>
      <c r="AR128" s="43" t="str">
        <f>IF(AP128&lt;&gt;"",IF(AP128&lt;&gt;"LIBSETS_DROP_MECHANIC_MONSTER_NAME",VLOOKUP(AP128,'LibSets constants'!$I$4:$L$1003,4,FALSE),""),"")</f>
        <v/>
      </c>
      <c r="AS128" s="3" t="str">
        <f>IF(G128&lt;&gt;"LIBSETS_SETTYPE_BATTLEGROUND",IF(G128&lt;&gt;"LIBSETS_SETTYPE_SPECIAL",IF(AT128&lt;&gt;"",VLOOKUP(AT128,'ESO zone constants'!$D$3:$H$4953,5,FALSE),""),""),"")</f>
        <v/>
      </c>
      <c r="AU128" s="44"/>
      <c r="AV128" s="43" t="str">
        <f>IF(AU128&lt;&gt;"",IF(AU128&lt;&gt;"LIBSETS_DROP_MECHANIC_MONSTER_NAME",VLOOKUP(AU128,'LibSets constants'!$I$4:$L$1003,3,FALSE),""),"")</f>
        <v/>
      </c>
      <c r="AW128" s="43" t="str">
        <f>IF(AU128&lt;&gt;"",IF(AU128&lt;&gt;"LIBSETS_DROP_MECHANIC_MONSTER_NAME",VLOOKUP(AU128,'LibSets constants'!$I$4:$L$1003,4,FALSE),""),"")</f>
        <v/>
      </c>
      <c r="AX128" s="87" t="s">
        <v>2678</v>
      </c>
      <c r="AY128" s="21" t="str">
        <f t="shared" si="5"/>
        <v>[147] = {wayshrines={-1,-1,-1,}, dlcId=DLC_BASE_GAME</v>
      </c>
      <c r="AZ128" s="21" t="str">
        <f t="shared" si="6"/>
        <v>, zoneIds={888}, veteran=false</v>
      </c>
      <c r="BA128" s="21" t="str">
        <f t="shared" si="7"/>
        <v>, setType=LIBSETS_SETTYPE_OVERLAND</v>
      </c>
      <c r="BB128" s="21" t="str">
        <f t="shared" si="8"/>
        <v>, dropMechanic={LIBSETS_DROP_MECHANIC_OVERLAND_BOSS_DELVE,LIBSETS_DROP_MECHANIC_OVERLAND_WORLDBOSS,LIBSETS_DROP_MECHANIC_OVERLAND_BOSS_PUBLIC_DUNGEON,LIBSETS_DROP_MECHANIC_OVERLAND_CHEST}},</v>
      </c>
      <c r="BC128" s="21" t="str">
        <f t="shared" si="9"/>
        <v xml:space="preserve"> --Way of Martial Knowledge / Weg der Kampfkunst   [Craglorn]</v>
      </c>
    </row>
    <row r="129" spans="1:55" x14ac:dyDescent="0.25">
      <c r="A129" s="5">
        <v>148</v>
      </c>
      <c r="B129" t="s">
        <v>925</v>
      </c>
      <c r="C129" t="s">
        <v>926</v>
      </c>
      <c r="D129" s="3">
        <f>A129</f>
        <v>148</v>
      </c>
      <c r="G129" s="8" t="s">
        <v>1479</v>
      </c>
      <c r="I129" t="s">
        <v>91</v>
      </c>
      <c r="J129" t="s">
        <v>91</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constants'!$B$4:$C$1003,2,FALSE),"")</f>
        <v>Included in base game</v>
      </c>
      <c r="V129" s="3" t="str">
        <f>IF(U129&lt;&gt;"",IF(U129&lt;&gt;"LIBSETS_DROP_MECHANIC_MONSTER_NAME",VLOOKUP(U129,'LibSets constants'!$I$4:$L$1003,3,FALSE),""),"")</f>
        <v/>
      </c>
      <c r="W129" s="3" t="str">
        <f>IF(U129&lt;&gt;"",IF(U129&lt;&gt;"LIBSETS_DROP_MECHANIC_MONSTER_NAME",VLOOKUP(U129,'LibSets constants'!$I$4:$L$1003,4,FALSE),""),"")</f>
        <v/>
      </c>
      <c r="X129" s="3"/>
      <c r="Y129" s="3">
        <f>IF(G129&lt;&gt;"LIBSETS_SETTYPE_BATTLEGROUND",IF(G129&lt;&gt;"LIBSETS_SETTYPE_SPECIAL",IF(X129&lt;&gt;"",X129,IF(Z129&lt;&gt;"",VLOOKUP(Z129,'ESO zone constants'!$D$3:$H$4953,5,FALSE),"")),""),"")</f>
        <v>888</v>
      </c>
      <c r="Z129" t="str">
        <f>IF(AND(O129&lt;&gt;"",NOT(ISERROR(O129))),"",IF(AND(L129&lt;&gt;"",L129&gt;0,NOT(ISERROR(L129))),VLOOKUP(L129,'ESO dumped WayshrineInfo'!$K$3:$N$9999,4,FALSE),""))</f>
        <v>Craglorn</v>
      </c>
      <c r="AB129" s="43" t="str">
        <f>IF(AA129&lt;&gt;"",IF(AA129&lt;&gt;"LIBSETS_DROP_MECHANIC_MONSTER_NAME",VLOOKUP(AA129,'LibSets constants'!$I$4:$L$1003,3,FALSE),""),"")</f>
        <v/>
      </c>
      <c r="AC129" s="43" t="str">
        <f>IF(AA129&lt;&gt;"",IF(AA129&lt;&gt;"LIBSETS_DROP_MECHANIC_MONSTER_NAME",VLOOKUP(AA129,'LibSets constants'!$I$4:$L$1003,4,FALSE),""),"")</f>
        <v/>
      </c>
      <c r="AD129" s="43">
        <f>IF(G129&lt;&gt;"LIBSETS_SETTYPE_BATTLEGROUND",IF(G129&lt;&gt;"LIBSETS_SETTYPE_SPECIAL",IF(AE129&lt;&gt;"",VLOOKUP(AE129,'ESO zone constants'!$D$3:$H$4953,5,FALSE),""),""),"")</f>
        <v>888</v>
      </c>
      <c r="AE129" t="str">
        <f>IF(AND(O129&lt;&gt;"",NOT(ISERROR(O129))),"",IF(AND(M129&lt;&gt;"",M129&gt;0,NOT(ISERROR(M129))),VLOOKUP(M129,'ESO dumped WayshrineInfo'!$K$3:$N$9999,4,FALSE),""))</f>
        <v>Craglorn</v>
      </c>
      <c r="AF129" s="44"/>
      <c r="AG129" s="43" t="str">
        <f>IF(AF129&lt;&gt;"",IF(AF129&lt;&gt;"LIBSETS_DROP_MECHANIC_MONSTER_NAME",VLOOKUP(AF129,'LibSets constants'!$I$4:$L$1003,3,FALSE),""),"")</f>
        <v/>
      </c>
      <c r="AH129" s="43" t="str">
        <f>IF(AF129&lt;&gt;"",IF(AF129&lt;&gt;"LIBSETS_DROP_MECHANIC_MONSTER_NAME",VLOOKUP(AF129,'LibSets constants'!$I$4:$L$1003,4,FALSE),""),"")</f>
        <v/>
      </c>
      <c r="AI129" s="43" t="str">
        <f>IF(G129&lt;&gt;"LIBSETS_SETTYPE_BATTLEGROUND",IF(G129&lt;&gt;"LIBSETS_SETTYPE_SPECIAL",IF(AJ129&lt;&gt;"",VLOOKUP(AJ129,'ESO zone constants'!$D$3:$H$4953,5,FALSE),""),""),"")</f>
        <v/>
      </c>
      <c r="AK129" s="44"/>
      <c r="AL129" s="43" t="str">
        <f>IF(AK129&lt;&gt;"",IF(AK129&lt;&gt;"LIBSETS_DROP_MECHANIC_MONSTER_NAME",VLOOKUP(AK129,'LibSets constants'!$I$4:$L$1003,3,FALSE),""),"")</f>
        <v/>
      </c>
      <c r="AM129" s="43" t="str">
        <f>IF(AK129&lt;&gt;"",IF(AK129&lt;&gt;"LIBSETS_DROP_MECHANIC_MONSTER_NAME",VLOOKUP(AK129,'LibSets constants'!$I$4:$L$1003,4,FALSE),""),"")</f>
        <v/>
      </c>
      <c r="AN129" s="3" t="str">
        <f>IF(G129&lt;&gt;"LIBSETS_SETTYPE_BATTLEGROUND",IF(G129&lt;&gt;"LIBSETS_SETTYPE_SPECIAL",IF(AO129&lt;&gt;"",VLOOKUP(AO129,'ESO zone constants'!$D$3:$H$4953,5,FALSE),""),""),"")</f>
        <v/>
      </c>
      <c r="AP129" s="44"/>
      <c r="AQ129" s="43" t="str">
        <f>IF(AP129&lt;&gt;"",IF(AP129&lt;&gt;"LIBSETS_DROP_MECHANIC_MONSTER_NAME",VLOOKUP(AP129,'LibSets constants'!$I$4:$L$1003,3,FALSE),""),"")</f>
        <v/>
      </c>
      <c r="AR129" s="43" t="str">
        <f>IF(AP129&lt;&gt;"",IF(AP129&lt;&gt;"LIBSETS_DROP_MECHANIC_MONSTER_NAME",VLOOKUP(AP129,'LibSets constants'!$I$4:$L$1003,4,FALSE),""),"")</f>
        <v/>
      </c>
      <c r="AS129" s="3" t="str">
        <f>IF(G129&lt;&gt;"LIBSETS_SETTYPE_BATTLEGROUND",IF(G129&lt;&gt;"LIBSETS_SETTYPE_SPECIAL",IF(AT129&lt;&gt;"",VLOOKUP(AT129,'ESO zone constants'!$D$3:$H$4953,5,FALSE),""),""),"")</f>
        <v/>
      </c>
      <c r="AU129" s="44"/>
      <c r="AV129" s="43" t="str">
        <f>IF(AU129&lt;&gt;"",IF(AU129&lt;&gt;"LIBSETS_DROP_MECHANIC_MONSTER_NAME",VLOOKUP(AU129,'LibSets constants'!$I$4:$L$1003,3,FALSE),""),"")</f>
        <v/>
      </c>
      <c r="AW129" s="43" t="str">
        <f>IF(AU129&lt;&gt;"",IF(AU129&lt;&gt;"LIBSETS_DROP_MECHANIC_MONSTER_NAME",VLOOKUP(AU129,'LibSets constants'!$I$4:$L$1003,4,FALSE),""),"")</f>
        <v/>
      </c>
      <c r="AX129" s="87" t="s">
        <v>2679</v>
      </c>
      <c r="AY129" s="21" t="str">
        <f t="shared" si="5"/>
        <v>[148] = {wayshrines={217,217,217,}, traitsNeeded=8, dlcId=DLC_BASE_GAME</v>
      </c>
      <c r="AZ129" s="21" t="str">
        <f t="shared" si="6"/>
        <v>, zoneIds={888,888,888}, veteran=false</v>
      </c>
      <c r="BA129" s="21" t="str">
        <f t="shared" si="7"/>
        <v>, setType=LIBSETS_SETTYPE_CRAFTED</v>
      </c>
      <c r="BB129" s="21" t="str">
        <f t="shared" si="8"/>
        <v>, isProcSetAllowedInPvP=1},</v>
      </c>
      <c r="BC129" s="21" t="str">
        <f t="shared" si="9"/>
        <v xml:space="preserve"> --Way of the Arena / Weg der Arena   [Craglorn, Craglorn, Craglorn]</v>
      </c>
    </row>
    <row r="130" spans="1:55" x14ac:dyDescent="0.25">
      <c r="A130" s="12">
        <v>155</v>
      </c>
      <c r="B130" t="s">
        <v>927</v>
      </c>
      <c r="C130" t="s">
        <v>928</v>
      </c>
      <c r="D130" s="3">
        <f>A130</f>
        <v>155</v>
      </c>
      <c r="G130" s="8" t="s">
        <v>1482</v>
      </c>
      <c r="I130" t="s">
        <v>91</v>
      </c>
      <c r="J130" t="s">
        <v>91</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V130" s="3" t="str">
        <f>IF(U130&lt;&gt;"",IF(U130&lt;&gt;"LIBSETS_DROP_MECHANIC_MONSTER_NAME",VLOOKUP(U130,'LibSets constants'!$I$4:$L$1003,3,FALSE),""),"")</f>
        <v/>
      </c>
      <c r="W130" s="3" t="str">
        <f>IF(U130&lt;&gt;"",IF(U130&lt;&gt;"LIBSETS_DROP_MECHANIC_MONSTER_NAME",VLOOKUP(U130,'LibSets constants'!$I$4:$L$1003,4,FALSE),""),"")</f>
        <v/>
      </c>
      <c r="X130" s="3">
        <v>931</v>
      </c>
      <c r="Y130" s="3">
        <f>IF(G130&lt;&gt;"LIBSETS_SETTYPE_BATTLEGROUND",IF(G130&lt;&gt;"LIBSETS_SETTYPE_SPECIAL",IF(X130&lt;&gt;"",X130,IF(Z130&lt;&gt;"",VLOOKUP(Z130,'ESO zone constants'!$D$3:$H$4953,5,FALSE),"")),""),"")</f>
        <v>931</v>
      </c>
      <c r="Z130" t="str">
        <f>IF(AND(O130&lt;&gt;"",NOT(ISERROR(O130))),"",IF(AND(L130&lt;&gt;"",L130&gt;0,NOT(ISERROR(L130))),VLOOKUP(L130,'ESO dumped WayshrineInfo'!$K$3:$N$9999,4,FALSE),""))</f>
        <v/>
      </c>
      <c r="AB130" s="43" t="str">
        <f>IF(AA130&lt;&gt;"",IF(AA130&lt;&gt;"LIBSETS_DROP_MECHANIC_MONSTER_NAME",VLOOKUP(AA130,'LibSets constants'!$I$4:$L$1003,3,FALSE),""),"")</f>
        <v/>
      </c>
      <c r="AC130" s="43" t="str">
        <f>IF(AA130&lt;&gt;"",IF(AA130&lt;&gt;"LIBSETS_DROP_MECHANIC_MONSTER_NAME",VLOOKUP(AA130,'LibSets constants'!$I$4:$L$1003,4,FALSE),""),"")</f>
        <v/>
      </c>
      <c r="AD130" s="3" t="str">
        <f>IF(G130&lt;&gt;"LIBSETS_SETTYPE_BATTLEGROUND",IF(G130&lt;&gt;"LIBSETS_SETTYPE_SPECIAL",IF(AE130&lt;&gt;"",VLOOKUP(AE130,'ESO zone constants'!$D$3:$H$4953,5,FALSE),""),""),"")</f>
        <v/>
      </c>
      <c r="AE130" t="str">
        <f>IF(AND(O130&lt;&gt;"",NOT(ISERROR(O130))),"",IF(AND(M130&lt;&gt;"",M130&gt;0,NOT(ISERROR(M130))),VLOOKUP(M130,'ESO dumped WayshrineInfo'!$K$3:$N$9999,4,FALSE),""))</f>
        <v/>
      </c>
      <c r="AF130" s="44"/>
      <c r="AG130" s="43" t="str">
        <f>IF(AF130&lt;&gt;"",IF(AF130&lt;&gt;"LIBSETS_DROP_MECHANIC_MONSTER_NAME",VLOOKUP(AF130,'LibSets constants'!$I$4:$L$1003,3,FALSE),""),"")</f>
        <v/>
      </c>
      <c r="AH130" s="43" t="str">
        <f>IF(AF130&lt;&gt;"",IF(AF130&lt;&gt;"LIBSETS_DROP_MECHANIC_MONSTER_NAME",VLOOKUP(AF130,'LibSets constants'!$I$4:$L$1003,4,FALSE),""),"")</f>
        <v/>
      </c>
      <c r="AI130" s="3" t="str">
        <f>IF(G130&lt;&gt;"LIBSETS_SETTYPE_BATTLEGROUND",IF(G130&lt;&gt;"LIBSETS_SETTYPE_SPECIAL",IF(AJ130&lt;&gt;"",VLOOKUP(AJ130,'ESO zone constants'!$D$3:$H$4953,5,FALSE),""),""),"")</f>
        <v/>
      </c>
      <c r="AK130" s="44"/>
      <c r="AL130" s="43" t="str">
        <f>IF(AK130&lt;&gt;"",IF(AK130&lt;&gt;"LIBSETS_DROP_MECHANIC_MONSTER_NAME",VLOOKUP(AK130,'LibSets constants'!$I$4:$L$1003,3,FALSE),""),"")</f>
        <v/>
      </c>
      <c r="AM130" s="43" t="str">
        <f>IF(AK130&lt;&gt;"",IF(AK130&lt;&gt;"LIBSETS_DROP_MECHANIC_MONSTER_NAME",VLOOKUP(AK130,'LibSets constants'!$I$4:$L$1003,4,FALSE),""),"")</f>
        <v/>
      </c>
      <c r="AN130" s="3" t="str">
        <f>IF(G130&lt;&gt;"LIBSETS_SETTYPE_BATTLEGROUND",IF(G130&lt;&gt;"LIBSETS_SETTYPE_SPECIAL",IF(AO130&lt;&gt;"",VLOOKUP(AO130,'ESO zone constants'!$D$3:$H$4953,5,FALSE),""),""),"")</f>
        <v/>
      </c>
      <c r="AP130" s="44"/>
      <c r="AQ130" s="43" t="str">
        <f>IF(AP130&lt;&gt;"",IF(AP130&lt;&gt;"LIBSETS_DROP_MECHANIC_MONSTER_NAME",VLOOKUP(AP130,'LibSets constants'!$I$4:$L$1003,3,FALSE),""),"")</f>
        <v/>
      </c>
      <c r="AR130" s="43" t="str">
        <f>IF(AP130&lt;&gt;"",IF(AP130&lt;&gt;"LIBSETS_DROP_MECHANIC_MONSTER_NAME",VLOOKUP(AP130,'LibSets constants'!$I$4:$L$1003,4,FALSE),""),"")</f>
        <v/>
      </c>
      <c r="AS130" s="3" t="str">
        <f>IF(G130&lt;&gt;"LIBSETS_SETTYPE_BATTLEGROUND",IF(G130&lt;&gt;"LIBSETS_SETTYPE_SPECIAL",IF(AT130&lt;&gt;"",VLOOKUP(AT130,'ESO zone constants'!$D$3:$H$4953,5,FALSE),""),""),"")</f>
        <v/>
      </c>
      <c r="AU130" s="44"/>
      <c r="AV130" s="43" t="str">
        <f>IF(AU130&lt;&gt;"",IF(AU130&lt;&gt;"LIBSETS_DROP_MECHANIC_MONSTER_NAME",VLOOKUP(AU130,'LibSets constants'!$I$4:$L$1003,3,FALSE),""),"")</f>
        <v/>
      </c>
      <c r="AW130" s="43" t="str">
        <f>IF(AU130&lt;&gt;"",IF(AU130&lt;&gt;"LIBSETS_DROP_MECHANIC_MONSTER_NAME",VLOOKUP(AU130,'LibSets constants'!$I$4:$L$1003,4,FALSE),""),"")</f>
        <v/>
      </c>
      <c r="AX130" s="87" t="s">
        <v>2678</v>
      </c>
      <c r="AY130" s="21" t="str">
        <f t="shared" si="5"/>
        <v>[155] = {wayshrines={191,191,191,}, dlcId=DLC_BASE_GAME</v>
      </c>
      <c r="AZ130" s="21" t="str">
        <f t="shared" si="6"/>
        <v>, zoneIds={126,931}, veteran=false</v>
      </c>
      <c r="BA130" s="21" t="str">
        <f t="shared" si="7"/>
        <v>, setType=LIBSETS_SETTYPE_DUNGEON</v>
      </c>
      <c r="BB130" s="21" t="str">
        <f t="shared" si="8"/>
        <v>},</v>
      </c>
      <c r="BC130" s="21" t="str">
        <f t="shared" si="9"/>
        <v xml:space="preserve"> --Undaunted Bastion / Unerschrockenen-Bastion   [Elden Hollow I]</v>
      </c>
    </row>
    <row r="131" spans="1:55" x14ac:dyDescent="0.25">
      <c r="A131" s="12">
        <v>156</v>
      </c>
      <c r="B131" t="s">
        <v>929</v>
      </c>
      <c r="C131" t="s">
        <v>930</v>
      </c>
      <c r="D131" s="3">
        <f>A131</f>
        <v>156</v>
      </c>
      <c r="G131" s="8" t="s">
        <v>1482</v>
      </c>
      <c r="I131" t="s">
        <v>91</v>
      </c>
      <c r="J131" t="s">
        <v>91</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constants'!$B$4:$C$1003,2,FALSE),"")</f>
        <v>Included in base game</v>
      </c>
      <c r="V131" s="3" t="str">
        <f>IF(U131&lt;&gt;"",IF(U131&lt;&gt;"LIBSETS_DROP_MECHANIC_MONSTER_NAME",VLOOKUP(U131,'LibSets constants'!$I$4:$L$1003,3,FALSE),""),"")</f>
        <v/>
      </c>
      <c r="W131" s="3" t="str">
        <f>IF(U131&lt;&gt;"",IF(U131&lt;&gt;"LIBSETS_DROP_MECHANIC_MONSTER_NAME",VLOOKUP(U131,'LibSets constants'!$I$4:$L$1003,4,FALSE),""),"")</f>
        <v/>
      </c>
      <c r="X131" s="3"/>
      <c r="Y131" s="3" t="str">
        <f>IF(G131&lt;&gt;"LIBSETS_SETTYPE_BATTLEGROUND",IF(G131&lt;&gt;"LIBSETS_SETTYPE_SPECIAL",IF(X131&lt;&gt;"",X131,IF(Z131&lt;&gt;"",VLOOKUP(Z131,'ESO zone constants'!$D$3:$H$4953,5,FALSE),"")),""),"")</f>
        <v/>
      </c>
      <c r="Z131" t="str">
        <f>IF(AND(O131&lt;&gt;"",NOT(ISERROR(O131))),"",IF(AND(L131&lt;&gt;"",L131&gt;0,NOT(ISERROR(L131))),VLOOKUP(L131,'ESO dumped WayshrineInfo'!$K$3:$N$9999,4,FALSE),""))</f>
        <v/>
      </c>
      <c r="AB131" s="43" t="str">
        <f>IF(AA131&lt;&gt;"",IF(AA131&lt;&gt;"LIBSETS_DROP_MECHANIC_MONSTER_NAME",VLOOKUP(AA131,'LibSets constants'!$I$4:$L$1003,3,FALSE),""),"")</f>
        <v/>
      </c>
      <c r="AC131" s="43" t="str">
        <f>IF(AA131&lt;&gt;"",IF(AA131&lt;&gt;"LIBSETS_DROP_MECHANIC_MONSTER_NAME",VLOOKUP(AA131,'LibSets constants'!$I$4:$L$1003,4,FALSE),""),"")</f>
        <v/>
      </c>
      <c r="AD131" s="3" t="str">
        <f>IF(G131&lt;&gt;"LIBSETS_SETTYPE_BATTLEGROUND",IF(G131&lt;&gt;"LIBSETS_SETTYPE_SPECIAL",IF(AE131&lt;&gt;"",VLOOKUP(AE131,'ESO zone constants'!$D$3:$H$4953,5,FALSE),""),""),"")</f>
        <v/>
      </c>
      <c r="AE131" t="str">
        <f>IF(AND(O131&lt;&gt;"",NOT(ISERROR(O131))),"",IF(AND(M131&lt;&gt;"",M131&gt;0,NOT(ISERROR(M131))),VLOOKUP(M131,'ESO dumped WayshrineInfo'!$K$3:$N$9999,4,FALSE),""))</f>
        <v/>
      </c>
      <c r="AF131" s="44"/>
      <c r="AG131" s="43" t="str">
        <f>IF(AF131&lt;&gt;"",IF(AF131&lt;&gt;"LIBSETS_DROP_MECHANIC_MONSTER_NAME",VLOOKUP(AF131,'LibSets constants'!$I$4:$L$1003,3,FALSE),""),"")</f>
        <v/>
      </c>
      <c r="AH131" s="43" t="str">
        <f>IF(AF131&lt;&gt;"",IF(AF131&lt;&gt;"LIBSETS_DROP_MECHANIC_MONSTER_NAME",VLOOKUP(AF131,'LibSets constants'!$I$4:$L$1003,4,FALSE),""),"")</f>
        <v/>
      </c>
      <c r="AI131" s="3" t="str">
        <f>IF(G131&lt;&gt;"LIBSETS_SETTYPE_BATTLEGROUND",IF(G131&lt;&gt;"LIBSETS_SETTYPE_SPECIAL",IF(AJ131&lt;&gt;"",VLOOKUP(AJ131,'ESO zone constants'!$D$3:$H$4953,5,FALSE),""),""),"")</f>
        <v/>
      </c>
      <c r="AK131" s="44"/>
      <c r="AL131" s="43" t="str">
        <f>IF(AK131&lt;&gt;"",IF(AK131&lt;&gt;"LIBSETS_DROP_MECHANIC_MONSTER_NAME",VLOOKUP(AK131,'LibSets constants'!$I$4:$L$1003,3,FALSE),""),"")</f>
        <v/>
      </c>
      <c r="AM131" s="43" t="str">
        <f>IF(AK131&lt;&gt;"",IF(AK131&lt;&gt;"LIBSETS_DROP_MECHANIC_MONSTER_NAME",VLOOKUP(AK131,'LibSets constants'!$I$4:$L$1003,4,FALSE),""),"")</f>
        <v/>
      </c>
      <c r="AN131" s="3" t="str">
        <f>IF(G131&lt;&gt;"LIBSETS_SETTYPE_BATTLEGROUND",IF(G131&lt;&gt;"LIBSETS_SETTYPE_SPECIAL",IF(AO131&lt;&gt;"",VLOOKUP(AO131,'ESO zone constants'!$D$3:$H$4953,5,FALSE),""),""),"")</f>
        <v/>
      </c>
      <c r="AP131" s="44"/>
      <c r="AQ131" s="43" t="str">
        <f>IF(AP131&lt;&gt;"",IF(AP131&lt;&gt;"LIBSETS_DROP_MECHANIC_MONSTER_NAME",VLOOKUP(AP131,'LibSets constants'!$I$4:$L$1003,3,FALSE),""),"")</f>
        <v/>
      </c>
      <c r="AR131" s="43" t="str">
        <f>IF(AP131&lt;&gt;"",IF(AP131&lt;&gt;"LIBSETS_DROP_MECHANIC_MONSTER_NAME",VLOOKUP(AP131,'LibSets constants'!$I$4:$L$1003,4,FALSE),""),"")</f>
        <v/>
      </c>
      <c r="AS131" s="3" t="str">
        <f>IF(G131&lt;&gt;"LIBSETS_SETTYPE_BATTLEGROUND",IF(G131&lt;&gt;"LIBSETS_SETTYPE_SPECIAL",IF(AT131&lt;&gt;"",VLOOKUP(AT131,'ESO zone constants'!$D$3:$H$4953,5,FALSE),""),""),"")</f>
        <v/>
      </c>
      <c r="AU131" s="44"/>
      <c r="AV131" s="43" t="str">
        <f>IF(AU131&lt;&gt;"",IF(AU131&lt;&gt;"LIBSETS_DROP_MECHANIC_MONSTER_NAME",VLOOKUP(AU131,'LibSets constants'!$I$4:$L$1003,3,FALSE),""),"")</f>
        <v/>
      </c>
      <c r="AW131" s="43" t="str">
        <f>IF(AU131&lt;&gt;"",IF(AU131&lt;&gt;"LIBSETS_DROP_MECHANIC_MONSTER_NAME",VLOOKUP(AU131,'LibSets constants'!$I$4:$L$1003,4,FALSE),""),"")</f>
        <v/>
      </c>
      <c r="AX131" s="87" t="s">
        <v>2678</v>
      </c>
      <c r="AY131" s="21" t="str">
        <f t="shared" si="5"/>
        <v>[156] = {wayshrines={192,192,192,}, dlcId=DLC_BASE_GAME</v>
      </c>
      <c r="AZ131" s="21" t="str">
        <f t="shared" si="6"/>
        <v>, zoneIds={148}, veteran=false</v>
      </c>
      <c r="BA131" s="21" t="str">
        <f t="shared" si="7"/>
        <v>, setType=LIBSETS_SETTYPE_DUNGEON</v>
      </c>
      <c r="BB131" s="21" t="str">
        <f t="shared" si="8"/>
        <v>},</v>
      </c>
      <c r="BC131" s="21" t="str">
        <f t="shared" si="9"/>
        <v xml:space="preserve"> --Undaunted Infiltrator / Unerschrockener Infiltrator   [Arx Corinium]</v>
      </c>
    </row>
    <row r="132" spans="1:55" x14ac:dyDescent="0.25">
      <c r="A132" s="12">
        <v>157</v>
      </c>
      <c r="B132" t="s">
        <v>931</v>
      </c>
      <c r="C132" t="s">
        <v>932</v>
      </c>
      <c r="D132" s="3">
        <f>A132</f>
        <v>157</v>
      </c>
      <c r="E132" s="42"/>
      <c r="G132" s="8" t="s">
        <v>1482</v>
      </c>
      <c r="I132" t="s">
        <v>91</v>
      </c>
      <c r="J132" t="s">
        <v>91</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V132" s="3" t="str">
        <f>IF(U132&lt;&gt;"",IF(U132&lt;&gt;"LIBSETS_DROP_MECHANIC_MONSTER_NAME",VLOOKUP(U132,'LibSets constants'!$I$4:$L$1003,3,FALSE),""),"")</f>
        <v/>
      </c>
      <c r="W132" s="3" t="str">
        <f>IF(U132&lt;&gt;"",IF(U132&lt;&gt;"LIBSETS_DROP_MECHANIC_MONSTER_NAME",VLOOKUP(U132,'LibSets constants'!$I$4:$L$1003,4,FALSE),""),"")</f>
        <v/>
      </c>
      <c r="X132" s="3"/>
      <c r="Y132" s="3" t="str">
        <f>IF(G132&lt;&gt;"LIBSETS_SETTYPE_BATTLEGROUND",IF(G132&lt;&gt;"LIBSETS_SETTYPE_SPECIAL",IF(X132&lt;&gt;"",X132,IF(Z132&lt;&gt;"",VLOOKUP(Z132,'ESO zone constants'!$D$3:$H$4953,5,FALSE),"")),""),"")</f>
        <v/>
      </c>
      <c r="Z132" t="str">
        <f>IF(AND(O132&lt;&gt;"",NOT(ISERROR(O132))),"",IF(AND(L132&lt;&gt;"",L132&gt;0,NOT(ISERROR(L132))),VLOOKUP(L132,'ESO dumped WayshrineInfo'!$K$3:$N$9999,4,FALSE),""))</f>
        <v/>
      </c>
      <c r="AB132" s="43" t="str">
        <f>IF(AA132&lt;&gt;"",IF(AA132&lt;&gt;"LIBSETS_DROP_MECHANIC_MONSTER_NAME",VLOOKUP(AA132,'LibSets constants'!$I$4:$L$1003,3,FALSE),""),"")</f>
        <v/>
      </c>
      <c r="AC132" s="43" t="str">
        <f>IF(AA132&lt;&gt;"",IF(AA132&lt;&gt;"LIBSETS_DROP_MECHANIC_MONSTER_NAME",VLOOKUP(AA132,'LibSets constants'!$I$4:$L$1003,4,FALSE),""),"")</f>
        <v/>
      </c>
      <c r="AD132" s="3" t="str">
        <f>IF(G132&lt;&gt;"LIBSETS_SETTYPE_BATTLEGROUND",IF(G132&lt;&gt;"LIBSETS_SETTYPE_SPECIAL",IF(AE132&lt;&gt;"",VLOOKUP(AE132,'ESO zone constants'!$D$3:$H$4953,5,FALSE),""),""),"")</f>
        <v/>
      </c>
      <c r="AE132" t="str">
        <f>IF(AND(O132&lt;&gt;"",NOT(ISERROR(O132))),"",IF(AND(M132&lt;&gt;"",M132&gt;0,NOT(ISERROR(M132))),VLOOKUP(M132,'ESO dumped WayshrineInfo'!$K$3:$N$9999,4,FALSE),""))</f>
        <v/>
      </c>
      <c r="AF132" s="44"/>
      <c r="AG132" s="43" t="str">
        <f>IF(AF132&lt;&gt;"",IF(AF132&lt;&gt;"LIBSETS_DROP_MECHANIC_MONSTER_NAME",VLOOKUP(AF132,'LibSets constants'!$I$4:$L$1003,3,FALSE),""),"")</f>
        <v/>
      </c>
      <c r="AH132" s="43" t="str">
        <f>IF(AF132&lt;&gt;"",IF(AF132&lt;&gt;"LIBSETS_DROP_MECHANIC_MONSTER_NAME",VLOOKUP(AF132,'LibSets constants'!$I$4:$L$1003,4,FALSE),""),"")</f>
        <v/>
      </c>
      <c r="AI132" s="3" t="str">
        <f>IF(G132&lt;&gt;"LIBSETS_SETTYPE_BATTLEGROUND",IF(G132&lt;&gt;"LIBSETS_SETTYPE_SPECIAL",IF(AJ132&lt;&gt;"",VLOOKUP(AJ132,'ESO zone constants'!$D$3:$H$4953,5,FALSE),""),""),"")</f>
        <v/>
      </c>
      <c r="AK132" s="44"/>
      <c r="AL132" s="43" t="str">
        <f>IF(AK132&lt;&gt;"",IF(AK132&lt;&gt;"LIBSETS_DROP_MECHANIC_MONSTER_NAME",VLOOKUP(AK132,'LibSets constants'!$I$4:$L$1003,3,FALSE),""),"")</f>
        <v/>
      </c>
      <c r="AM132" s="43" t="str">
        <f>IF(AK132&lt;&gt;"",IF(AK132&lt;&gt;"LIBSETS_DROP_MECHANIC_MONSTER_NAME",VLOOKUP(AK132,'LibSets constants'!$I$4:$L$1003,4,FALSE),""),"")</f>
        <v/>
      </c>
      <c r="AN132" s="3" t="str">
        <f>IF(G132&lt;&gt;"LIBSETS_SETTYPE_BATTLEGROUND",IF(G132&lt;&gt;"LIBSETS_SETTYPE_SPECIAL",IF(AO132&lt;&gt;"",VLOOKUP(AO132,'ESO zone constants'!$D$3:$H$4953,5,FALSE),""),""),"")</f>
        <v/>
      </c>
      <c r="AP132" s="44"/>
      <c r="AQ132" s="43" t="str">
        <f>IF(AP132&lt;&gt;"",IF(AP132&lt;&gt;"LIBSETS_DROP_MECHANIC_MONSTER_NAME",VLOOKUP(AP132,'LibSets constants'!$I$4:$L$1003,3,FALSE),""),"")</f>
        <v/>
      </c>
      <c r="AR132" s="43" t="str">
        <f>IF(AP132&lt;&gt;"",IF(AP132&lt;&gt;"LIBSETS_DROP_MECHANIC_MONSTER_NAME",VLOOKUP(AP132,'LibSets constants'!$I$4:$L$1003,4,FALSE),""),"")</f>
        <v/>
      </c>
      <c r="AS132" s="3" t="str">
        <f>IF(G132&lt;&gt;"LIBSETS_SETTYPE_BATTLEGROUND",IF(G132&lt;&gt;"LIBSETS_SETTYPE_SPECIAL",IF(AT132&lt;&gt;"",VLOOKUP(AT132,'ESO zone constants'!$D$3:$H$4953,5,FALSE),""),""),"")</f>
        <v/>
      </c>
      <c r="AU132" s="44"/>
      <c r="AV132" s="43" t="str">
        <f>IF(AU132&lt;&gt;"",IF(AU132&lt;&gt;"LIBSETS_DROP_MECHANIC_MONSTER_NAME",VLOOKUP(AU132,'LibSets constants'!$I$4:$L$1003,3,FALSE),""),"")</f>
        <v/>
      </c>
      <c r="AW132" s="43" t="str">
        <f>IF(AU132&lt;&gt;"",IF(AU132&lt;&gt;"LIBSETS_DROP_MECHANIC_MONSTER_NAME",VLOOKUP(AU132,'LibSets constants'!$I$4:$L$1003,4,FALSE),""),"")</f>
        <v/>
      </c>
      <c r="AX132" s="87" t="s">
        <v>2678</v>
      </c>
      <c r="AY132" s="21" t="str">
        <f t="shared" ref="AY132:AY195" si="10">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Z132" s="21" t="str">
        <f t="shared" ref="AZ132:AZ195" si="11">IF(F132&lt;&gt;"Not in the game (anymore)",IF(A132&lt;&gt;"",IF(P132&lt;&gt;"",CONCATENATE(", zoneIds={",P132),"")&amp;IF(Y132&lt;&gt;"",CONCATENATE(",",Y132),"")&amp;IF(AD132&lt;&gt;"",CONCATENATE(",",AD132),"")&amp;IF(AI132&lt;&gt;"",CONCATENATE(",",AI132),"")&amp;IF(AN132&lt;&gt;"",CONCATENATE(",",AN132),"")&amp;IF(AS132&lt;&gt;"",CONCATENATE(",",AS132),"")&amp;IF(P132&lt;&gt;"",CONCATENATE("}",""),"")&amp;IF(OR(I132="true",I132="false",I132&lt;&gt;""), CONCATENATE(", veteran=", I132), ""),""),"")</f>
        <v>, zoneIds={38}, veteran=false</v>
      </c>
      <c r="BA132" s="21" t="str">
        <f t="shared" ref="BA132:BA195" si="12">IF(F132&lt;&gt;"Not in the game (anymore)",IF(A132&lt;&gt;"",", setType="&amp;G132,"")&amp;IF(J132="true",", multiTrialSet=true",""),"")</f>
        <v>, setType=LIBSETS_SETTYPE_DUNGEON</v>
      </c>
      <c r="BB132" s="21" t="str">
        <f t="shared" ref="BB132:BB195" si="13">IF(AX132&lt;&gt;"",", isProcSetAllowedInPvP="&amp; AX132,"") &amp; IF(F132&lt;&gt;"Not in the game (anymore)",IF(U132&lt;&gt;"",", dropMechanic={"&amp;U132&amp;IF(AA132&lt;&gt;"",","&amp;AA132,"")&amp;IF(AF132&lt;&gt;"",","&amp;AF132,"")&amp;IF(AK132&lt;&gt;"",","&amp;AK132,"")&amp;IF(AP132&lt;&gt;"",","&amp;AP132,"")&amp;IF(AU132&lt;&gt;"",","&amp;AU132,"")&amp;"}"&amp;IF(U132="LIBSETS_DROP_MECHANIC_MONSTER_NAME",", dropMechanicNames={" &amp; IF(V132&lt;&gt;"","['en']='"&amp;V132&amp;"'","") &amp; IF(W132&lt;&gt;"",", ['de']='" &amp; W132&amp;"'","") &amp; "}",""),"")&amp;"},","")</f>
        <v>},</v>
      </c>
      <c r="BC132" s="21" t="str">
        <f t="shared" ref="BC132:BC195" si="14">IF(F132&lt;&gt;"Not in the game (anymore)",IF(C132&lt;&gt;"",CONCATENATE(" --",C132," / ",B132,"   [",IF(Q132&lt;&gt;"",Q132,""),IF(Z132&lt;&gt;"",", "&amp;Z132,""),IF(AE132&lt;&gt;"",", "&amp;AE132,""),IF(AJ132&lt;&gt;"",", "&amp;AJ132,""),IF(AO132&lt;&gt;"",", "&amp;AO132,""),IF(AT132&lt;&gt;"",", "&amp;AT132,""),"]")),"")</f>
        <v xml:space="preserve"> --Undaunted Unweaver / Unerschrockener Entflechter   [Blackheart Haven]</v>
      </c>
    </row>
    <row r="133" spans="1:55" x14ac:dyDescent="0.25">
      <c r="A133" s="12">
        <v>158</v>
      </c>
      <c r="B133" t="s">
        <v>933</v>
      </c>
      <c r="C133" t="s">
        <v>934</v>
      </c>
      <c r="D133" s="3">
        <f>A133</f>
        <v>158</v>
      </c>
      <c r="G133" s="8" t="s">
        <v>1482</v>
      </c>
      <c r="I133" t="s">
        <v>91</v>
      </c>
      <c r="J133" t="s">
        <v>91</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constants'!$B$4:$C$1003,2,FALSE),"")</f>
        <v>Included in base game</v>
      </c>
      <c r="V133" s="3" t="str">
        <f>IF(U133&lt;&gt;"",IF(U133&lt;&gt;"LIBSETS_DROP_MECHANIC_MONSTER_NAME",VLOOKUP(U133,'LibSets constants'!$I$4:$L$1003,3,FALSE),""),"")</f>
        <v/>
      </c>
      <c r="W133" s="3" t="str">
        <f>IF(U133&lt;&gt;"",IF(U133&lt;&gt;"LIBSETS_DROP_MECHANIC_MONSTER_NAME",VLOOKUP(U133,'LibSets constants'!$I$4:$L$1003,4,FALSE),""),"")</f>
        <v/>
      </c>
      <c r="X133" s="3">
        <v>681</v>
      </c>
      <c r="Y133" s="3">
        <f>IF(G133&lt;&gt;"LIBSETS_SETTYPE_BATTLEGROUND",IF(G133&lt;&gt;"LIBSETS_SETTYPE_SPECIAL",IF(X133&lt;&gt;"",X133,IF(Z133&lt;&gt;"",VLOOKUP(Z133,'ESO zone constants'!$D$3:$H$4953,5,FALSE),"")),""),"")</f>
        <v>681</v>
      </c>
      <c r="Z133" t="str">
        <f>IF(AND(O133&lt;&gt;"",NOT(ISERROR(O133))),"",IF(AND(L133&lt;&gt;"",L133&gt;0,NOT(ISERROR(L133))),VLOOKUP(L133,'ESO dumped WayshrineInfo'!$K$3:$N$9999,4,FALSE),""))</f>
        <v/>
      </c>
      <c r="AB133" s="43" t="str">
        <f>IF(AA133&lt;&gt;"",IF(AA133&lt;&gt;"LIBSETS_DROP_MECHANIC_MONSTER_NAME",VLOOKUP(AA133,'LibSets constants'!$I$4:$L$1003,3,FALSE),""),"")</f>
        <v/>
      </c>
      <c r="AC133" s="43" t="str">
        <f>IF(AA133&lt;&gt;"",IF(AA133&lt;&gt;"LIBSETS_DROP_MECHANIC_MONSTER_NAME",VLOOKUP(AA133,'LibSets constants'!$I$4:$L$1003,4,FALSE),""),"")</f>
        <v/>
      </c>
      <c r="AD133" s="3" t="str">
        <f>IF(G133&lt;&gt;"LIBSETS_SETTYPE_BATTLEGROUND",IF(G133&lt;&gt;"LIBSETS_SETTYPE_SPECIAL",IF(AE133&lt;&gt;"",VLOOKUP(AE133,'ESO zone constants'!$D$3:$H$4953,5,FALSE),""),""),"")</f>
        <v/>
      </c>
      <c r="AE133" t="str">
        <f>IF(AND(O133&lt;&gt;"",NOT(ISERROR(O133))),"",IF(AND(M133&lt;&gt;"",M133&gt;0,NOT(ISERROR(M133))),VLOOKUP(M133,'ESO dumped WayshrineInfo'!$K$3:$N$9999,4,FALSE),""))</f>
        <v/>
      </c>
      <c r="AF133" s="44"/>
      <c r="AG133" s="43" t="str">
        <f>IF(AF133&lt;&gt;"",IF(AF133&lt;&gt;"LIBSETS_DROP_MECHANIC_MONSTER_NAME",VLOOKUP(AF133,'LibSets constants'!$I$4:$L$1003,3,FALSE),""),"")</f>
        <v/>
      </c>
      <c r="AH133" s="43" t="str">
        <f>IF(AF133&lt;&gt;"",IF(AF133&lt;&gt;"LIBSETS_DROP_MECHANIC_MONSTER_NAME",VLOOKUP(AF133,'LibSets constants'!$I$4:$L$1003,4,FALSE),""),"")</f>
        <v/>
      </c>
      <c r="AI133" s="3" t="str">
        <f>IF(G133&lt;&gt;"LIBSETS_SETTYPE_BATTLEGROUND",IF(G133&lt;&gt;"LIBSETS_SETTYPE_SPECIAL",IF(AJ133&lt;&gt;"",VLOOKUP(AJ133,'ESO zone constants'!$D$3:$H$4953,5,FALSE),""),""),"")</f>
        <v/>
      </c>
      <c r="AK133" s="44"/>
      <c r="AL133" s="43" t="str">
        <f>IF(AK133&lt;&gt;"",IF(AK133&lt;&gt;"LIBSETS_DROP_MECHANIC_MONSTER_NAME",VLOOKUP(AK133,'LibSets constants'!$I$4:$L$1003,3,FALSE),""),"")</f>
        <v/>
      </c>
      <c r="AM133" s="43" t="str">
        <f>IF(AK133&lt;&gt;"",IF(AK133&lt;&gt;"LIBSETS_DROP_MECHANIC_MONSTER_NAME",VLOOKUP(AK133,'LibSets constants'!$I$4:$L$1003,4,FALSE),""),"")</f>
        <v/>
      </c>
      <c r="AN133" s="3" t="str">
        <f>IF(G133&lt;&gt;"LIBSETS_SETTYPE_BATTLEGROUND",IF(G133&lt;&gt;"LIBSETS_SETTYPE_SPECIAL",IF(AO133&lt;&gt;"",VLOOKUP(AO133,'ESO zone constants'!$D$3:$H$4953,5,FALSE),""),""),"")</f>
        <v/>
      </c>
      <c r="AP133" s="44"/>
      <c r="AQ133" s="43" t="str">
        <f>IF(AP133&lt;&gt;"",IF(AP133&lt;&gt;"LIBSETS_DROP_MECHANIC_MONSTER_NAME",VLOOKUP(AP133,'LibSets constants'!$I$4:$L$1003,3,FALSE),""),"")</f>
        <v/>
      </c>
      <c r="AR133" s="43" t="str">
        <f>IF(AP133&lt;&gt;"",IF(AP133&lt;&gt;"LIBSETS_DROP_MECHANIC_MONSTER_NAME",VLOOKUP(AP133,'LibSets constants'!$I$4:$L$1003,4,FALSE),""),"")</f>
        <v/>
      </c>
      <c r="AS133" s="3" t="str">
        <f>IF(G133&lt;&gt;"LIBSETS_SETTYPE_BATTLEGROUND",IF(G133&lt;&gt;"LIBSETS_SETTYPE_SPECIAL",IF(AT133&lt;&gt;"",VLOOKUP(AT133,'ESO zone constants'!$D$3:$H$4953,5,FALSE),""),""),"")</f>
        <v/>
      </c>
      <c r="AU133" s="44"/>
      <c r="AV133" s="43" t="str">
        <f>IF(AU133&lt;&gt;"",IF(AU133&lt;&gt;"LIBSETS_DROP_MECHANIC_MONSTER_NAME",VLOOKUP(AU133,'LibSets constants'!$I$4:$L$1003,3,FALSE),""),"")</f>
        <v/>
      </c>
      <c r="AW133" s="43" t="str">
        <f>IF(AU133&lt;&gt;"",IF(AU133&lt;&gt;"LIBSETS_DROP_MECHANIC_MONSTER_NAME",VLOOKUP(AU133,'LibSets constants'!$I$4:$L$1003,4,FALSE),""),"")</f>
        <v/>
      </c>
      <c r="AX133" s="87" t="s">
        <v>2678</v>
      </c>
      <c r="AY133" s="21" t="str">
        <f t="shared" si="10"/>
        <v>[158] = {wayshrines={197,197,197,}, dlcId=DLC_BASE_GAME</v>
      </c>
      <c r="AZ133" s="21" t="str">
        <f t="shared" si="11"/>
        <v>, zoneIds={176,681}, veteran=false</v>
      </c>
      <c r="BA133" s="21" t="str">
        <f t="shared" si="12"/>
        <v>, setType=LIBSETS_SETTYPE_DUNGEON</v>
      </c>
      <c r="BB133" s="21" t="str">
        <f t="shared" si="13"/>
        <v>},</v>
      </c>
      <c r="BC133" s="21" t="str">
        <f t="shared" si="14"/>
        <v xml:space="preserve"> --Embershield / Glutschild   [City of Ash I]</v>
      </c>
    </row>
    <row r="134" spans="1:55" x14ac:dyDescent="0.25">
      <c r="A134" s="12">
        <v>159</v>
      </c>
      <c r="B134" t="s">
        <v>935</v>
      </c>
      <c r="C134" t="s">
        <v>936</v>
      </c>
      <c r="D134" s="3">
        <f>A134</f>
        <v>159</v>
      </c>
      <c r="G134" s="8" t="s">
        <v>1482</v>
      </c>
      <c r="I134" t="s">
        <v>91</v>
      </c>
      <c r="J134" t="s">
        <v>91</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constants'!$B$4:$C$1003,2,FALSE),"")</f>
        <v>Included in base game</v>
      </c>
      <c r="V134" s="3" t="str">
        <f>IF(U134&lt;&gt;"",IF(U134&lt;&gt;"LIBSETS_DROP_MECHANIC_MONSTER_NAME",VLOOKUP(U134,'LibSets constants'!$I$4:$L$1003,3,FALSE),""),"")</f>
        <v/>
      </c>
      <c r="W134" s="3" t="str">
        <f>IF(U134&lt;&gt;"",IF(U134&lt;&gt;"LIBSETS_DROP_MECHANIC_MONSTER_NAME",VLOOKUP(U134,'LibSets constants'!$I$4:$L$1003,4,FALSE),""),"")</f>
        <v/>
      </c>
      <c r="X134" s="3">
        <v>681</v>
      </c>
      <c r="Y134" s="3">
        <f>IF(G134&lt;&gt;"LIBSETS_SETTYPE_BATTLEGROUND",IF(G134&lt;&gt;"LIBSETS_SETTYPE_SPECIAL",IF(X134&lt;&gt;"",X134,IF(Z134&lt;&gt;"",VLOOKUP(Z134,'ESO zone constants'!$D$3:$H$4953,5,FALSE),"")),""),"")</f>
        <v>681</v>
      </c>
      <c r="Z134" t="str">
        <f>IF(AND(O134&lt;&gt;"",NOT(ISERROR(O134))),"",IF(AND(L134&lt;&gt;"",L134&gt;0,NOT(ISERROR(L134))),VLOOKUP(L134,'ESO dumped WayshrineInfo'!$K$3:$N$9999,4,FALSE),""))</f>
        <v/>
      </c>
      <c r="AB134" s="43" t="str">
        <f>IF(AA134&lt;&gt;"",IF(AA134&lt;&gt;"LIBSETS_DROP_MECHANIC_MONSTER_NAME",VLOOKUP(AA134,'LibSets constants'!$I$4:$L$1003,3,FALSE),""),"")</f>
        <v/>
      </c>
      <c r="AC134" s="43" t="str">
        <f>IF(AA134&lt;&gt;"",IF(AA134&lt;&gt;"LIBSETS_DROP_MECHANIC_MONSTER_NAME",VLOOKUP(AA134,'LibSets constants'!$I$4:$L$1003,4,FALSE),""),"")</f>
        <v/>
      </c>
      <c r="AD134" s="3" t="str">
        <f>IF(G134&lt;&gt;"LIBSETS_SETTYPE_BATTLEGROUND",IF(G134&lt;&gt;"LIBSETS_SETTYPE_SPECIAL",IF(AE134&lt;&gt;"",VLOOKUP(AE134,'ESO zone constants'!$D$3:$H$4953,5,FALSE),""),""),"")</f>
        <v/>
      </c>
      <c r="AE134" t="str">
        <f>IF(AND(O134&lt;&gt;"",NOT(ISERROR(O134))),"",IF(AND(M134&lt;&gt;"",M134&gt;0,NOT(ISERROR(M134))),VLOOKUP(M134,'ESO dumped WayshrineInfo'!$K$3:$N$9999,4,FALSE),""))</f>
        <v/>
      </c>
      <c r="AF134" s="44"/>
      <c r="AG134" s="43" t="str">
        <f>IF(AF134&lt;&gt;"",IF(AF134&lt;&gt;"LIBSETS_DROP_MECHANIC_MONSTER_NAME",VLOOKUP(AF134,'LibSets constants'!$I$4:$L$1003,3,FALSE),""),"")</f>
        <v/>
      </c>
      <c r="AH134" s="43" t="str">
        <f>IF(AF134&lt;&gt;"",IF(AF134&lt;&gt;"LIBSETS_DROP_MECHANIC_MONSTER_NAME",VLOOKUP(AF134,'LibSets constants'!$I$4:$L$1003,4,FALSE),""),"")</f>
        <v/>
      </c>
      <c r="AI134" s="3" t="str">
        <f>IF(G134&lt;&gt;"LIBSETS_SETTYPE_BATTLEGROUND",IF(G134&lt;&gt;"LIBSETS_SETTYPE_SPECIAL",IF(AJ134&lt;&gt;"",VLOOKUP(AJ134,'ESO zone constants'!$D$3:$H$4953,5,FALSE),""),""),"")</f>
        <v/>
      </c>
      <c r="AK134" s="44"/>
      <c r="AL134" s="43" t="str">
        <f>IF(AK134&lt;&gt;"",IF(AK134&lt;&gt;"LIBSETS_DROP_MECHANIC_MONSTER_NAME",VLOOKUP(AK134,'LibSets constants'!$I$4:$L$1003,3,FALSE),""),"")</f>
        <v/>
      </c>
      <c r="AM134" s="43" t="str">
        <f>IF(AK134&lt;&gt;"",IF(AK134&lt;&gt;"LIBSETS_DROP_MECHANIC_MONSTER_NAME",VLOOKUP(AK134,'LibSets constants'!$I$4:$L$1003,4,FALSE),""),"")</f>
        <v/>
      </c>
      <c r="AN134" s="3" t="str">
        <f>IF(G134&lt;&gt;"LIBSETS_SETTYPE_BATTLEGROUND",IF(G134&lt;&gt;"LIBSETS_SETTYPE_SPECIAL",IF(AO134&lt;&gt;"",VLOOKUP(AO134,'ESO zone constants'!$D$3:$H$4953,5,FALSE),""),""),"")</f>
        <v/>
      </c>
      <c r="AP134" s="44"/>
      <c r="AQ134" s="43" t="str">
        <f>IF(AP134&lt;&gt;"",IF(AP134&lt;&gt;"LIBSETS_DROP_MECHANIC_MONSTER_NAME",VLOOKUP(AP134,'LibSets constants'!$I$4:$L$1003,3,FALSE),""),"")</f>
        <v/>
      </c>
      <c r="AR134" s="43" t="str">
        <f>IF(AP134&lt;&gt;"",IF(AP134&lt;&gt;"LIBSETS_DROP_MECHANIC_MONSTER_NAME",VLOOKUP(AP134,'LibSets constants'!$I$4:$L$1003,4,FALSE),""),"")</f>
        <v/>
      </c>
      <c r="AS134" s="3" t="str">
        <f>IF(G134&lt;&gt;"LIBSETS_SETTYPE_BATTLEGROUND",IF(G134&lt;&gt;"LIBSETS_SETTYPE_SPECIAL",IF(AT134&lt;&gt;"",VLOOKUP(AT134,'ESO zone constants'!$D$3:$H$4953,5,FALSE),""),""),"")</f>
        <v/>
      </c>
      <c r="AU134" s="44"/>
      <c r="AV134" s="43" t="str">
        <f>IF(AU134&lt;&gt;"",IF(AU134&lt;&gt;"LIBSETS_DROP_MECHANIC_MONSTER_NAME",VLOOKUP(AU134,'LibSets constants'!$I$4:$L$1003,3,FALSE),""),"")</f>
        <v/>
      </c>
      <c r="AW134" s="43" t="str">
        <f>IF(AU134&lt;&gt;"",IF(AU134&lt;&gt;"LIBSETS_DROP_MECHANIC_MONSTER_NAME",VLOOKUP(AU134,'LibSets constants'!$I$4:$L$1003,4,FALSE),""),"")</f>
        <v/>
      </c>
      <c r="AX134" s="87" t="s">
        <v>2678</v>
      </c>
      <c r="AY134" s="21" t="str">
        <f t="shared" si="10"/>
        <v>[159] = {wayshrines={197,197,197,}, dlcId=DLC_BASE_GAME</v>
      </c>
      <c r="AZ134" s="21" t="str">
        <f t="shared" si="11"/>
        <v>, zoneIds={176,681}, veteran=false</v>
      </c>
      <c r="BA134" s="21" t="str">
        <f t="shared" si="12"/>
        <v>, setType=LIBSETS_SETTYPE_DUNGEON</v>
      </c>
      <c r="BB134" s="21" t="str">
        <f t="shared" si="13"/>
        <v>},</v>
      </c>
      <c r="BC134" s="21" t="str">
        <f t="shared" si="14"/>
        <v xml:space="preserve"> --Sunderflame / Trennflamme   [City of Ash I]</v>
      </c>
    </row>
    <row r="135" spans="1:55" x14ac:dyDescent="0.25">
      <c r="A135" s="12">
        <v>160</v>
      </c>
      <c r="B135" t="s">
        <v>937</v>
      </c>
      <c r="C135" t="s">
        <v>938</v>
      </c>
      <c r="D135" s="3">
        <f>A135</f>
        <v>160</v>
      </c>
      <c r="E135" s="42"/>
      <c r="G135" s="8" t="s">
        <v>1482</v>
      </c>
      <c r="I135" t="s">
        <v>91</v>
      </c>
      <c r="J135" t="s">
        <v>91</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constants'!$B$4:$C$1003,2,FALSE),"")</f>
        <v>Included in base game</v>
      </c>
      <c r="V135" s="3" t="str">
        <f>IF(U135&lt;&gt;"",IF(U135&lt;&gt;"LIBSETS_DROP_MECHANIC_MONSTER_NAME",VLOOKUP(U135,'LibSets constants'!$I$4:$L$1003,3,FALSE),""),"")</f>
        <v/>
      </c>
      <c r="W135" s="3" t="str">
        <f>IF(U135&lt;&gt;"",IF(U135&lt;&gt;"LIBSETS_DROP_MECHANIC_MONSTER_NAME",VLOOKUP(U135,'LibSets constants'!$I$4:$L$1003,4,FALSE),""),"")</f>
        <v/>
      </c>
      <c r="X135" s="3">
        <v>681</v>
      </c>
      <c r="Y135" s="3">
        <f>IF(G135&lt;&gt;"LIBSETS_SETTYPE_BATTLEGROUND",IF(G135&lt;&gt;"LIBSETS_SETTYPE_SPECIAL",IF(X135&lt;&gt;"",X135,IF(Z135&lt;&gt;"",VLOOKUP(Z135,'ESO zone constants'!$D$3:$H$4953,5,FALSE),"")),""),"")</f>
        <v>681</v>
      </c>
      <c r="Z135" t="str">
        <f>IF(AND(O135&lt;&gt;"",NOT(ISERROR(O135))),"",IF(AND(L135&lt;&gt;"",L135&gt;0,NOT(ISERROR(L135))),VLOOKUP(L135,'ESO dumped WayshrineInfo'!$K$3:$N$9999,4,FALSE),""))</f>
        <v/>
      </c>
      <c r="AB135" s="43" t="str">
        <f>IF(AA135&lt;&gt;"",IF(AA135&lt;&gt;"LIBSETS_DROP_MECHANIC_MONSTER_NAME",VLOOKUP(AA135,'LibSets constants'!$I$4:$L$1003,3,FALSE),""),"")</f>
        <v/>
      </c>
      <c r="AC135" s="43" t="str">
        <f>IF(AA135&lt;&gt;"",IF(AA135&lt;&gt;"LIBSETS_DROP_MECHANIC_MONSTER_NAME",VLOOKUP(AA135,'LibSets constants'!$I$4:$L$1003,4,FALSE),""),"")</f>
        <v/>
      </c>
      <c r="AD135" s="3" t="str">
        <f>IF(G135&lt;&gt;"LIBSETS_SETTYPE_BATTLEGROUND",IF(G135&lt;&gt;"LIBSETS_SETTYPE_SPECIAL",IF(AE135&lt;&gt;"",VLOOKUP(AE135,'ESO zone constants'!$D$3:$H$4953,5,FALSE),""),""),"")</f>
        <v/>
      </c>
      <c r="AE135" t="str">
        <f>IF(AND(O135&lt;&gt;"",NOT(ISERROR(O135))),"",IF(AND(M135&lt;&gt;"",M135&gt;0,NOT(ISERROR(M135))),VLOOKUP(M135,'ESO dumped WayshrineInfo'!$K$3:$N$9999,4,FALSE),""))</f>
        <v/>
      </c>
      <c r="AF135" s="44"/>
      <c r="AG135" s="43" t="str">
        <f>IF(AF135&lt;&gt;"",IF(AF135&lt;&gt;"LIBSETS_DROP_MECHANIC_MONSTER_NAME",VLOOKUP(AF135,'LibSets constants'!$I$4:$L$1003,3,FALSE),""),"")</f>
        <v/>
      </c>
      <c r="AH135" s="43" t="str">
        <f>IF(AF135&lt;&gt;"",IF(AF135&lt;&gt;"LIBSETS_DROP_MECHANIC_MONSTER_NAME",VLOOKUP(AF135,'LibSets constants'!$I$4:$L$1003,4,FALSE),""),"")</f>
        <v/>
      </c>
      <c r="AI135" s="3" t="str">
        <f>IF(G135&lt;&gt;"LIBSETS_SETTYPE_BATTLEGROUND",IF(G135&lt;&gt;"LIBSETS_SETTYPE_SPECIAL",IF(AJ135&lt;&gt;"",VLOOKUP(AJ135,'ESO zone constants'!$D$3:$H$4953,5,FALSE),""),""),"")</f>
        <v/>
      </c>
      <c r="AK135" s="44"/>
      <c r="AL135" s="43" t="str">
        <f>IF(AK135&lt;&gt;"",IF(AK135&lt;&gt;"LIBSETS_DROP_MECHANIC_MONSTER_NAME",VLOOKUP(AK135,'LibSets constants'!$I$4:$L$1003,3,FALSE),""),"")</f>
        <v/>
      </c>
      <c r="AM135" s="43" t="str">
        <f>IF(AK135&lt;&gt;"",IF(AK135&lt;&gt;"LIBSETS_DROP_MECHANIC_MONSTER_NAME",VLOOKUP(AK135,'LibSets constants'!$I$4:$L$1003,4,FALSE),""),"")</f>
        <v/>
      </c>
      <c r="AN135" s="3" t="str">
        <f>IF(G135&lt;&gt;"LIBSETS_SETTYPE_BATTLEGROUND",IF(G135&lt;&gt;"LIBSETS_SETTYPE_SPECIAL",IF(AO135&lt;&gt;"",VLOOKUP(AO135,'ESO zone constants'!$D$3:$H$4953,5,FALSE),""),""),"")</f>
        <v/>
      </c>
      <c r="AP135" s="44"/>
      <c r="AQ135" s="43" t="str">
        <f>IF(AP135&lt;&gt;"",IF(AP135&lt;&gt;"LIBSETS_DROP_MECHANIC_MONSTER_NAME",VLOOKUP(AP135,'LibSets constants'!$I$4:$L$1003,3,FALSE),""),"")</f>
        <v/>
      </c>
      <c r="AR135" s="43" t="str">
        <f>IF(AP135&lt;&gt;"",IF(AP135&lt;&gt;"LIBSETS_DROP_MECHANIC_MONSTER_NAME",VLOOKUP(AP135,'LibSets constants'!$I$4:$L$1003,4,FALSE),""),"")</f>
        <v/>
      </c>
      <c r="AS135" s="3" t="str">
        <f>IF(G135&lt;&gt;"LIBSETS_SETTYPE_BATTLEGROUND",IF(G135&lt;&gt;"LIBSETS_SETTYPE_SPECIAL",IF(AT135&lt;&gt;"",VLOOKUP(AT135,'ESO zone constants'!$D$3:$H$4953,5,FALSE),""),""),"")</f>
        <v/>
      </c>
      <c r="AU135" s="44"/>
      <c r="AV135" s="43" t="str">
        <f>IF(AU135&lt;&gt;"",IF(AU135&lt;&gt;"LIBSETS_DROP_MECHANIC_MONSTER_NAME",VLOOKUP(AU135,'LibSets constants'!$I$4:$L$1003,3,FALSE),""),"")</f>
        <v/>
      </c>
      <c r="AW135" s="43" t="str">
        <f>IF(AU135&lt;&gt;"",IF(AU135&lt;&gt;"LIBSETS_DROP_MECHANIC_MONSTER_NAME",VLOOKUP(AU135,'LibSets constants'!$I$4:$L$1003,4,FALSE),""),"")</f>
        <v/>
      </c>
      <c r="AX135" s="87" t="s">
        <v>2678</v>
      </c>
      <c r="AY135" s="21" t="str">
        <f t="shared" si="10"/>
        <v>[160] = {wayshrines={197,197,197,}, dlcId=DLC_BASE_GAME</v>
      </c>
      <c r="AZ135" s="21" t="str">
        <f t="shared" si="11"/>
        <v>, zoneIds={176,681}, veteran=false</v>
      </c>
      <c r="BA135" s="21" t="str">
        <f t="shared" si="12"/>
        <v>, setType=LIBSETS_SETTYPE_DUNGEON</v>
      </c>
      <c r="BB135" s="21" t="str">
        <f t="shared" si="13"/>
        <v>},</v>
      </c>
      <c r="BC135" s="21" t="str">
        <f t="shared" si="14"/>
        <v xml:space="preserve"> --Burning Spellweave / Branntzauberweber   [City of Ash I]</v>
      </c>
    </row>
    <row r="136" spans="1:55" x14ac:dyDescent="0.25">
      <c r="A136" s="5">
        <v>161</v>
      </c>
      <c r="B136" t="s">
        <v>939</v>
      </c>
      <c r="C136" t="s">
        <v>940</v>
      </c>
      <c r="D136" s="3">
        <f>A136</f>
        <v>161</v>
      </c>
      <c r="G136" s="8" t="s">
        <v>1479</v>
      </c>
      <c r="I136" t="s">
        <v>91</v>
      </c>
      <c r="J136" t="s">
        <v>91</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constants'!$B$4:$C$1003,2,FALSE),"")</f>
        <v>Included in base game</v>
      </c>
      <c r="V136" s="3" t="str">
        <f>IF(U136&lt;&gt;"",IF(U136&lt;&gt;"LIBSETS_DROP_MECHANIC_MONSTER_NAME",VLOOKUP(U136,'LibSets constants'!$I$4:$L$1003,3,FALSE),""),"")</f>
        <v/>
      </c>
      <c r="W136" s="3" t="str">
        <f>IF(U136&lt;&gt;"",IF(U136&lt;&gt;"LIBSETS_DROP_MECHANIC_MONSTER_NAME",VLOOKUP(U136,'LibSets constants'!$I$4:$L$1003,4,FALSE),""),"")</f>
        <v/>
      </c>
      <c r="X136" s="3"/>
      <c r="Y136" s="3">
        <f>IF(G136&lt;&gt;"LIBSETS_SETTYPE_BATTLEGROUND",IF(G136&lt;&gt;"LIBSETS_SETTYPE_SPECIAL",IF(X136&lt;&gt;"",X136,IF(Z136&lt;&gt;"",VLOOKUP(Z136,'ESO zone constants'!$D$3:$H$4953,5,FALSE),"")),""),"")</f>
        <v>888</v>
      </c>
      <c r="Z136" t="str">
        <f>IF(AND(O136&lt;&gt;"",NOT(ISERROR(O136))),"",IF(AND(L136&lt;&gt;"",L136&gt;0,NOT(ISERROR(L136))),VLOOKUP(L136,'ESO dumped WayshrineInfo'!$K$3:$N$9999,4,FALSE),""))</f>
        <v>Craglorn</v>
      </c>
      <c r="AB136" s="43" t="str">
        <f>IF(AA136&lt;&gt;"",IF(AA136&lt;&gt;"LIBSETS_DROP_MECHANIC_MONSTER_NAME",VLOOKUP(AA136,'LibSets constants'!$I$4:$L$1003,3,FALSE),""),"")</f>
        <v/>
      </c>
      <c r="AC136" s="43" t="str">
        <f>IF(AA136&lt;&gt;"",IF(AA136&lt;&gt;"LIBSETS_DROP_MECHANIC_MONSTER_NAME",VLOOKUP(AA136,'LibSets constants'!$I$4:$L$1003,4,FALSE),""),"")</f>
        <v/>
      </c>
      <c r="AD136" s="3">
        <f>IF(G136&lt;&gt;"LIBSETS_SETTYPE_BATTLEGROUND",IF(G136&lt;&gt;"LIBSETS_SETTYPE_SPECIAL",IF(AE136&lt;&gt;"",VLOOKUP(AE136,'ESO zone constants'!$D$3:$H$4953,5,FALSE),""),""),"")</f>
        <v>888</v>
      </c>
      <c r="AE136" t="str">
        <f>IF(AND(O136&lt;&gt;"",NOT(ISERROR(O136))),"",IF(AND(M136&lt;&gt;"",M136&gt;0,NOT(ISERROR(M136))),VLOOKUP(M136,'ESO dumped WayshrineInfo'!$K$3:$N$9999,4,FALSE),""))</f>
        <v>Craglorn</v>
      </c>
      <c r="AF136" s="44"/>
      <c r="AG136" s="43" t="str">
        <f>IF(AF136&lt;&gt;"",IF(AF136&lt;&gt;"LIBSETS_DROP_MECHANIC_MONSTER_NAME",VLOOKUP(AF136,'LibSets constants'!$I$4:$L$1003,3,FALSE),""),"")</f>
        <v/>
      </c>
      <c r="AH136" s="43" t="str">
        <f>IF(AF136&lt;&gt;"",IF(AF136&lt;&gt;"LIBSETS_DROP_MECHANIC_MONSTER_NAME",VLOOKUP(AF136,'LibSets constants'!$I$4:$L$1003,4,FALSE),""),"")</f>
        <v/>
      </c>
      <c r="AI136" s="3" t="str">
        <f>IF(G136&lt;&gt;"LIBSETS_SETTYPE_BATTLEGROUND",IF(G136&lt;&gt;"LIBSETS_SETTYPE_SPECIAL",IF(AJ136&lt;&gt;"",VLOOKUP(AJ136,'ESO zone constants'!$D$3:$H$4953,5,FALSE),""),""),"")</f>
        <v/>
      </c>
      <c r="AK136" s="44"/>
      <c r="AL136" s="43" t="str">
        <f>IF(AK136&lt;&gt;"",IF(AK136&lt;&gt;"LIBSETS_DROP_MECHANIC_MONSTER_NAME",VLOOKUP(AK136,'LibSets constants'!$I$4:$L$1003,3,FALSE),""),"")</f>
        <v/>
      </c>
      <c r="AM136" s="43" t="str">
        <f>IF(AK136&lt;&gt;"",IF(AK136&lt;&gt;"LIBSETS_DROP_MECHANIC_MONSTER_NAME",VLOOKUP(AK136,'LibSets constants'!$I$4:$L$1003,4,FALSE),""),"")</f>
        <v/>
      </c>
      <c r="AN136" s="3" t="str">
        <f>IF(G136&lt;&gt;"LIBSETS_SETTYPE_BATTLEGROUND",IF(G136&lt;&gt;"LIBSETS_SETTYPE_SPECIAL",IF(AO136&lt;&gt;"",VLOOKUP(AO136,'ESO zone constants'!$D$3:$H$4953,5,FALSE),""),""),"")</f>
        <v/>
      </c>
      <c r="AP136" s="44"/>
      <c r="AQ136" s="43" t="str">
        <f>IF(AP136&lt;&gt;"",IF(AP136&lt;&gt;"LIBSETS_DROP_MECHANIC_MONSTER_NAME",VLOOKUP(AP136,'LibSets constants'!$I$4:$L$1003,3,FALSE),""),"")</f>
        <v/>
      </c>
      <c r="AR136" s="43" t="str">
        <f>IF(AP136&lt;&gt;"",IF(AP136&lt;&gt;"LIBSETS_DROP_MECHANIC_MONSTER_NAME",VLOOKUP(AP136,'LibSets constants'!$I$4:$L$1003,4,FALSE),""),"")</f>
        <v/>
      </c>
      <c r="AS136" s="3" t="str">
        <f>IF(G136&lt;&gt;"LIBSETS_SETTYPE_BATTLEGROUND",IF(G136&lt;&gt;"LIBSETS_SETTYPE_SPECIAL",IF(AT136&lt;&gt;"",VLOOKUP(AT136,'ESO zone constants'!$D$3:$H$4953,5,FALSE),""),""),"")</f>
        <v/>
      </c>
      <c r="AU136" s="44"/>
      <c r="AV136" s="43" t="str">
        <f>IF(AU136&lt;&gt;"",IF(AU136&lt;&gt;"LIBSETS_DROP_MECHANIC_MONSTER_NAME",VLOOKUP(AU136,'LibSets constants'!$I$4:$L$1003,3,FALSE),""),"")</f>
        <v/>
      </c>
      <c r="AW136" s="43" t="str">
        <f>IF(AU136&lt;&gt;"",IF(AU136&lt;&gt;"LIBSETS_DROP_MECHANIC_MONSTER_NAME",VLOOKUP(AU136,'LibSets constants'!$I$4:$L$1003,4,FALSE),""),"")</f>
        <v/>
      </c>
      <c r="AX136" s="87" t="s">
        <v>2678</v>
      </c>
      <c r="AY136" s="21" t="str">
        <f t="shared" si="10"/>
        <v>[161] = {wayshrines={234,234,234,}, traitsNeeded=9, dlcId=DLC_BASE_GAME</v>
      </c>
      <c r="AZ136" s="21" t="str">
        <f t="shared" si="11"/>
        <v>, zoneIds={888,888,888}, veteran=false</v>
      </c>
      <c r="BA136" s="21" t="str">
        <f t="shared" si="12"/>
        <v>, setType=LIBSETS_SETTYPE_CRAFTED</v>
      </c>
      <c r="BB136" s="21" t="str">
        <f t="shared" si="13"/>
        <v>},</v>
      </c>
      <c r="BC136" s="21" t="str">
        <f t="shared" si="14"/>
        <v xml:space="preserve"> --Twice-Born Star / Doppelstern   [Craglorn, Craglorn, Craglorn]</v>
      </c>
    </row>
    <row r="137" spans="1:55" x14ac:dyDescent="0.25">
      <c r="A137" s="5">
        <v>162</v>
      </c>
      <c r="B137" t="s">
        <v>941</v>
      </c>
      <c r="C137" t="s">
        <v>24</v>
      </c>
      <c r="D137" s="3">
        <f>A137</f>
        <v>162</v>
      </c>
      <c r="G137" s="8" t="s">
        <v>1484</v>
      </c>
      <c r="H137" s="115">
        <v>2</v>
      </c>
      <c r="I137" t="s">
        <v>1471</v>
      </c>
      <c r="J137" t="s">
        <v>91</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constants'!$B$4:$C$1003,2,FALSE),"")</f>
        <v>Included in base game</v>
      </c>
      <c r="U137" s="33" t="s">
        <v>1549</v>
      </c>
      <c r="V137" s="3" t="s">
        <v>1639</v>
      </c>
      <c r="W137" s="3" t="s">
        <v>1639</v>
      </c>
      <c r="X137" s="3"/>
      <c r="Y137" s="3" t="str">
        <f>IF(G137&lt;&gt;"LIBSETS_SETTYPE_BATTLEGROUND",IF(G137&lt;&gt;"LIBSETS_SETTYPE_SPECIAL",IF(X137&lt;&gt;"",X137,IF(Z137&lt;&gt;"",VLOOKUP(Z137,'ESO zone constants'!$D$3:$H$4953,5,FALSE),"")),""),"")</f>
        <v/>
      </c>
      <c r="Z137" t="str">
        <f>IF(AND(O137&lt;&gt;"",NOT(ISERROR(O137))),"",IF(AND(L137&lt;&gt;"",L137&gt;0,NOT(ISERROR(L137))),VLOOKUP(L137,'ESO dumped WayshrineInfo'!$K$3:$N$9999,4,FALSE),""))</f>
        <v/>
      </c>
      <c r="AB137" s="39"/>
      <c r="AC137" s="39"/>
      <c r="AD137" s="3" t="str">
        <f>IF(G137&lt;&gt;"LIBSETS_SETTYPE_BATTLEGROUND",IF(G137&lt;&gt;"LIBSETS_SETTYPE_SPECIAL",IF(AE137&lt;&gt;"",VLOOKUP(AE137,'ESO zone constants'!$D$3:$H$4953,5,FALSE),""),""),"")</f>
        <v/>
      </c>
      <c r="AE137" t="str">
        <f>IF(AND(O137&lt;&gt;"",NOT(ISERROR(O137))),"",IF(AND(M137&lt;&gt;"",M137&gt;0,NOT(ISERROR(M137))),VLOOKUP(M137,'ESO dumped WayshrineInfo'!$K$3:$N$9999,4,FALSE),""))</f>
        <v/>
      </c>
      <c r="AF137" s="39"/>
      <c r="AG137" s="39"/>
      <c r="AH137" s="39"/>
      <c r="AI137" s="3" t="str">
        <f>IF(G137&lt;&gt;"LIBSETS_SETTYPE_BATTLEGROUND",IF(G137&lt;&gt;"LIBSETS_SETTYPE_SPECIAL",IF(AJ137&lt;&gt;"",VLOOKUP(AJ137,'ESO zone constants'!$D$3:$H$4953,5,FALSE),""),""),"")</f>
        <v/>
      </c>
      <c r="AK137" s="39"/>
      <c r="AL137" s="39"/>
      <c r="AM137" s="39"/>
      <c r="AN137" s="3" t="str">
        <f>IF(G137&lt;&gt;"LIBSETS_SETTYPE_BATTLEGROUND",IF(G137&lt;&gt;"LIBSETS_SETTYPE_SPECIAL",IF(AO137&lt;&gt;"",VLOOKUP(AO137,'ESO zone constants'!$D$3:$H$4953,5,FALSE),""),""),"")</f>
        <v/>
      </c>
      <c r="AP137" s="39"/>
      <c r="AQ137" s="39"/>
      <c r="AR137" s="39"/>
      <c r="AS137" s="3" t="str">
        <f>IF(G137&lt;&gt;"LIBSETS_SETTYPE_BATTLEGROUND",IF(G137&lt;&gt;"LIBSETS_SETTYPE_SPECIAL",IF(AT137&lt;&gt;"",VLOOKUP(AT137,'ESO zone constants'!$D$3:$H$4953,5,FALSE),""),""),"")</f>
        <v/>
      </c>
      <c r="AU137" s="39"/>
      <c r="AV137" s="39"/>
      <c r="AW137" s="39"/>
      <c r="AX137" s="87" t="s">
        <v>2678</v>
      </c>
      <c r="AY137" s="21" t="str">
        <f t="shared" si="10"/>
        <v>[162] = {wayshrines={266,266,266,}, dlcId=DLC_BASE_GAME</v>
      </c>
      <c r="AZ137" s="21" t="str">
        <f t="shared" si="11"/>
        <v>, zoneIds={934}, veteran={[EQUIP_TYPE_HEAD]=true, [EQUIP_TYPE_SHOULDERS]=false}</v>
      </c>
      <c r="BA137" s="21" t="str">
        <f t="shared" si="12"/>
        <v>, setType=LIBSETS_SETTYPE_MONSTER</v>
      </c>
      <c r="BB137" s="21" t="str">
        <f t="shared" si="13"/>
        <v>, dropMechanic={LIBSETS_DROP_MECHANIC_MONSTER_NAME}, dropMechanicNames={['en']='Vila Theran', ['de']='Vila Theran'}},</v>
      </c>
      <c r="BC137" s="21" t="str">
        <f t="shared" si="14"/>
        <v xml:space="preserve"> --Spawn of Mephala / Mephalas Brut   [Fungal Grotto II]</v>
      </c>
    </row>
    <row r="138" spans="1:55" x14ac:dyDescent="0.25">
      <c r="A138" s="5">
        <v>163</v>
      </c>
      <c r="B138" t="s">
        <v>942</v>
      </c>
      <c r="C138" t="s">
        <v>1</v>
      </c>
      <c r="D138" s="3">
        <f>A138</f>
        <v>163</v>
      </c>
      <c r="E138" s="42"/>
      <c r="G138" s="8" t="s">
        <v>1484</v>
      </c>
      <c r="H138" s="115">
        <v>2</v>
      </c>
      <c r="I138" t="s">
        <v>1471</v>
      </c>
      <c r="J138" t="s">
        <v>91</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constants'!$B$4:$C$1003,2,FALSE),"")</f>
        <v>Included in base game</v>
      </c>
      <c r="U138" s="33" t="s">
        <v>1549</v>
      </c>
      <c r="V138" s="3" t="s">
        <v>1364</v>
      </c>
      <c r="W138" s="3" t="s">
        <v>1643</v>
      </c>
      <c r="X138" s="3"/>
      <c r="Y138" s="3" t="str">
        <f>IF(G138&lt;&gt;"LIBSETS_SETTYPE_BATTLEGROUND",IF(G138&lt;&gt;"LIBSETS_SETTYPE_SPECIAL",IF(X138&lt;&gt;"",X138,IF(Z138&lt;&gt;"",VLOOKUP(Z138,'ESO zone constants'!$D$3:$H$4953,5,FALSE),"")),""),"")</f>
        <v/>
      </c>
      <c r="Z138" t="str">
        <f>IF(AND(O138&lt;&gt;"",NOT(ISERROR(O138))),"",IF(AND(L138&lt;&gt;"",L138&gt;0,NOT(ISERROR(L138))),VLOOKUP(L138,'ESO dumped WayshrineInfo'!$K$3:$N$9999,4,FALSE),""))</f>
        <v/>
      </c>
      <c r="AB138" s="39"/>
      <c r="AC138" s="39"/>
      <c r="AD138" s="3" t="str">
        <f>IF(G138&lt;&gt;"LIBSETS_SETTYPE_BATTLEGROUND",IF(G138&lt;&gt;"LIBSETS_SETTYPE_SPECIAL",IF(AE138&lt;&gt;"",VLOOKUP(AE138,'ESO zone constants'!$D$3:$H$4953,5,FALSE),""),""),"")</f>
        <v/>
      </c>
      <c r="AE138" t="str">
        <f>IF(AND(O138&lt;&gt;"",NOT(ISERROR(O138))),"",IF(AND(M138&lt;&gt;"",M138&gt;0,NOT(ISERROR(M138))),VLOOKUP(M138,'ESO dumped WayshrineInfo'!$K$3:$N$9999,4,FALSE),""))</f>
        <v/>
      </c>
      <c r="AF138" s="39"/>
      <c r="AG138" s="39"/>
      <c r="AH138" s="39"/>
      <c r="AI138" s="3" t="str">
        <f>IF(G138&lt;&gt;"LIBSETS_SETTYPE_BATTLEGROUND",IF(G138&lt;&gt;"LIBSETS_SETTYPE_SPECIAL",IF(AJ138&lt;&gt;"",VLOOKUP(AJ138,'ESO zone constants'!$D$3:$H$4953,5,FALSE),""),""),"")</f>
        <v/>
      </c>
      <c r="AK138" s="39"/>
      <c r="AL138" s="39"/>
      <c r="AM138" s="39"/>
      <c r="AN138" s="3" t="str">
        <f>IF(G138&lt;&gt;"LIBSETS_SETTYPE_BATTLEGROUND",IF(G138&lt;&gt;"LIBSETS_SETTYPE_SPECIAL",IF(AO138&lt;&gt;"",VLOOKUP(AO138,'ESO zone constants'!$D$3:$H$4953,5,FALSE),""),""),"")</f>
        <v/>
      </c>
      <c r="AP138" s="39"/>
      <c r="AQ138" s="39"/>
      <c r="AR138" s="39"/>
      <c r="AS138" s="3" t="str">
        <f>IF(G138&lt;&gt;"LIBSETS_SETTYPE_BATTLEGROUND",IF(G138&lt;&gt;"LIBSETS_SETTYPE_SPECIAL",IF(AT138&lt;&gt;"",VLOOKUP(AT138,'ESO zone constants'!$D$3:$H$4953,5,FALSE),""),""),"")</f>
        <v/>
      </c>
      <c r="AU138" s="39"/>
      <c r="AV138" s="39"/>
      <c r="AW138" s="39"/>
      <c r="AX138" s="87" t="s">
        <v>2678</v>
      </c>
      <c r="AY138" s="21" t="str">
        <f t="shared" si="10"/>
        <v>[163] = {wayshrines={267,267,267,}, dlcId=DLC_BASE_GAME</v>
      </c>
      <c r="AZ138" s="21" t="str">
        <f t="shared" si="11"/>
        <v>, zoneIds={936}, veteran={[EQUIP_TYPE_HEAD]=true, [EQUIP_TYPE_SHOULDERS]=false}</v>
      </c>
      <c r="BA138" s="21" t="str">
        <f t="shared" si="12"/>
        <v>, setType=LIBSETS_SETTYPE_MONSTER</v>
      </c>
      <c r="BB138" s="21" t="str">
        <f t="shared" si="13"/>
        <v>, dropMechanic={LIBSETS_DROP_MECHANIC_MONSTER_NAME}, dropMechanicNames={['en']='Vorenor Winterbourne', ['de']='Vorenor Winterkind'}},</v>
      </c>
      <c r="BC138" s="21" t="str">
        <f t="shared" si="14"/>
        <v xml:space="preserve"> --Blood Spawn / Blutbrut   [Spindleclutch II]</v>
      </c>
    </row>
    <row r="139" spans="1:55" x14ac:dyDescent="0.25">
      <c r="A139" s="5">
        <v>164</v>
      </c>
      <c r="B139" t="s">
        <v>943</v>
      </c>
      <c r="C139" t="s">
        <v>11</v>
      </c>
      <c r="D139" s="3">
        <f>A139</f>
        <v>164</v>
      </c>
      <c r="E139" s="42"/>
      <c r="G139" s="8" t="s">
        <v>1484</v>
      </c>
      <c r="H139" s="115">
        <v>3</v>
      </c>
      <c r="I139" t="s">
        <v>1471</v>
      </c>
      <c r="J139" t="s">
        <v>91</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constants'!$B$4:$C$1003,2,FALSE),"")</f>
        <v>Imperial City</v>
      </c>
      <c r="U139" s="33" t="s">
        <v>1549</v>
      </c>
      <c r="V139" s="3" t="s">
        <v>1550</v>
      </c>
      <c r="W139" s="3" t="s">
        <v>1627</v>
      </c>
      <c r="X139" s="3"/>
      <c r="Y139" s="3" t="str">
        <f>IF(G139&lt;&gt;"LIBSETS_SETTYPE_BATTLEGROUND",IF(G139&lt;&gt;"LIBSETS_SETTYPE_SPECIAL",IF(X139&lt;&gt;"",X139,IF(Z139&lt;&gt;"",VLOOKUP(Z139,'ESO zone constants'!$D$3:$H$4953,5,FALSE),"")),""),"")</f>
        <v/>
      </c>
      <c r="Z139" t="str">
        <f>IF(AND(O139&lt;&gt;"",NOT(ISERROR(O139))),"",IF(AND(L139&lt;&gt;"",L139&gt;0,NOT(ISERROR(L139))),VLOOKUP(L139,'ESO dumped WayshrineInfo'!$K$3:$N$9999,4,FALSE),""))</f>
        <v/>
      </c>
      <c r="AB139" s="39"/>
      <c r="AC139" s="39"/>
      <c r="AD139" s="3" t="str">
        <f>IF(G139&lt;&gt;"LIBSETS_SETTYPE_BATTLEGROUND",IF(G139&lt;&gt;"LIBSETS_SETTYPE_SPECIAL",IF(AE139&lt;&gt;"",VLOOKUP(AE139,'ESO zone constants'!$D$3:$H$4953,5,FALSE),""),""),"")</f>
        <v/>
      </c>
      <c r="AE139" t="str">
        <f>IF(AND(O139&lt;&gt;"",NOT(ISERROR(O139))),"",IF(AND(M139&lt;&gt;"",M139&gt;0,NOT(ISERROR(M139))),VLOOKUP(M139,'ESO dumped WayshrineInfo'!$K$3:$N$9999,4,FALSE),""))</f>
        <v/>
      </c>
      <c r="AF139" s="39"/>
      <c r="AG139" s="39"/>
      <c r="AH139" s="39"/>
      <c r="AI139" s="3" t="str">
        <f>IF(G139&lt;&gt;"LIBSETS_SETTYPE_BATTLEGROUND",IF(G139&lt;&gt;"LIBSETS_SETTYPE_SPECIAL",IF(AJ139&lt;&gt;"",VLOOKUP(AJ139,'ESO zone constants'!$D$3:$H$4953,5,FALSE),""),""),"")</f>
        <v/>
      </c>
      <c r="AK139" s="39"/>
      <c r="AL139" s="39"/>
      <c r="AM139" s="39"/>
      <c r="AN139" s="3" t="str">
        <f>IF(G139&lt;&gt;"LIBSETS_SETTYPE_BATTLEGROUND",IF(G139&lt;&gt;"LIBSETS_SETTYPE_SPECIAL",IF(AO139&lt;&gt;"",VLOOKUP(AO139,'ESO zone constants'!$D$3:$H$4953,5,FALSE),""),""),"")</f>
        <v/>
      </c>
      <c r="AP139" s="39"/>
      <c r="AQ139" s="39"/>
      <c r="AR139" s="39"/>
      <c r="AS139" s="3" t="str">
        <f>IF(G139&lt;&gt;"LIBSETS_SETTYPE_BATTLEGROUND",IF(G139&lt;&gt;"LIBSETS_SETTYPE_SPECIAL",IF(AT139&lt;&gt;"",VLOOKUP(AT139,'ESO zone constants'!$D$3:$H$4953,5,FALSE),""),""),"")</f>
        <v/>
      </c>
      <c r="AU139" s="39"/>
      <c r="AV139" s="39"/>
      <c r="AW139" s="39"/>
      <c r="AX139" s="87" t="s">
        <v>2678</v>
      </c>
      <c r="AY139" s="21" t="str">
        <f t="shared" si="10"/>
        <v>[164] = {wayshrines={236,236,236,}, dlcId=DLC_IMPERIAL_CITY</v>
      </c>
      <c r="AZ139" s="21" t="str">
        <f t="shared" si="11"/>
        <v>, zoneIds={678}, veteran={[EQUIP_TYPE_HEAD]=true, [EQUIP_TYPE_SHOULDERS]=false}</v>
      </c>
      <c r="BA139" s="21" t="str">
        <f t="shared" si="12"/>
        <v>, setType=LIBSETS_SETTYPE_MONSTER</v>
      </c>
      <c r="BB139" s="21" t="str">
        <f t="shared" si="13"/>
        <v>, dropMechanic={LIBSETS_DROP_MECHANIC_MONSTER_NAME}, dropMechanicNames={['en']='Lord Warden Dusk', ['de']='Hochwärter Dämmer'}},</v>
      </c>
      <c r="BC139" s="21" t="str">
        <f t="shared" si="14"/>
        <v xml:space="preserve"> --Lord Warden / Hochwärter   [Imperial City Prison]</v>
      </c>
    </row>
    <row r="140" spans="1:55" x14ac:dyDescent="0.25">
      <c r="A140" s="5">
        <v>165</v>
      </c>
      <c r="B140" t="s">
        <v>944</v>
      </c>
      <c r="C140" t="s">
        <v>18</v>
      </c>
      <c r="D140" s="3">
        <f>A140</f>
        <v>165</v>
      </c>
      <c r="G140" s="8" t="s">
        <v>1484</v>
      </c>
      <c r="H140" s="115">
        <v>2</v>
      </c>
      <c r="I140" t="s">
        <v>1471</v>
      </c>
      <c r="J140" t="s">
        <v>91</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constants'!$B$4:$C$1003,2,FALSE),"")</f>
        <v>Included in base game</v>
      </c>
      <c r="U140" s="33" t="s">
        <v>1549</v>
      </c>
      <c r="V140" s="3" t="s">
        <v>1651</v>
      </c>
      <c r="W140" s="3" t="s">
        <v>1652</v>
      </c>
      <c r="X140" s="3"/>
      <c r="Y140" s="3" t="str">
        <f>IF(G140&lt;&gt;"LIBSETS_SETTYPE_BATTLEGROUND",IF(G140&lt;&gt;"LIBSETS_SETTYPE_SPECIAL",IF(X140&lt;&gt;"",X140,IF(Z140&lt;&gt;"",VLOOKUP(Z140,'ESO zone constants'!$D$3:$H$4953,5,FALSE),"")),""),"")</f>
        <v/>
      </c>
      <c r="Z140" t="str">
        <f>IF(AND(O140&lt;&gt;"",NOT(ISERROR(O140))),"",IF(AND(L140&lt;&gt;"",L140&gt;0,NOT(ISERROR(L140))),VLOOKUP(L140,'ESO dumped WayshrineInfo'!$K$3:$N$9999,4,FALSE),""))</f>
        <v/>
      </c>
      <c r="AB140" s="39"/>
      <c r="AC140" s="39"/>
      <c r="AD140" s="3" t="str">
        <f>IF(G140&lt;&gt;"LIBSETS_SETTYPE_BATTLEGROUND",IF(G140&lt;&gt;"LIBSETS_SETTYPE_SPECIAL",IF(AE140&lt;&gt;"",VLOOKUP(AE140,'ESO zone constants'!$D$3:$H$4953,5,FALSE),""),""),"")</f>
        <v/>
      </c>
      <c r="AE140" t="str">
        <f>IF(AND(O140&lt;&gt;"",NOT(ISERROR(O140))),"",IF(AND(M140&lt;&gt;"",M140&gt;0,NOT(ISERROR(M140))),VLOOKUP(M140,'ESO dumped WayshrineInfo'!$K$3:$N$9999,4,FALSE),""))</f>
        <v/>
      </c>
      <c r="AF140" s="39"/>
      <c r="AG140" s="39"/>
      <c r="AH140" s="39"/>
      <c r="AI140" s="3" t="str">
        <f>IF(G140&lt;&gt;"LIBSETS_SETTYPE_BATTLEGROUND",IF(G140&lt;&gt;"LIBSETS_SETTYPE_SPECIAL",IF(AJ140&lt;&gt;"",VLOOKUP(AJ140,'ESO zone constants'!$D$3:$H$4953,5,FALSE),""),""),"")</f>
        <v/>
      </c>
      <c r="AK140" s="39"/>
      <c r="AL140" s="39"/>
      <c r="AM140" s="39"/>
      <c r="AN140" s="3" t="str">
        <f>IF(G140&lt;&gt;"LIBSETS_SETTYPE_BATTLEGROUND",IF(G140&lt;&gt;"LIBSETS_SETTYPE_SPECIAL",IF(AO140&lt;&gt;"",VLOOKUP(AO140,'ESO zone constants'!$D$3:$H$4953,5,FALSE),""),""),"")</f>
        <v/>
      </c>
      <c r="AP140" s="39"/>
      <c r="AQ140" s="39"/>
      <c r="AR140" s="39"/>
      <c r="AS140" s="3" t="str">
        <f>IF(G140&lt;&gt;"LIBSETS_SETTYPE_BATTLEGROUND",IF(G140&lt;&gt;"LIBSETS_SETTYPE_SPECIAL",IF(AT140&lt;&gt;"",VLOOKUP(AT140,'ESO zone constants'!$D$3:$H$4953,5,FALSE),""),""),"")</f>
        <v/>
      </c>
      <c r="AU140" s="39"/>
      <c r="AV140" s="39"/>
      <c r="AW140" s="39"/>
      <c r="AX140" s="87" t="s">
        <v>2678</v>
      </c>
      <c r="AY140" s="21" t="str">
        <f t="shared" si="10"/>
        <v>[165] = {wayshrines={263,263,263,}, dlcId=DLC_BASE_GAME</v>
      </c>
      <c r="AZ140" s="21" t="str">
        <f t="shared" si="11"/>
        <v>, zoneIds={933}, veteran={[EQUIP_TYPE_HEAD]=true, [EQUIP_TYPE_SHOULDERS]=false}</v>
      </c>
      <c r="BA140" s="21" t="str">
        <f t="shared" si="12"/>
        <v>, setType=LIBSETS_SETTYPE_MONSTER</v>
      </c>
      <c r="BB140" s="21" t="str">
        <f t="shared" si="13"/>
        <v>, dropMechanic={LIBSETS_DROP_MECHANIC_MONSTER_NAME}, dropMechanicNames={['en']='Varaine and Allene Pellingare', ['de']='Varaine und Allene Pellingare'}},</v>
      </c>
      <c r="BC140" s="21" t="str">
        <f t="shared" si="14"/>
        <v xml:space="preserve"> --Scourge Harvester / Geißelernter   [Wayrest Sewers II]</v>
      </c>
    </row>
    <row r="141" spans="1:55" x14ac:dyDescent="0.25">
      <c r="A141" s="5">
        <v>166</v>
      </c>
      <c r="B141" t="s">
        <v>945</v>
      </c>
      <c r="C141" t="s">
        <v>5</v>
      </c>
      <c r="D141" s="3">
        <f>A141</f>
        <v>166</v>
      </c>
      <c r="G141" s="8" t="s">
        <v>1484</v>
      </c>
      <c r="H141" s="115">
        <v>2</v>
      </c>
      <c r="I141" t="s">
        <v>1471</v>
      </c>
      <c r="J141" t="s">
        <v>91</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U141" s="33" t="s">
        <v>1549</v>
      </c>
      <c r="V141" s="3" t="s">
        <v>1366</v>
      </c>
      <c r="W141" s="3" t="s">
        <v>1632</v>
      </c>
      <c r="X141" s="3"/>
      <c r="Y141" s="3" t="str">
        <f>IF(G141&lt;&gt;"LIBSETS_SETTYPE_BATTLEGROUND",IF(G141&lt;&gt;"LIBSETS_SETTYPE_SPECIAL",IF(X141&lt;&gt;"",X141,IF(Z141&lt;&gt;"",VLOOKUP(Z141,'ESO zone constants'!$D$3:$H$4953,5,FALSE),"")),""),"")</f>
        <v/>
      </c>
      <c r="Z141" t="str">
        <f>IF(AND(O141&lt;&gt;"",NOT(ISERROR(O141))),"",IF(AND(L141&lt;&gt;"",L141&gt;0,NOT(ISERROR(L141))),VLOOKUP(L141,'ESO dumped WayshrineInfo'!$K$3:$N$9999,4,FALSE),""))</f>
        <v/>
      </c>
      <c r="AB141" s="39"/>
      <c r="AC141" s="39"/>
      <c r="AD141" s="3" t="str">
        <f>IF(G141&lt;&gt;"LIBSETS_SETTYPE_BATTLEGROUND",IF(G141&lt;&gt;"LIBSETS_SETTYPE_SPECIAL",IF(AE141&lt;&gt;"",VLOOKUP(AE141,'ESO zone constants'!$D$3:$H$4953,5,FALSE),""),""),"")</f>
        <v/>
      </c>
      <c r="AE141" t="str">
        <f>IF(AND(O141&lt;&gt;"",NOT(ISERROR(O141))),"",IF(AND(M141&lt;&gt;"",M141&gt;0,NOT(ISERROR(M141))),VLOOKUP(M141,'ESO dumped WayshrineInfo'!$K$3:$N$9999,4,FALSE),""))</f>
        <v/>
      </c>
      <c r="AF141" s="39"/>
      <c r="AG141" s="39"/>
      <c r="AH141" s="39"/>
      <c r="AI141" s="3" t="str">
        <f>IF(G141&lt;&gt;"LIBSETS_SETTYPE_BATTLEGROUND",IF(G141&lt;&gt;"LIBSETS_SETTYPE_SPECIAL",IF(AJ141&lt;&gt;"",VLOOKUP(AJ141,'ESO zone constants'!$D$3:$H$4953,5,FALSE),""),""),"")</f>
        <v/>
      </c>
      <c r="AK141" s="39"/>
      <c r="AL141" s="39"/>
      <c r="AM141" s="39"/>
      <c r="AN141" s="3" t="str">
        <f>IF(G141&lt;&gt;"LIBSETS_SETTYPE_BATTLEGROUND",IF(G141&lt;&gt;"LIBSETS_SETTYPE_SPECIAL",IF(AO141&lt;&gt;"",VLOOKUP(AO141,'ESO zone constants'!$D$3:$H$4953,5,FALSE),""),""),"")</f>
        <v/>
      </c>
      <c r="AP141" s="39"/>
      <c r="AQ141" s="39"/>
      <c r="AR141" s="39"/>
      <c r="AS141" s="3" t="str">
        <f>IF(G141&lt;&gt;"LIBSETS_SETTYPE_BATTLEGROUND",IF(G141&lt;&gt;"LIBSETS_SETTYPE_SPECIAL",IF(AT141&lt;&gt;"",VLOOKUP(AT141,'ESO zone constants'!$D$3:$H$4953,5,FALSE),""),""),"")</f>
        <v/>
      </c>
      <c r="AU141" s="39"/>
      <c r="AV141" s="39"/>
      <c r="AW141" s="39"/>
      <c r="AX141" s="87" t="s">
        <v>2678</v>
      </c>
      <c r="AY141" s="21" t="str">
        <f t="shared" si="10"/>
        <v>[166] = {wayshrines={264,264,264,}, dlcId=DLC_BASE_GAME</v>
      </c>
      <c r="AZ141" s="21" t="str">
        <f t="shared" si="11"/>
        <v>, zoneIds={930}, veteran={[EQUIP_TYPE_HEAD]=true, [EQUIP_TYPE_SHOULDERS]=false}</v>
      </c>
      <c r="BA141" s="21" t="str">
        <f t="shared" si="12"/>
        <v>, setType=LIBSETS_SETTYPE_MONSTER</v>
      </c>
      <c r="BB141" s="21" t="str">
        <f t="shared" si="13"/>
        <v>, dropMechanic={LIBSETS_DROP_MECHANIC_MONSTER_NAME}, dropMechanicNames={['en']='The Engine Guardian', ['de']='Der Maschinenwächter'}},</v>
      </c>
      <c r="BC141" s="21" t="str">
        <f t="shared" si="14"/>
        <v xml:space="preserve"> --Engine Guardian / Maschinenwächter   [Darkshade Caverns II]</v>
      </c>
    </row>
    <row r="142" spans="1:55" x14ac:dyDescent="0.25">
      <c r="A142" s="5">
        <v>167</v>
      </c>
      <c r="B142" t="s">
        <v>946</v>
      </c>
      <c r="C142" t="s">
        <v>16</v>
      </c>
      <c r="D142" s="3">
        <f>A142</f>
        <v>167</v>
      </c>
      <c r="G142" s="8" t="s">
        <v>1484</v>
      </c>
      <c r="H142" s="115">
        <v>2</v>
      </c>
      <c r="I142" t="s">
        <v>1471</v>
      </c>
      <c r="J142" t="s">
        <v>91</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constants'!$B$4:$C$1003,2,FALSE),"")</f>
        <v>Included in base game</v>
      </c>
      <c r="U142" s="33" t="s">
        <v>1549</v>
      </c>
      <c r="V142" s="3" t="s">
        <v>1551</v>
      </c>
      <c r="W142" s="3" t="s">
        <v>1633</v>
      </c>
      <c r="X142" s="3"/>
      <c r="Y142" s="3" t="str">
        <f>IF(G142&lt;&gt;"LIBSETS_SETTYPE_BATTLEGROUND",IF(G142&lt;&gt;"LIBSETS_SETTYPE_SPECIAL",IF(X142&lt;&gt;"",X142,IF(Z142&lt;&gt;"",VLOOKUP(Z142,'ESO zone constants'!$D$3:$H$4953,5,FALSE),"")),""),"")</f>
        <v/>
      </c>
      <c r="Z142" t="str">
        <f>IF(AND(O142&lt;&gt;"",NOT(ISERROR(O142))),"",IF(AND(L142&lt;&gt;"",L142&gt;0,NOT(ISERROR(L142))),VLOOKUP(L142,'ESO dumped WayshrineInfo'!$K$3:$N$9999,4,FALSE),""))</f>
        <v/>
      </c>
      <c r="AB142" s="39"/>
      <c r="AC142" s="39"/>
      <c r="AD142" s="3" t="str">
        <f>IF(G142&lt;&gt;"LIBSETS_SETTYPE_BATTLEGROUND",IF(G142&lt;&gt;"LIBSETS_SETTYPE_SPECIAL",IF(AE142&lt;&gt;"",VLOOKUP(AE142,'ESO zone constants'!$D$3:$H$4953,5,FALSE),""),""),"")</f>
        <v/>
      </c>
      <c r="AE142" t="str">
        <f>IF(AND(O142&lt;&gt;"",NOT(ISERROR(O142))),"",IF(AND(M142&lt;&gt;"",M142&gt;0,NOT(ISERROR(M142))),VLOOKUP(M142,'ESO dumped WayshrineInfo'!$K$3:$N$9999,4,FALSE),""))</f>
        <v/>
      </c>
      <c r="AF142" s="39"/>
      <c r="AG142" s="39"/>
      <c r="AH142" s="39"/>
      <c r="AI142" s="3" t="str">
        <f>IF(G142&lt;&gt;"LIBSETS_SETTYPE_BATTLEGROUND",IF(G142&lt;&gt;"LIBSETS_SETTYPE_SPECIAL",IF(AJ142&lt;&gt;"",VLOOKUP(AJ142,'ESO zone constants'!$D$3:$H$4953,5,FALSE),""),""),"")</f>
        <v/>
      </c>
      <c r="AK142" s="39"/>
      <c r="AL142" s="39"/>
      <c r="AM142" s="39"/>
      <c r="AN142" s="3" t="str">
        <f>IF(G142&lt;&gt;"LIBSETS_SETTYPE_BATTLEGROUND",IF(G142&lt;&gt;"LIBSETS_SETTYPE_SPECIAL",IF(AO142&lt;&gt;"",VLOOKUP(AO142,'ESO zone constants'!$D$3:$H$4953,5,FALSE),""),""),"")</f>
        <v/>
      </c>
      <c r="AP142" s="39"/>
      <c r="AQ142" s="39"/>
      <c r="AR142" s="39"/>
      <c r="AS142" s="3" t="str">
        <f>IF(G142&lt;&gt;"LIBSETS_SETTYPE_BATTLEGROUND",IF(G142&lt;&gt;"LIBSETS_SETTYPE_SPECIAL",IF(AT142&lt;&gt;"",VLOOKUP(AT142,'ESO zone constants'!$D$3:$H$4953,5,FALSE),""),""),"")</f>
        <v/>
      </c>
      <c r="AU142" s="39"/>
      <c r="AV142" s="39"/>
      <c r="AW142" s="39"/>
      <c r="AX142" s="87" t="s">
        <v>2678</v>
      </c>
      <c r="AY142" s="21" t="str">
        <f t="shared" si="10"/>
        <v>[167] = {wayshrines={265,265,265,}, dlcId=DLC_BASE_GAME</v>
      </c>
      <c r="AZ142" s="21" t="str">
        <f t="shared" si="11"/>
        <v>, zoneIds={931}, veteran={[EQUIP_TYPE_HEAD]=true, [EQUIP_TYPE_SHOULDERS]=false}</v>
      </c>
      <c r="BA142" s="21" t="str">
        <f t="shared" si="12"/>
        <v>, setType=LIBSETS_SETTYPE_MONSTER</v>
      </c>
      <c r="BB142" s="21" t="str">
        <f t="shared" si="13"/>
        <v>, dropMechanic={LIBSETS_DROP_MECHANIC_MONSTER_NAME}, dropMechanicNames={['en']='Bogdan the Nightflame', ['de']='Bogdan die Nachtflamme'}},</v>
      </c>
      <c r="BC142" s="21" t="str">
        <f t="shared" si="14"/>
        <v xml:space="preserve"> --Nightflame / Nachtflamme   [Elden Hollow II]</v>
      </c>
    </row>
    <row r="143" spans="1:55" x14ac:dyDescent="0.25">
      <c r="A143" s="5">
        <v>168</v>
      </c>
      <c r="B143" t="s">
        <v>15</v>
      </c>
      <c r="C143" t="s">
        <v>1564</v>
      </c>
      <c r="D143" s="3">
        <f>A143</f>
        <v>168</v>
      </c>
      <c r="G143" s="8" t="s">
        <v>1484</v>
      </c>
      <c r="H143" s="115">
        <v>1</v>
      </c>
      <c r="I143" t="s">
        <v>1471</v>
      </c>
      <c r="J143" t="s">
        <v>91</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constants'!$B$4:$C$1003,2,FALSE),"")</f>
        <v>Included in base game</v>
      </c>
      <c r="U143" s="33" t="s">
        <v>1549</v>
      </c>
      <c r="V143" s="3" t="s">
        <v>1564</v>
      </c>
      <c r="W143" s="3" t="s">
        <v>1637</v>
      </c>
      <c r="X143" s="3"/>
      <c r="Y143" s="3" t="str">
        <f>IF(G143&lt;&gt;"LIBSETS_SETTYPE_BATTLEGROUND",IF(G143&lt;&gt;"LIBSETS_SETTYPE_SPECIAL",IF(X143&lt;&gt;"",X143,IF(Z143&lt;&gt;"",VLOOKUP(Z143,'ESO zone constants'!$D$3:$H$4953,5,FALSE),"")),""),"")</f>
        <v/>
      </c>
      <c r="Z143" t="str">
        <f>IF(AND(O143&lt;&gt;"",NOT(ISERROR(O143))),"",IF(AND(L143&lt;&gt;"",L143&gt;0,NOT(ISERROR(L143))),VLOOKUP(L143,'ESO dumped WayshrineInfo'!$K$3:$N$9999,4,FALSE),""))</f>
        <v/>
      </c>
      <c r="AB143" s="39"/>
      <c r="AC143" s="39"/>
      <c r="AD143" s="3" t="str">
        <f>IF(G143&lt;&gt;"LIBSETS_SETTYPE_BATTLEGROUND",IF(G143&lt;&gt;"LIBSETS_SETTYPE_SPECIAL",IF(AE143&lt;&gt;"",VLOOKUP(AE143,'ESO zone constants'!$D$3:$H$4953,5,FALSE),""),""),"")</f>
        <v/>
      </c>
      <c r="AE143" t="str">
        <f>IF(AND(O143&lt;&gt;"",NOT(ISERROR(O143))),"",IF(AND(M143&lt;&gt;"",M143&gt;0,NOT(ISERROR(M143))),VLOOKUP(M143,'ESO dumped WayshrineInfo'!$K$3:$N$9999,4,FALSE),""))</f>
        <v/>
      </c>
      <c r="AF143" s="39"/>
      <c r="AG143" s="39"/>
      <c r="AH143" s="39"/>
      <c r="AI143" s="3" t="str">
        <f>IF(G143&lt;&gt;"LIBSETS_SETTYPE_BATTLEGROUND",IF(G143&lt;&gt;"LIBSETS_SETTYPE_SPECIAL",IF(AJ143&lt;&gt;"",VLOOKUP(AJ143,'ESO zone constants'!$D$3:$H$4953,5,FALSE),""),""),"")</f>
        <v/>
      </c>
      <c r="AK143" s="39"/>
      <c r="AL143" s="39"/>
      <c r="AM143" s="39"/>
      <c r="AN143" s="3" t="str">
        <f>IF(G143&lt;&gt;"LIBSETS_SETTYPE_BATTLEGROUND",IF(G143&lt;&gt;"LIBSETS_SETTYPE_SPECIAL",IF(AO143&lt;&gt;"",VLOOKUP(AO143,'ESO zone constants'!$D$3:$H$4953,5,FALSE),""),""),"")</f>
        <v/>
      </c>
      <c r="AP143" s="39"/>
      <c r="AQ143" s="39"/>
      <c r="AR143" s="39"/>
      <c r="AS143" s="3" t="str">
        <f>IF(G143&lt;&gt;"LIBSETS_SETTYPE_BATTLEGROUND",IF(G143&lt;&gt;"LIBSETS_SETTYPE_SPECIAL",IF(AT143&lt;&gt;"",VLOOKUP(AT143,'ESO zone constants'!$D$3:$H$4953,5,FALSE),""),""),"")</f>
        <v/>
      </c>
      <c r="AU143" s="39"/>
      <c r="AV143" s="39"/>
      <c r="AW143" s="39"/>
      <c r="AX143" s="87" t="s">
        <v>2678</v>
      </c>
      <c r="AY143" s="21" t="str">
        <f t="shared" si="10"/>
        <v>[168] = {wayshrines={269,269,269,}, dlcId=DLC_BASE_GAME</v>
      </c>
      <c r="AZ143" s="21" t="str">
        <f t="shared" si="11"/>
        <v>, zoneIds={932}, veteran={[EQUIP_TYPE_HEAD]=true, [EQUIP_TYPE_SHOULDERS]=false}</v>
      </c>
      <c r="BA143" s="21" t="str">
        <f t="shared" si="12"/>
        <v>, setType=LIBSETS_SETTYPE_MONSTER</v>
      </c>
      <c r="BB143" s="21" t="str">
        <f t="shared" si="13"/>
        <v>, dropMechanic={LIBSETS_DROP_MECHANIC_MONSTER_NAME}, dropMechanicNames={['en']='Nerien\'eth', ['de']='Nerien\’eth'}},</v>
      </c>
      <c r="BC143" s="21" t="str">
        <f t="shared" si="14"/>
        <v xml:space="preserve"> --Nerien\'eth / Nerien'eth   [Crypt of Hearts II]</v>
      </c>
    </row>
    <row r="144" spans="1:55" x14ac:dyDescent="0.25">
      <c r="A144" s="5">
        <v>169</v>
      </c>
      <c r="B144" t="s">
        <v>31</v>
      </c>
      <c r="C144" t="s">
        <v>31</v>
      </c>
      <c r="D144" s="3">
        <f>A144</f>
        <v>169</v>
      </c>
      <c r="G144" s="8" t="s">
        <v>1484</v>
      </c>
      <c r="H144" s="115">
        <v>1</v>
      </c>
      <c r="I144" t="s">
        <v>1471</v>
      </c>
      <c r="J144" t="s">
        <v>91</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1549</v>
      </c>
      <c r="V144" s="3" t="s">
        <v>31</v>
      </c>
      <c r="W144" s="3" t="s">
        <v>31</v>
      </c>
      <c r="X144" s="3"/>
      <c r="Y144" s="3" t="str">
        <f>IF(G144&lt;&gt;"LIBSETS_SETTYPE_BATTLEGROUND",IF(G144&lt;&gt;"LIBSETS_SETTYPE_SPECIAL",IF(X144&lt;&gt;"",X144,IF(Z144&lt;&gt;"",VLOOKUP(Z144,'ESO zone constants'!$D$3:$H$4953,5,FALSE),"")),""),"")</f>
        <v/>
      </c>
      <c r="Z144" t="str">
        <f>IF(AND(O144&lt;&gt;"",NOT(ISERROR(O144))),"",IF(AND(L144&lt;&gt;"",L144&gt;0,NOT(ISERROR(L144))),VLOOKUP(L144,'ESO dumped WayshrineInfo'!$K$3:$N$9999,4,FALSE),""))</f>
        <v/>
      </c>
      <c r="AB144" s="39"/>
      <c r="AC144" s="39"/>
      <c r="AD144" s="3" t="str">
        <f>IF(G144&lt;&gt;"LIBSETS_SETTYPE_BATTLEGROUND",IF(G144&lt;&gt;"LIBSETS_SETTYPE_SPECIAL",IF(AE144&lt;&gt;"",VLOOKUP(AE144,'ESO zone constants'!$D$3:$H$4953,5,FALSE),""),""),"")</f>
        <v/>
      </c>
      <c r="AE144" t="str">
        <f>IF(AND(O144&lt;&gt;"",NOT(ISERROR(O144))),"",IF(AND(M144&lt;&gt;"",M144&gt;0,NOT(ISERROR(M144))),VLOOKUP(M144,'ESO dumped WayshrineInfo'!$K$3:$N$9999,4,FALSE),""))</f>
        <v/>
      </c>
      <c r="AF144" s="39"/>
      <c r="AG144" s="39"/>
      <c r="AH144" s="39"/>
      <c r="AI144" s="3" t="str">
        <f>IF(G144&lt;&gt;"LIBSETS_SETTYPE_BATTLEGROUND",IF(G144&lt;&gt;"LIBSETS_SETTYPE_SPECIAL",IF(AJ144&lt;&gt;"",VLOOKUP(AJ144,'ESO zone constants'!$D$3:$H$4953,5,FALSE),""),""),"")</f>
        <v/>
      </c>
      <c r="AK144" s="39"/>
      <c r="AL144" s="39"/>
      <c r="AM144" s="39"/>
      <c r="AN144" s="3" t="str">
        <f>IF(G144&lt;&gt;"LIBSETS_SETTYPE_BATTLEGROUND",IF(G144&lt;&gt;"LIBSETS_SETTYPE_SPECIAL",IF(AO144&lt;&gt;"",VLOOKUP(AO144,'ESO zone constants'!$D$3:$H$4953,5,FALSE),""),""),"")</f>
        <v/>
      </c>
      <c r="AP144" s="39"/>
      <c r="AQ144" s="39"/>
      <c r="AR144" s="39"/>
      <c r="AS144" s="3" t="str">
        <f>IF(G144&lt;&gt;"LIBSETS_SETTYPE_BATTLEGROUND",IF(G144&lt;&gt;"LIBSETS_SETTYPE_SPECIAL",IF(AT144&lt;&gt;"",VLOOKUP(AT144,'ESO zone constants'!$D$3:$H$4953,5,FALSE),""),""),"")</f>
        <v/>
      </c>
      <c r="AU144" s="39"/>
      <c r="AV144" s="39"/>
      <c r="AW144" s="39"/>
      <c r="AX144" s="87" t="s">
        <v>2678</v>
      </c>
      <c r="AY144" s="21" t="str">
        <f t="shared" si="10"/>
        <v>[169] = {wayshrines={268,268,268,}, dlcId=DLC_BASE_GAME</v>
      </c>
      <c r="AZ144" s="21" t="str">
        <f t="shared" si="11"/>
        <v>, zoneIds={681}, veteran={[EQUIP_TYPE_HEAD]=true, [EQUIP_TYPE_SHOULDERS]=false}</v>
      </c>
      <c r="BA144" s="21" t="str">
        <f t="shared" si="12"/>
        <v>, setType=LIBSETS_SETTYPE_MONSTER</v>
      </c>
      <c r="BB144" s="21" t="str">
        <f t="shared" si="13"/>
        <v>, dropMechanic={LIBSETS_DROP_MECHANIC_MONSTER_NAME}, dropMechanicNames={['en']='Valkyn Skoria', ['de']='Valkyn Skoria'}},</v>
      </c>
      <c r="BC144" s="21" t="str">
        <f t="shared" si="14"/>
        <v xml:space="preserve"> --Valkyn Skoria / Valkyn Skoria   [City of Ash II]</v>
      </c>
    </row>
    <row r="145" spans="1:55" x14ac:dyDescent="0.25">
      <c r="A145" s="5">
        <v>170</v>
      </c>
      <c r="B145" t="s">
        <v>947</v>
      </c>
      <c r="C145" t="s">
        <v>12</v>
      </c>
      <c r="D145" s="3">
        <f>A145</f>
        <v>170</v>
      </c>
      <c r="G145" s="8" t="s">
        <v>1484</v>
      </c>
      <c r="H145" s="115">
        <v>2</v>
      </c>
      <c r="I145" t="s">
        <v>1471</v>
      </c>
      <c r="J145" t="s">
        <v>91</v>
      </c>
      <c r="K145">
        <v>262</v>
      </c>
      <c r="L145">
        <v>262</v>
      </c>
      <c r="M145">
        <v>262</v>
      </c>
      <c r="N145">
        <v>0</v>
      </c>
      <c r="O145" s="66" t="s">
        <v>97</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constants'!$B$4:$C$1003,2,FALSE),"")</f>
        <v>Included in base game</v>
      </c>
      <c r="U145" s="33" t="s">
        <v>1549</v>
      </c>
      <c r="V145" s="3" t="s">
        <v>1367</v>
      </c>
      <c r="W145" s="3" t="s">
        <v>1645</v>
      </c>
      <c r="X145" s="3"/>
      <c r="Y145" s="3" t="str">
        <f>IF(G145&lt;&gt;"LIBSETS_SETTYPE_BATTLEGROUND",IF(G145&lt;&gt;"LIBSETS_SETTYPE_SPECIAL",IF(X145&lt;&gt;"",X145,IF(Z145&lt;&gt;"",VLOOKUP(Z145,'ESO zone constants'!$D$3:$H$4953,5,FALSE),"")),""),"")</f>
        <v/>
      </c>
      <c r="Z145" t="str">
        <f>IF(AND(O145&lt;&gt;"",NOT(ISERROR(O145))),"",IF(AND(L145&lt;&gt;"",L145&gt;0,NOT(ISERROR(L145))),VLOOKUP(L145,'ESO dumped WayshrineInfo'!$K$3:$N$9999,4,FALSE),""))</f>
        <v/>
      </c>
      <c r="AB145" s="39"/>
      <c r="AC145" s="39"/>
      <c r="AD145" s="3" t="str">
        <f>IF(G145&lt;&gt;"LIBSETS_SETTYPE_BATTLEGROUND",IF(G145&lt;&gt;"LIBSETS_SETTYPE_SPECIAL",IF(AE145&lt;&gt;"",VLOOKUP(AE145,'ESO zone constants'!$D$3:$H$4953,5,FALSE),""),""),"")</f>
        <v/>
      </c>
      <c r="AE145" t="str">
        <f>IF(AND(O145&lt;&gt;"",NOT(ISERROR(O145))),"",IF(AND(M145&lt;&gt;"",M145&gt;0,NOT(ISERROR(M145))),VLOOKUP(M145,'ESO dumped WayshrineInfo'!$K$3:$N$9999,4,FALSE),""))</f>
        <v/>
      </c>
      <c r="AF145" s="39"/>
      <c r="AG145" s="39"/>
      <c r="AH145" s="39"/>
      <c r="AI145" s="3" t="str">
        <f>IF(G145&lt;&gt;"LIBSETS_SETTYPE_BATTLEGROUND",IF(G145&lt;&gt;"LIBSETS_SETTYPE_SPECIAL",IF(AJ145&lt;&gt;"",VLOOKUP(AJ145,'ESO zone constants'!$D$3:$H$4953,5,FALSE),""),""),"")</f>
        <v/>
      </c>
      <c r="AK145" s="39"/>
      <c r="AL145" s="39"/>
      <c r="AM145" s="39"/>
      <c r="AN145" s="3" t="str">
        <f>IF(G145&lt;&gt;"LIBSETS_SETTYPE_BATTLEGROUND",IF(G145&lt;&gt;"LIBSETS_SETTYPE_SPECIAL",IF(AO145&lt;&gt;"",VLOOKUP(AO145,'ESO zone constants'!$D$3:$H$4953,5,FALSE),""),""),"")</f>
        <v/>
      </c>
      <c r="AP145" s="39"/>
      <c r="AQ145" s="39"/>
      <c r="AR145" s="39"/>
      <c r="AS145" s="3" t="str">
        <f>IF(G145&lt;&gt;"LIBSETS_SETTYPE_BATTLEGROUND",IF(G145&lt;&gt;"LIBSETS_SETTYPE_SPECIAL",IF(AT145&lt;&gt;"",VLOOKUP(AT145,'ESO zone constants'!$D$3:$H$4953,5,FALSE),""),""),"")</f>
        <v/>
      </c>
      <c r="AU145" s="39"/>
      <c r="AV145" s="39"/>
      <c r="AW145" s="39"/>
      <c r="AX145" s="87" t="s">
        <v>2678</v>
      </c>
      <c r="AY145" s="21" t="str">
        <f t="shared" si="10"/>
        <v>[170] = {wayshrines={262,262,262,}, dlcId=DLC_BASE_GAME</v>
      </c>
      <c r="AZ145" s="21" t="str">
        <f t="shared" si="11"/>
        <v>, zoneIds={935}, veteran={[EQUIP_TYPE_HEAD]=true, [EQUIP_TYPE_SHOULDERS]=false}</v>
      </c>
      <c r="BA145" s="21" t="str">
        <f t="shared" si="12"/>
        <v>, setType=LIBSETS_SETTYPE_MONSTER</v>
      </c>
      <c r="BB145" s="21" t="str">
        <f t="shared" si="13"/>
        <v>, dropMechanic={LIBSETS_DROP_MECHANIC_MONSTER_NAME}, dropMechanicNames={['en']='High Kinlord Rilis', ['de']='Sippenhochfürst Rilis'}},</v>
      </c>
      <c r="BC145" s="21" t="str">
        <f t="shared" si="14"/>
        <v xml:space="preserve"> --Maw of the Infernal / Schlund des Infernalen   [The Banished Cells II]</v>
      </c>
    </row>
    <row r="146" spans="1:55" x14ac:dyDescent="0.25">
      <c r="A146" s="12">
        <v>171</v>
      </c>
      <c r="B146" t="s">
        <v>948</v>
      </c>
      <c r="C146" t="s">
        <v>949</v>
      </c>
      <c r="D146" s="3">
        <f>A146</f>
        <v>171</v>
      </c>
      <c r="F146" t="s">
        <v>1433</v>
      </c>
      <c r="G146" s="8" t="s">
        <v>1486</v>
      </c>
      <c r="I146" t="s">
        <v>91</v>
      </c>
      <c r="J146" t="s">
        <v>92</v>
      </c>
      <c r="K146">
        <v>230</v>
      </c>
      <c r="L146">
        <v>230</v>
      </c>
      <c r="M146">
        <v>230</v>
      </c>
      <c r="N146">
        <v>0</v>
      </c>
      <c r="O146" s="66" t="s">
        <v>442</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constants'!$B$4:$C$1003,2,FALSE),"")</f>
        <v>Included in base game</v>
      </c>
      <c r="U146" s="33" t="s">
        <v>1549</v>
      </c>
      <c r="V146" s="3" t="s">
        <v>2822</v>
      </c>
      <c r="W146" s="3" t="s">
        <v>2838</v>
      </c>
      <c r="X146" s="3"/>
      <c r="Y146" s="3" t="str">
        <f>IF(G146&lt;&gt;"LIBSETS_SETTYPE_BATTLEGROUND",IF(G146&lt;&gt;"LIBSETS_SETTYPE_SPECIAL",IF(X146&lt;&gt;"",X146,IF(Z146&lt;&gt;"",VLOOKUP(Z146,'ESO zone constants'!$D$3:$H$4953,5,FALSE),"")),""),"")</f>
        <v/>
      </c>
      <c r="Z146" t="str">
        <f>IF(AND(O146&lt;&gt;"",NOT(ISERROR(O146))),"",IF(AND(L146&lt;&gt;"",L146&gt;0,NOT(ISERROR(L146))),VLOOKUP(L146,'ESO dumped WayshrineInfo'!$K$3:$N$9999,4,FALSE),""))</f>
        <v/>
      </c>
      <c r="AB146" s="39"/>
      <c r="AC146" s="39"/>
      <c r="AD146" s="3" t="str">
        <f>IF(G146&lt;&gt;"LIBSETS_SETTYPE_BATTLEGROUND",IF(G146&lt;&gt;"LIBSETS_SETTYPE_SPECIAL",IF(AE146&lt;&gt;"",VLOOKUP(AE146,'ESO zone constants'!$D$3:$H$4953,5,FALSE),""),""),"")</f>
        <v/>
      </c>
      <c r="AE146" t="str">
        <f>IF(AND(O146&lt;&gt;"",NOT(ISERROR(O146))),"",IF(AND(M146&lt;&gt;"",M146&gt;0,NOT(ISERROR(M146))),VLOOKUP(M146,'ESO dumped WayshrineInfo'!$K$3:$N$9999,4,FALSE),""))</f>
        <v/>
      </c>
      <c r="AF146" s="39"/>
      <c r="AG146" s="39"/>
      <c r="AH146" s="39"/>
      <c r="AI146" s="3" t="str">
        <f>IF(G146&lt;&gt;"LIBSETS_SETTYPE_BATTLEGROUND",IF(G146&lt;&gt;"LIBSETS_SETTYPE_SPECIAL",IF(AJ146&lt;&gt;"",VLOOKUP(AJ146,'ESO zone constants'!$D$3:$H$4953,5,FALSE),""),""),"")</f>
        <v/>
      </c>
      <c r="AK146" s="39"/>
      <c r="AL146" s="39"/>
      <c r="AM146" s="39"/>
      <c r="AN146" s="3" t="str">
        <f>IF(G146&lt;&gt;"LIBSETS_SETTYPE_BATTLEGROUND",IF(G146&lt;&gt;"LIBSETS_SETTYPE_SPECIAL",IF(AO146&lt;&gt;"",VLOOKUP(AO146,'ESO zone constants'!$D$3:$H$4953,5,FALSE),""),""),"")</f>
        <v/>
      </c>
      <c r="AP146" s="39"/>
      <c r="AQ146" s="39"/>
      <c r="AR146" s="39"/>
      <c r="AS146" s="3" t="str">
        <f>IF(G146&lt;&gt;"LIBSETS_SETTYPE_BATTLEGROUND",IF(G146&lt;&gt;"LIBSETS_SETTYPE_SPECIAL",IF(AT146&lt;&gt;"",VLOOKUP(AT146,'ESO zone constants'!$D$3:$H$4953,5,FALSE),""),""),"")</f>
        <v/>
      </c>
      <c r="AU146" s="39"/>
      <c r="AV146" s="39"/>
      <c r="AW146" s="39"/>
      <c r="AX146" s="87" t="s">
        <v>2678</v>
      </c>
      <c r="AY146" s="21" t="str">
        <f t="shared" si="10"/>
        <v>[171] = {wayshrines={230,230,230,}, dlcId=DLC_BASE_GAME</v>
      </c>
      <c r="AZ146" s="21" t="str">
        <f t="shared" si="11"/>
        <v>, zoneIds={636}, veteran=false</v>
      </c>
      <c r="BA146" s="21" t="str">
        <f t="shared" si="12"/>
        <v>, setType=LIBSETS_SETTYPE_TRIAL, multiTrialSet=true</v>
      </c>
      <c r="BB146"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6" s="21" t="str">
        <f t="shared" si="14"/>
        <v xml:space="preserve"> --Eternal Warrior / Ewiger Krieger   [Hel Ra Citadel]</v>
      </c>
    </row>
    <row r="147" spans="1:55" x14ac:dyDescent="0.25">
      <c r="A147" s="12">
        <v>172</v>
      </c>
      <c r="B147" t="s">
        <v>950</v>
      </c>
      <c r="C147" t="s">
        <v>951</v>
      </c>
      <c r="D147" s="3">
        <f>A147</f>
        <v>172</v>
      </c>
      <c r="F147" t="s">
        <v>1433</v>
      </c>
      <c r="G147" s="8" t="s">
        <v>1486</v>
      </c>
      <c r="I147" t="s">
        <v>91</v>
      </c>
      <c r="J147" t="s">
        <v>92</v>
      </c>
      <c r="K147">
        <v>230</v>
      </c>
      <c r="L147">
        <v>230</v>
      </c>
      <c r="M147">
        <v>230</v>
      </c>
      <c r="N147">
        <v>0</v>
      </c>
      <c r="O147" s="66" t="s">
        <v>442</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constants'!$B$4:$C$1003,2,FALSE),"")</f>
        <v>Included in base game</v>
      </c>
      <c r="U147" s="33" t="s">
        <v>1549</v>
      </c>
      <c r="V147" s="3" t="s">
        <v>2822</v>
      </c>
      <c r="W147" s="3" t="s">
        <v>2838</v>
      </c>
      <c r="X147" s="3"/>
      <c r="Y147" s="3" t="str">
        <f>IF(G147&lt;&gt;"LIBSETS_SETTYPE_BATTLEGROUND",IF(G147&lt;&gt;"LIBSETS_SETTYPE_SPECIAL",IF(X147&lt;&gt;"",X147,IF(Z147&lt;&gt;"",VLOOKUP(Z147,'ESO zone constants'!$D$3:$H$4953,5,FALSE),"")),""),"")</f>
        <v/>
      </c>
      <c r="Z147" t="str">
        <f>IF(AND(O147&lt;&gt;"",NOT(ISERROR(O147))),"",IF(AND(L147&lt;&gt;"",L147&gt;0,NOT(ISERROR(L147))),VLOOKUP(L147,'ESO dumped WayshrineInfo'!$K$3:$N$9999,4,FALSE),""))</f>
        <v/>
      </c>
      <c r="AB147" s="39"/>
      <c r="AC147" s="39"/>
      <c r="AD147" s="3" t="str">
        <f>IF(G147&lt;&gt;"LIBSETS_SETTYPE_BATTLEGROUND",IF(G147&lt;&gt;"LIBSETS_SETTYPE_SPECIAL",IF(AE147&lt;&gt;"",VLOOKUP(AE147,'ESO zone constants'!$D$3:$H$4953,5,FALSE),""),""),"")</f>
        <v/>
      </c>
      <c r="AE147" t="str">
        <f>IF(AND(O147&lt;&gt;"",NOT(ISERROR(O147))),"",IF(AND(M147&lt;&gt;"",M147&gt;0,NOT(ISERROR(M147))),VLOOKUP(M147,'ESO dumped WayshrineInfo'!$K$3:$N$9999,4,FALSE),""))</f>
        <v/>
      </c>
      <c r="AF147" s="39"/>
      <c r="AG147" s="39"/>
      <c r="AH147" s="39"/>
      <c r="AI147" s="3" t="str">
        <f>IF(G147&lt;&gt;"LIBSETS_SETTYPE_BATTLEGROUND",IF(G147&lt;&gt;"LIBSETS_SETTYPE_SPECIAL",IF(AJ147&lt;&gt;"",VLOOKUP(AJ147,'ESO zone constants'!$D$3:$H$4953,5,FALSE),""),""),"")</f>
        <v/>
      </c>
      <c r="AK147" s="39"/>
      <c r="AL147" s="39"/>
      <c r="AM147" s="39"/>
      <c r="AN147" s="3" t="str">
        <f>IF(G147&lt;&gt;"LIBSETS_SETTYPE_BATTLEGROUND",IF(G147&lt;&gt;"LIBSETS_SETTYPE_SPECIAL",IF(AO147&lt;&gt;"",VLOOKUP(AO147,'ESO zone constants'!$D$3:$H$4953,5,FALSE),""),""),"")</f>
        <v/>
      </c>
      <c r="AP147" s="39"/>
      <c r="AQ147" s="39"/>
      <c r="AR147" s="39"/>
      <c r="AS147" s="3" t="str">
        <f>IF(G147&lt;&gt;"LIBSETS_SETTYPE_BATTLEGROUND",IF(G147&lt;&gt;"LIBSETS_SETTYPE_SPECIAL",IF(AT147&lt;&gt;"",VLOOKUP(AT147,'ESO zone constants'!$D$3:$H$4953,5,FALSE),""),""),"")</f>
        <v/>
      </c>
      <c r="AU147" s="39"/>
      <c r="AV147" s="39"/>
      <c r="AW147" s="39"/>
      <c r="AX147" s="87" t="s">
        <v>2678</v>
      </c>
      <c r="AY147" s="21" t="str">
        <f t="shared" si="10"/>
        <v>[172] = {wayshrines={230,230,230,}, dlcId=DLC_BASE_GAME</v>
      </c>
      <c r="AZ147" s="21" t="str">
        <f t="shared" si="11"/>
        <v>, zoneIds={636}, veteran=false</v>
      </c>
      <c r="BA147" s="21" t="str">
        <f t="shared" si="12"/>
        <v>, setType=LIBSETS_SETTYPE_TRIAL, multiTrialSet=true</v>
      </c>
      <c r="BB147"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7" s="21" t="str">
        <f t="shared" si="14"/>
        <v xml:space="preserve"> --Infallible Mage / Unfehlbare Magierin   [Hel Ra Citadel]</v>
      </c>
    </row>
    <row r="148" spans="1:55" x14ac:dyDescent="0.25">
      <c r="A148" s="12">
        <v>173</v>
      </c>
      <c r="B148" t="s">
        <v>952</v>
      </c>
      <c r="C148" t="s">
        <v>953</v>
      </c>
      <c r="D148" s="3">
        <f>A148</f>
        <v>173</v>
      </c>
      <c r="F148" t="s">
        <v>1433</v>
      </c>
      <c r="G148" s="8" t="s">
        <v>1486</v>
      </c>
      <c r="I148" t="s">
        <v>91</v>
      </c>
      <c r="J148" t="s">
        <v>92</v>
      </c>
      <c r="K148">
        <v>230</v>
      </c>
      <c r="L148">
        <v>230</v>
      </c>
      <c r="M148">
        <v>230</v>
      </c>
      <c r="N148">
        <v>0</v>
      </c>
      <c r="O148" s="66" t="s">
        <v>442</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1549</v>
      </c>
      <c r="V148" s="3" t="s">
        <v>2822</v>
      </c>
      <c r="W148" s="3" t="s">
        <v>2838</v>
      </c>
      <c r="X148" s="3"/>
      <c r="Y148" s="3" t="str">
        <f>IF(G148&lt;&gt;"LIBSETS_SETTYPE_BATTLEGROUND",IF(G148&lt;&gt;"LIBSETS_SETTYPE_SPECIAL",IF(X148&lt;&gt;"",X148,IF(Z148&lt;&gt;"",VLOOKUP(Z148,'ESO zone constants'!$D$3:$H$4953,5,FALSE),"")),""),"")</f>
        <v/>
      </c>
      <c r="Z148" t="str">
        <f>IF(AND(O148&lt;&gt;"",NOT(ISERROR(O148))),"",IF(AND(L148&lt;&gt;"",L148&gt;0,NOT(ISERROR(L148))),VLOOKUP(L148,'ESO dumped WayshrineInfo'!$K$3:$N$9999,4,FALSE),""))</f>
        <v/>
      </c>
      <c r="AB148" s="39"/>
      <c r="AC148" s="39"/>
      <c r="AD148" s="3" t="str">
        <f>IF(G148&lt;&gt;"LIBSETS_SETTYPE_BATTLEGROUND",IF(G148&lt;&gt;"LIBSETS_SETTYPE_SPECIAL",IF(AE148&lt;&gt;"",VLOOKUP(AE148,'ESO zone constants'!$D$3:$H$4953,5,FALSE),""),""),"")</f>
        <v/>
      </c>
      <c r="AE148" t="str">
        <f>IF(AND(O148&lt;&gt;"",NOT(ISERROR(O148))),"",IF(AND(M148&lt;&gt;"",M148&gt;0,NOT(ISERROR(M148))),VLOOKUP(M148,'ESO dumped WayshrineInfo'!$K$3:$N$9999,4,FALSE),""))</f>
        <v/>
      </c>
      <c r="AF148" s="39"/>
      <c r="AG148" s="39"/>
      <c r="AH148" s="39"/>
      <c r="AI148" s="3" t="str">
        <f>IF(G148&lt;&gt;"LIBSETS_SETTYPE_BATTLEGROUND",IF(G148&lt;&gt;"LIBSETS_SETTYPE_SPECIAL",IF(AJ148&lt;&gt;"",VLOOKUP(AJ148,'ESO zone constants'!$D$3:$H$4953,5,FALSE),""),""),"")</f>
        <v/>
      </c>
      <c r="AK148" s="39"/>
      <c r="AL148" s="39"/>
      <c r="AM148" s="39"/>
      <c r="AN148" s="3" t="str">
        <f>IF(G148&lt;&gt;"LIBSETS_SETTYPE_BATTLEGROUND",IF(G148&lt;&gt;"LIBSETS_SETTYPE_SPECIAL",IF(AO148&lt;&gt;"",VLOOKUP(AO148,'ESO zone constants'!$D$3:$H$4953,5,FALSE),""),""),"")</f>
        <v/>
      </c>
      <c r="AP148" s="39"/>
      <c r="AQ148" s="39"/>
      <c r="AR148" s="39"/>
      <c r="AS148" s="3" t="str">
        <f>IF(G148&lt;&gt;"LIBSETS_SETTYPE_BATTLEGROUND",IF(G148&lt;&gt;"LIBSETS_SETTYPE_SPECIAL",IF(AT148&lt;&gt;"",VLOOKUP(AT148,'ESO zone constants'!$D$3:$H$4953,5,FALSE),""),""),"")</f>
        <v/>
      </c>
      <c r="AU148" s="39"/>
      <c r="AV148" s="39"/>
      <c r="AW148" s="39"/>
      <c r="AX148" s="87" t="s">
        <v>2678</v>
      </c>
      <c r="AY148" s="21" t="str">
        <f t="shared" si="10"/>
        <v>[173] = {wayshrines={230,230,230,}, dlcId=DLC_BASE_GAME</v>
      </c>
      <c r="AZ148" s="21" t="str">
        <f t="shared" si="11"/>
        <v>, zoneIds={636}, veteran=false</v>
      </c>
      <c r="BA148" s="21" t="str">
        <f t="shared" si="12"/>
        <v>, setType=LIBSETS_SETTYPE_TRIAL, multiTrialSet=true</v>
      </c>
      <c r="BB148"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8" s="21" t="str">
        <f t="shared" si="14"/>
        <v xml:space="preserve"> --Vicious Serpent / Boshafte Schlange   [Hel Ra Citadel]</v>
      </c>
    </row>
    <row r="149" spans="1:55" x14ac:dyDescent="0.25">
      <c r="A149" s="5">
        <v>176</v>
      </c>
      <c r="B149" t="s">
        <v>954</v>
      </c>
      <c r="C149" t="s">
        <v>2606</v>
      </c>
      <c r="D149" s="3">
        <f>A149</f>
        <v>176</v>
      </c>
      <c r="G149" s="8" t="s">
        <v>1479</v>
      </c>
      <c r="I149" t="s">
        <v>91</v>
      </c>
      <c r="J149" t="s">
        <v>91</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constants'!$B$4:$C$1003,2,FALSE),"")</f>
        <v>Included in base game</v>
      </c>
      <c r="V149" s="3" t="str">
        <f>IF(U149&lt;&gt;"",IF(U149&lt;&gt;"LIBSETS_DROP_MECHANIC_MONSTER_NAME",VLOOKUP(U149,'LibSets constants'!$I$4:$L$1003,3,FALSE),""),"")</f>
        <v/>
      </c>
      <c r="W149" s="3" t="str">
        <f>IF(U149&lt;&gt;"",IF(U149&lt;&gt;"LIBSETS_DROP_MECHANIC_MONSTER_NAME",VLOOKUP(U149,'LibSets constants'!$I$4:$L$1003,4,FALSE),""),"")</f>
        <v/>
      </c>
      <c r="X149" s="3"/>
      <c r="Y149" s="3">
        <f>IF(G149&lt;&gt;"LIBSETS_SETTYPE_BATTLEGROUND",IF(G149&lt;&gt;"LIBSETS_SETTYPE_SPECIAL",IF(X149&lt;&gt;"",X149,IF(Z149&lt;&gt;"",VLOOKUP(Z149,'ESO zone constants'!$D$3:$H$4953,5,FALSE),"")),""),"")</f>
        <v>584</v>
      </c>
      <c r="Z149" t="str">
        <f>IF(AND(O149&lt;&gt;"",NOT(ISERROR(O149))),"",IF(AND(L149&lt;&gt;"",L149&gt;0,NOT(ISERROR(L149))),VLOOKUP(L149,'ESO dumped WayshrineInfo'!$K$3:$N$9999,4,FALSE),""))</f>
        <v>Imperial City</v>
      </c>
      <c r="AB149" s="43" t="str">
        <f>IF(AA149&lt;&gt;"",IF(AA149&lt;&gt;"LIBSETS_DROP_MECHANIC_MONSTER_NAME",VLOOKUP(AA149,'LibSets constants'!$I$4:$L$1003,3,FALSE),""),"")</f>
        <v/>
      </c>
      <c r="AC149" s="43" t="str">
        <f>IF(AA149&lt;&gt;"",IF(AA149&lt;&gt;"LIBSETS_DROP_MECHANIC_MONSTER_NAME",VLOOKUP(AA149,'LibSets constants'!$I$4:$L$1003,4,FALSE),""),"")</f>
        <v/>
      </c>
      <c r="AD149" s="3">
        <f>IF(G149&lt;&gt;"LIBSETS_SETTYPE_BATTLEGROUND",IF(G149&lt;&gt;"LIBSETS_SETTYPE_SPECIAL",IF(AE149&lt;&gt;"",VLOOKUP(AE149,'ESO zone constants'!$D$3:$H$4953,5,FALSE),""),""),"")</f>
        <v>584</v>
      </c>
      <c r="AE149" t="str">
        <f>IF(AND(O149&lt;&gt;"",NOT(ISERROR(O149))),"",IF(AND(M149&lt;&gt;"",M149&gt;0,NOT(ISERROR(M149))),VLOOKUP(M149,'ESO dumped WayshrineInfo'!$K$3:$N$9999,4,FALSE),""))</f>
        <v>Imperial City</v>
      </c>
      <c r="AF149" s="44"/>
      <c r="AG149" s="43" t="str">
        <f>IF(AF149&lt;&gt;"",IF(AF149&lt;&gt;"LIBSETS_DROP_MECHANIC_MONSTER_NAME",VLOOKUP(AF149,'LibSets constants'!$I$4:$L$1003,3,FALSE),""),"")</f>
        <v/>
      </c>
      <c r="AH149" s="43" t="str">
        <f>IF(AF149&lt;&gt;"",IF(AF149&lt;&gt;"LIBSETS_DROP_MECHANIC_MONSTER_NAME",VLOOKUP(AF149,'LibSets constants'!$I$4:$L$1003,4,FALSE),""),"")</f>
        <v/>
      </c>
      <c r="AI149" s="3" t="str">
        <f>IF(G149&lt;&gt;"LIBSETS_SETTYPE_BATTLEGROUND",IF(G149&lt;&gt;"LIBSETS_SETTYPE_SPECIAL",IF(AJ149&lt;&gt;"",VLOOKUP(AJ149,'ESO zone constants'!$D$3:$H$4953,5,FALSE),""),""),"")</f>
        <v/>
      </c>
      <c r="AK149" s="44"/>
      <c r="AL149" s="43" t="str">
        <f>IF(AK149&lt;&gt;"",IF(AK149&lt;&gt;"LIBSETS_DROP_MECHANIC_MONSTER_NAME",VLOOKUP(AK149,'LibSets constants'!$I$4:$L$1003,3,FALSE),""),"")</f>
        <v/>
      </c>
      <c r="AM149" s="43" t="str">
        <f>IF(AK149&lt;&gt;"",IF(AK149&lt;&gt;"LIBSETS_DROP_MECHANIC_MONSTER_NAME",VLOOKUP(AK149,'LibSets constants'!$I$4:$L$1003,4,FALSE),""),"")</f>
        <v/>
      </c>
      <c r="AN149" s="3" t="str">
        <f>IF(G149&lt;&gt;"LIBSETS_SETTYPE_BATTLEGROUND",IF(G149&lt;&gt;"LIBSETS_SETTYPE_SPECIAL",IF(AO149&lt;&gt;"",VLOOKUP(AO149,'ESO zone constants'!$D$3:$H$4953,5,FALSE),""),""),"")</f>
        <v/>
      </c>
      <c r="AP149" s="44"/>
      <c r="AQ149" s="43" t="str">
        <f>IF(AP149&lt;&gt;"",IF(AP149&lt;&gt;"LIBSETS_DROP_MECHANIC_MONSTER_NAME",VLOOKUP(AP149,'LibSets constants'!$I$4:$L$1003,3,FALSE),""),"")</f>
        <v/>
      </c>
      <c r="AR149" s="43" t="str">
        <f>IF(AP149&lt;&gt;"",IF(AP149&lt;&gt;"LIBSETS_DROP_MECHANIC_MONSTER_NAME",VLOOKUP(AP149,'LibSets constants'!$I$4:$L$1003,4,FALSE),""),"")</f>
        <v/>
      </c>
      <c r="AS149" s="3" t="str">
        <f>IF(G149&lt;&gt;"LIBSETS_SETTYPE_BATTLEGROUND",IF(G149&lt;&gt;"LIBSETS_SETTYPE_SPECIAL",IF(AT149&lt;&gt;"",VLOOKUP(AT149,'ESO zone constants'!$D$3:$H$4953,5,FALSE),""),""),"")</f>
        <v/>
      </c>
      <c r="AU149" s="44"/>
      <c r="AV149" s="43" t="str">
        <f>IF(AU149&lt;&gt;"",IF(AU149&lt;&gt;"LIBSETS_DROP_MECHANIC_MONSTER_NAME",VLOOKUP(AU149,'LibSets constants'!$I$4:$L$1003,3,FALSE),""),"")</f>
        <v/>
      </c>
      <c r="AW149" s="43" t="str">
        <f>IF(AU149&lt;&gt;"",IF(AU149&lt;&gt;"LIBSETS_DROP_MECHANIC_MONSTER_NAME",VLOOKUP(AU149,'LibSets constants'!$I$4:$L$1003,4,FALSE),""),"")</f>
        <v/>
      </c>
      <c r="AX149" s="87" t="s">
        <v>2678</v>
      </c>
      <c r="AY149" s="21" t="str">
        <f t="shared" si="10"/>
        <v>[176] = {wayshrines={199,201,203,}, traitsNeeded=5, dlcId=DLC_BASE_GAME</v>
      </c>
      <c r="AZ149" s="21" t="str">
        <f t="shared" si="11"/>
        <v>, zoneIds={584,584,584}, veteran=false</v>
      </c>
      <c r="BA149" s="21" t="str">
        <f t="shared" si="12"/>
        <v>, setType=LIBSETS_SETTYPE_CRAFTED</v>
      </c>
      <c r="BB149" s="21" t="str">
        <f t="shared" si="13"/>
        <v>},</v>
      </c>
      <c r="BC149" s="21" t="str">
        <f t="shared" si="14"/>
        <v xml:space="preserve"> --Noble\'s Conquest / Adelssieg   [Imperial City, Imperial City, Imperial City]</v>
      </c>
    </row>
    <row r="150" spans="1:55" x14ac:dyDescent="0.25">
      <c r="A150" s="5">
        <v>177</v>
      </c>
      <c r="B150" t="s">
        <v>955</v>
      </c>
      <c r="C150" t="s">
        <v>956</v>
      </c>
      <c r="D150" s="3">
        <f>A150</f>
        <v>177</v>
      </c>
      <c r="G150" s="8" t="s">
        <v>1479</v>
      </c>
      <c r="I150" t="s">
        <v>91</v>
      </c>
      <c r="J150" t="s">
        <v>91</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constants'!$B$4:$C$1003,2,FALSE),"")</f>
        <v>Included in base game</v>
      </c>
      <c r="V150" s="3" t="str">
        <f>IF(U150&lt;&gt;"",IF(U150&lt;&gt;"LIBSETS_DROP_MECHANIC_MONSTER_NAME",VLOOKUP(U150,'LibSets constants'!$I$4:$L$1003,3,FALSE),""),"")</f>
        <v/>
      </c>
      <c r="W150" s="3" t="str">
        <f>IF(U150&lt;&gt;"",IF(U150&lt;&gt;"LIBSETS_DROP_MECHANIC_MONSTER_NAME",VLOOKUP(U150,'LibSets constants'!$I$4:$L$1003,4,FALSE),""),"")</f>
        <v/>
      </c>
      <c r="X150" s="3"/>
      <c r="Y150" s="3">
        <f>IF(G150&lt;&gt;"LIBSETS_SETTYPE_BATTLEGROUND",IF(G150&lt;&gt;"LIBSETS_SETTYPE_SPECIAL",IF(X150&lt;&gt;"",X150,IF(Z150&lt;&gt;"",VLOOKUP(Z150,'ESO zone constants'!$D$3:$H$4953,5,FALSE),"")),""),"")</f>
        <v>584</v>
      </c>
      <c r="Z150" t="str">
        <f>IF(AND(O150&lt;&gt;"",NOT(ISERROR(O150))),"",IF(AND(L150&lt;&gt;"",L150&gt;0,NOT(ISERROR(L150))),VLOOKUP(L150,'ESO dumped WayshrineInfo'!$K$3:$N$9999,4,FALSE),""))</f>
        <v>Imperial City</v>
      </c>
      <c r="AB150" s="3" t="str">
        <f>IF(AA150&lt;&gt;"",IF(AA150&lt;&gt;"LIBSETS_DROP_MECHANIC_MONSTER_NAME",VLOOKUP(AA150,'LibSets constants'!$I$4:$L$1003,3,FALSE),""),"")</f>
        <v/>
      </c>
      <c r="AC150" s="3" t="str">
        <f>IF(AA150&lt;&gt;"",IF(AA150&lt;&gt;"LIBSETS_DROP_MECHANIC_MONSTER_NAME",VLOOKUP(AA150,'LibSets constants'!$I$4:$L$1003,4,FALSE),""),"")</f>
        <v/>
      </c>
      <c r="AD150" s="3">
        <f>IF(G150&lt;&gt;"LIBSETS_SETTYPE_BATTLEGROUND",IF(G150&lt;&gt;"LIBSETS_SETTYPE_SPECIAL",IF(AE150&lt;&gt;"",VLOOKUP(AE150,'ESO zone constants'!$D$3:$H$4953,5,FALSE),""),""),"")</f>
        <v>584</v>
      </c>
      <c r="AE150" t="str">
        <f>IF(AND(O150&lt;&gt;"",NOT(ISERROR(O150))),"",IF(AND(M150&lt;&gt;"",M150&gt;0,NOT(ISERROR(M150))),VLOOKUP(M150,'ESO dumped WayshrineInfo'!$K$3:$N$9999,4,FALSE),""))</f>
        <v>Imperial City</v>
      </c>
      <c r="AG150" s="3" t="str">
        <f>IF(AF150&lt;&gt;"",IF(AF150&lt;&gt;"LIBSETS_DROP_MECHANIC_MONSTER_NAME",VLOOKUP(AF150,'LibSets constants'!$I$4:$L$1003,3,FALSE),""),"")</f>
        <v/>
      </c>
      <c r="AH150" s="3" t="str">
        <f>IF(AF150&lt;&gt;"",IF(AF150&lt;&gt;"LIBSETS_DROP_MECHANIC_MONSTER_NAME",VLOOKUP(AF150,'LibSets constants'!$I$4:$L$1003,4,FALSE),""),"")</f>
        <v/>
      </c>
      <c r="AI150" s="3" t="str">
        <f>IF(G150&lt;&gt;"LIBSETS_SETTYPE_BATTLEGROUND",IF(G150&lt;&gt;"LIBSETS_SETTYPE_SPECIAL",IF(AJ150&lt;&gt;"",VLOOKUP(AJ150,'ESO zone constants'!$D$3:$H$4953,5,FALSE),""),""),"")</f>
        <v/>
      </c>
      <c r="AL150" s="3" t="str">
        <f>IF(AK150&lt;&gt;"",IF(AK150&lt;&gt;"LIBSETS_DROP_MECHANIC_MONSTER_NAME",VLOOKUP(AK150,'LibSets constants'!$I$4:$L$1003,3,FALSE),""),"")</f>
        <v/>
      </c>
      <c r="AM150" s="3" t="str">
        <f>IF(AK150&lt;&gt;"",IF(AK150&lt;&gt;"LIBSETS_DROP_MECHANIC_MONSTER_NAME",VLOOKUP(AK150,'LibSets constants'!$I$4:$L$1003,4,FALSE),""),"")</f>
        <v/>
      </c>
      <c r="AN150" s="3" t="str">
        <f>IF(G150&lt;&gt;"LIBSETS_SETTYPE_BATTLEGROUND",IF(G150&lt;&gt;"LIBSETS_SETTYPE_SPECIAL",IF(AO150&lt;&gt;"",VLOOKUP(AO150,'ESO zone constants'!$D$3:$H$4953,5,FALSE),""),""),"")</f>
        <v/>
      </c>
      <c r="AQ150" s="3" t="str">
        <f>IF(AP150&lt;&gt;"",IF(AP150&lt;&gt;"LIBSETS_DROP_MECHANIC_MONSTER_NAME",VLOOKUP(AP150,'LibSets constants'!$I$4:$L$1003,3,FALSE),""),"")</f>
        <v/>
      </c>
      <c r="AR150" s="3" t="str">
        <f>IF(AP150&lt;&gt;"",IF(AP150&lt;&gt;"LIBSETS_DROP_MECHANIC_MONSTER_NAME",VLOOKUP(AP150,'LibSets constants'!$I$4:$L$1003,4,FALSE),""),"")</f>
        <v/>
      </c>
      <c r="AS150" s="3" t="str">
        <f>IF(G150&lt;&gt;"LIBSETS_SETTYPE_BATTLEGROUND",IF(G150&lt;&gt;"LIBSETS_SETTYPE_SPECIAL",IF(AT150&lt;&gt;"",VLOOKUP(AT150,'ESO zone constants'!$D$3:$H$4953,5,FALSE),""),""),"")</f>
        <v/>
      </c>
      <c r="AV150" s="3" t="str">
        <f>IF(AU150&lt;&gt;"",IF(AU150&lt;&gt;"LIBSETS_DROP_MECHANIC_MONSTER_NAME",VLOOKUP(AU150,'LibSets constants'!$I$4:$L$1003,3,FALSE),""),"")</f>
        <v/>
      </c>
      <c r="AW150" s="3" t="str">
        <f>IF(AU150&lt;&gt;"",IF(AU150&lt;&gt;"LIBSETS_DROP_MECHANIC_MONSTER_NAME",VLOOKUP(AU150,'LibSets constants'!$I$4:$L$1003,4,FALSE),""),"")</f>
        <v/>
      </c>
      <c r="AX150" s="87" t="s">
        <v>2678</v>
      </c>
      <c r="AY150" s="21" t="str">
        <f t="shared" si="10"/>
        <v>[177] = {wayshrines={199,201,203,}, traitsNeeded=7, dlcId=DLC_BASE_GAME</v>
      </c>
      <c r="AZ150" s="21" t="str">
        <f t="shared" si="11"/>
        <v>, zoneIds={584,584,584}, veteran=false</v>
      </c>
      <c r="BA150" s="21" t="str">
        <f t="shared" si="12"/>
        <v>, setType=LIBSETS_SETTYPE_CRAFTED</v>
      </c>
      <c r="BB150" s="21" t="str">
        <f t="shared" si="13"/>
        <v>},</v>
      </c>
      <c r="BC150" s="21" t="str">
        <f t="shared" si="14"/>
        <v xml:space="preserve"> --Redistributor / Umverteilung   [Imperial City, Imperial City, Imperial City]</v>
      </c>
    </row>
    <row r="151" spans="1:55" x14ac:dyDescent="0.25">
      <c r="A151" s="5">
        <v>178</v>
      </c>
      <c r="B151" t="s">
        <v>957</v>
      </c>
      <c r="C151" t="s">
        <v>958</v>
      </c>
      <c r="D151" s="3">
        <f>A151</f>
        <v>178</v>
      </c>
      <c r="G151" s="8" t="s">
        <v>1479</v>
      </c>
      <c r="I151" t="s">
        <v>91</v>
      </c>
      <c r="J151" t="s">
        <v>91</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constants'!$B$4:$C$1003,2,FALSE),"")</f>
        <v>Included in base game</v>
      </c>
      <c r="V151" s="3" t="str">
        <f>IF(U151&lt;&gt;"",IF(U151&lt;&gt;"LIBSETS_DROP_MECHANIC_MONSTER_NAME",VLOOKUP(U151,'LibSets constants'!$I$4:$L$1003,3,FALSE),""),"")</f>
        <v/>
      </c>
      <c r="W151" s="3" t="str">
        <f>IF(U151&lt;&gt;"",IF(U151&lt;&gt;"LIBSETS_DROP_MECHANIC_MONSTER_NAME",VLOOKUP(U151,'LibSets constants'!$I$4:$L$1003,4,FALSE),""),"")</f>
        <v/>
      </c>
      <c r="X151" s="3"/>
      <c r="Y151" s="3">
        <f>IF(G151&lt;&gt;"LIBSETS_SETTYPE_BATTLEGROUND",IF(G151&lt;&gt;"LIBSETS_SETTYPE_SPECIAL",IF(X151&lt;&gt;"",X151,IF(Z151&lt;&gt;"",VLOOKUP(Z151,'ESO zone constants'!$D$3:$H$4953,5,FALSE),"")),""),"")</f>
        <v>584</v>
      </c>
      <c r="Z151" t="str">
        <f>IF(AND(O151&lt;&gt;"",NOT(ISERROR(O151))),"",IF(AND(L151&lt;&gt;"",L151&gt;0,NOT(ISERROR(L151))),VLOOKUP(L151,'ESO dumped WayshrineInfo'!$K$3:$N$9999,4,FALSE),""))</f>
        <v>Imperial City</v>
      </c>
      <c r="AB151" s="3" t="str">
        <f>IF(AA151&lt;&gt;"",IF(AA151&lt;&gt;"LIBSETS_DROP_MECHANIC_MONSTER_NAME",VLOOKUP(AA151,'LibSets constants'!$I$4:$L$1003,3,FALSE),""),"")</f>
        <v/>
      </c>
      <c r="AC151" s="3" t="str">
        <f>IF(AA151&lt;&gt;"",IF(AA151&lt;&gt;"LIBSETS_DROP_MECHANIC_MONSTER_NAME",VLOOKUP(AA151,'LibSets constants'!$I$4:$L$1003,4,FALSE),""),"")</f>
        <v/>
      </c>
      <c r="AD151" s="3">
        <f>IF(G151&lt;&gt;"LIBSETS_SETTYPE_BATTLEGROUND",IF(G151&lt;&gt;"LIBSETS_SETTYPE_SPECIAL",IF(AE151&lt;&gt;"",VLOOKUP(AE151,'ESO zone constants'!$D$3:$H$4953,5,FALSE),""),""),"")</f>
        <v>584</v>
      </c>
      <c r="AE151" t="str">
        <f>IF(AND(O151&lt;&gt;"",NOT(ISERROR(O151))),"",IF(AND(M151&lt;&gt;"",M151&gt;0,NOT(ISERROR(M151))),VLOOKUP(M151,'ESO dumped WayshrineInfo'!$K$3:$N$9999,4,FALSE),""))</f>
        <v>Imperial City</v>
      </c>
      <c r="AG151" s="3" t="str">
        <f>IF(AF151&lt;&gt;"",IF(AF151&lt;&gt;"LIBSETS_DROP_MECHANIC_MONSTER_NAME",VLOOKUP(AF151,'LibSets constants'!$I$4:$L$1003,3,FALSE),""),"")</f>
        <v/>
      </c>
      <c r="AH151" s="3" t="str">
        <f>IF(AF151&lt;&gt;"",IF(AF151&lt;&gt;"LIBSETS_DROP_MECHANIC_MONSTER_NAME",VLOOKUP(AF151,'LibSets constants'!$I$4:$L$1003,4,FALSE),""),"")</f>
        <v/>
      </c>
      <c r="AI151" s="3" t="str">
        <f>IF(G151&lt;&gt;"LIBSETS_SETTYPE_BATTLEGROUND",IF(G151&lt;&gt;"LIBSETS_SETTYPE_SPECIAL",IF(AJ151&lt;&gt;"",VLOOKUP(AJ151,'ESO zone constants'!$D$3:$H$4953,5,FALSE),""),""),"")</f>
        <v/>
      </c>
      <c r="AL151" s="3" t="str">
        <f>IF(AK151&lt;&gt;"",IF(AK151&lt;&gt;"LIBSETS_DROP_MECHANIC_MONSTER_NAME",VLOOKUP(AK151,'LibSets constants'!$I$4:$L$1003,3,FALSE),""),"")</f>
        <v/>
      </c>
      <c r="AM151" s="3" t="str">
        <f>IF(AK151&lt;&gt;"",IF(AK151&lt;&gt;"LIBSETS_DROP_MECHANIC_MONSTER_NAME",VLOOKUP(AK151,'LibSets constants'!$I$4:$L$1003,4,FALSE),""),"")</f>
        <v/>
      </c>
      <c r="AN151" s="3" t="str">
        <f>IF(G151&lt;&gt;"LIBSETS_SETTYPE_BATTLEGROUND",IF(G151&lt;&gt;"LIBSETS_SETTYPE_SPECIAL",IF(AO151&lt;&gt;"",VLOOKUP(AO151,'ESO zone constants'!$D$3:$H$4953,5,FALSE),""),""),"")</f>
        <v/>
      </c>
      <c r="AQ151" s="3" t="str">
        <f>IF(AP151&lt;&gt;"",IF(AP151&lt;&gt;"LIBSETS_DROP_MECHANIC_MONSTER_NAME",VLOOKUP(AP151,'LibSets constants'!$I$4:$L$1003,3,FALSE),""),"")</f>
        <v/>
      </c>
      <c r="AR151" s="3" t="str">
        <f>IF(AP151&lt;&gt;"",IF(AP151&lt;&gt;"LIBSETS_DROP_MECHANIC_MONSTER_NAME",VLOOKUP(AP151,'LibSets constants'!$I$4:$L$1003,4,FALSE),""),"")</f>
        <v/>
      </c>
      <c r="AS151" s="3" t="str">
        <f>IF(G151&lt;&gt;"LIBSETS_SETTYPE_BATTLEGROUND",IF(G151&lt;&gt;"LIBSETS_SETTYPE_SPECIAL",IF(AT151&lt;&gt;"",VLOOKUP(AT151,'ESO zone constants'!$D$3:$H$4953,5,FALSE),""),""),"")</f>
        <v/>
      </c>
      <c r="AV151" s="3" t="str">
        <f>IF(AU151&lt;&gt;"",IF(AU151&lt;&gt;"LIBSETS_DROP_MECHANIC_MONSTER_NAME",VLOOKUP(AU151,'LibSets constants'!$I$4:$L$1003,3,FALSE),""),"")</f>
        <v/>
      </c>
      <c r="AW151" s="3" t="str">
        <f>IF(AU151&lt;&gt;"",IF(AU151&lt;&gt;"LIBSETS_DROP_MECHANIC_MONSTER_NAME",VLOOKUP(AU151,'LibSets constants'!$I$4:$L$1003,4,FALSE),""),"")</f>
        <v/>
      </c>
      <c r="AX151" s="87" t="s">
        <v>2678</v>
      </c>
      <c r="AY151" s="21" t="str">
        <f t="shared" si="10"/>
        <v>[178] = {wayshrines={199,201,203,}, traitsNeeded=9, dlcId=DLC_BASE_GAME</v>
      </c>
      <c r="AZ151" s="21" t="str">
        <f t="shared" si="11"/>
        <v>, zoneIds={584,584,584}, veteran=false</v>
      </c>
      <c r="BA151" s="21" t="str">
        <f t="shared" si="12"/>
        <v>, setType=LIBSETS_SETTYPE_CRAFTED</v>
      </c>
      <c r="BB151" s="21" t="str">
        <f t="shared" si="13"/>
        <v>},</v>
      </c>
      <c r="BC151" s="21" t="str">
        <f t="shared" si="14"/>
        <v xml:space="preserve"> --Armor Master / Rüstungsmeister   [Imperial City, Imperial City, Imperial City]</v>
      </c>
    </row>
    <row r="152" spans="1:55" x14ac:dyDescent="0.25">
      <c r="A152" s="12">
        <v>179</v>
      </c>
      <c r="B152" t="s">
        <v>959</v>
      </c>
      <c r="C152" t="s">
        <v>960</v>
      </c>
      <c r="D152" s="3">
        <f>A152</f>
        <v>179</v>
      </c>
      <c r="E152" s="42"/>
      <c r="G152" s="8" t="s">
        <v>1483</v>
      </c>
      <c r="I152" t="s">
        <v>91</v>
      </c>
      <c r="J152" t="s">
        <v>91</v>
      </c>
      <c r="K152">
        <v>-1</v>
      </c>
      <c r="L152">
        <v>-1</v>
      </c>
      <c r="M152">
        <v>-1</v>
      </c>
      <c r="N152">
        <v>0</v>
      </c>
      <c r="O152" s="66" t="s">
        <v>448</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constants'!$B$4:$C$1003,2,FALSE),"")</f>
        <v>Imperial City</v>
      </c>
      <c r="U152" s="33" t="s">
        <v>2819</v>
      </c>
      <c r="V152" s="3" t="str">
        <f>IF(U152&lt;&gt;"",IF(U152&lt;&gt;"LIBSETS_DROP_MECHANIC_MONSTER_NAME",VLOOKUP(U152,'LibSets constants'!$I$4:$L$1003,3,FALSE),""),"")</f>
        <v>Tel Var equipment lockbox merchant, IC sewer base</v>
      </c>
      <c r="W152" s="3" t="str">
        <f>IF(U152&lt;&gt;"",IF(U152&lt;&gt;"LIBSETS_DROP_MECHANIC_MONSTER_NAME",VLOOKUP(U152,'LibSets constants'!$I$4:$L$1003,4,FALSE),""),"")</f>
        <v>Tel Var Ausrüstungs Box Händler, IC Kanalisation Basis</v>
      </c>
      <c r="X152" s="3"/>
      <c r="Y152" s="3" t="str">
        <f>IF(G152&lt;&gt;"LIBSETS_SETTYPE_BATTLEGROUND",IF(G152&lt;&gt;"LIBSETS_SETTYPE_SPECIAL",IF(X152&lt;&gt;"",X152,IF(Z152&lt;&gt;"",VLOOKUP(Z152,'ESO zone constants'!$D$3:$H$4953,5,FALSE),"")),""),"")</f>
        <v/>
      </c>
      <c r="Z152" t="str">
        <f>IF(AND(O152&lt;&gt;"",NOT(ISERROR(O152))),"",IF(AND(L152&lt;&gt;"",L152&gt;0,NOT(ISERROR(L152))),VLOOKUP(L152,'ESO dumped WayshrineInfo'!$K$3:$N$9999,4,FALSE),""))</f>
        <v/>
      </c>
      <c r="AB152" s="43" t="str">
        <f>IF(AA152&lt;&gt;"",IF(AA152&lt;&gt;"LIBSETS_DROP_MECHANIC_MONSTER_NAME",VLOOKUP(AA152,'LibSets constants'!$I$4:$L$1003,3,FALSE),""),"")</f>
        <v/>
      </c>
      <c r="AC152" s="43" t="str">
        <f>IF(AA152&lt;&gt;"",IF(AA152&lt;&gt;"LIBSETS_DROP_MECHANIC_MONSTER_NAME",VLOOKUP(AA152,'LibSets constants'!$I$4:$L$1003,4,FALSE),""),"")</f>
        <v/>
      </c>
      <c r="AD152" s="3" t="str">
        <f>IF(G152&lt;&gt;"LIBSETS_SETTYPE_BATTLEGROUND",IF(G152&lt;&gt;"LIBSETS_SETTYPE_SPECIAL",IF(AE152&lt;&gt;"",VLOOKUP(AE152,'ESO zone constants'!$D$3:$H$4953,5,FALSE),""),""),"")</f>
        <v/>
      </c>
      <c r="AE152" t="str">
        <f>IF(AND(O152&lt;&gt;"",NOT(ISERROR(O152))),"",IF(AND(M152&lt;&gt;"",M152&gt;0,NOT(ISERROR(M152))),VLOOKUP(M152,'ESO dumped WayshrineInfo'!$K$3:$N$9999,4,FALSE),""))</f>
        <v/>
      </c>
      <c r="AF152" s="44"/>
      <c r="AG152" s="43" t="str">
        <f>IF(AF152&lt;&gt;"",IF(AF152&lt;&gt;"LIBSETS_DROP_MECHANIC_MONSTER_NAME",VLOOKUP(AF152,'LibSets constants'!$I$4:$L$1003,3,FALSE),""),"")</f>
        <v/>
      </c>
      <c r="AH152" s="43" t="str">
        <f>IF(AF152&lt;&gt;"",IF(AF152&lt;&gt;"LIBSETS_DROP_MECHANIC_MONSTER_NAME",VLOOKUP(AF152,'LibSets constants'!$I$4:$L$1003,4,FALSE),""),"")</f>
        <v/>
      </c>
      <c r="AI152" s="3" t="str">
        <f>IF(G152&lt;&gt;"LIBSETS_SETTYPE_BATTLEGROUND",IF(G152&lt;&gt;"LIBSETS_SETTYPE_SPECIAL",IF(AJ152&lt;&gt;"",VLOOKUP(AJ152,'ESO zone constants'!$D$3:$H$4953,5,FALSE),""),""),"")</f>
        <v/>
      </c>
      <c r="AK152" s="44"/>
      <c r="AL152" s="43" t="str">
        <f>IF(AK152&lt;&gt;"",IF(AK152&lt;&gt;"LIBSETS_DROP_MECHANIC_MONSTER_NAME",VLOOKUP(AK152,'LibSets constants'!$I$4:$L$1003,3,FALSE),""),"")</f>
        <v/>
      </c>
      <c r="AM152" s="43" t="str">
        <f>IF(AK152&lt;&gt;"",IF(AK152&lt;&gt;"LIBSETS_DROP_MECHANIC_MONSTER_NAME",VLOOKUP(AK152,'LibSets constants'!$I$4:$L$1003,4,FALSE),""),"")</f>
        <v/>
      </c>
      <c r="AN152" s="3" t="str">
        <f>IF(G152&lt;&gt;"LIBSETS_SETTYPE_BATTLEGROUND",IF(G152&lt;&gt;"LIBSETS_SETTYPE_SPECIAL",IF(AO152&lt;&gt;"",VLOOKUP(AO152,'ESO zone constants'!$D$3:$H$4953,5,FALSE),""),""),"")</f>
        <v/>
      </c>
      <c r="AP152" s="44"/>
      <c r="AQ152" s="43" t="str">
        <f>IF(AP152&lt;&gt;"",IF(AP152&lt;&gt;"LIBSETS_DROP_MECHANIC_MONSTER_NAME",VLOOKUP(AP152,'LibSets constants'!$I$4:$L$1003,3,FALSE),""),"")</f>
        <v/>
      </c>
      <c r="AR152" s="43" t="str">
        <f>IF(AP152&lt;&gt;"",IF(AP152&lt;&gt;"LIBSETS_DROP_MECHANIC_MONSTER_NAME",VLOOKUP(AP152,'LibSets constants'!$I$4:$L$1003,4,FALSE),""),"")</f>
        <v/>
      </c>
      <c r="AS152" s="3" t="str">
        <f>IF(G152&lt;&gt;"LIBSETS_SETTYPE_BATTLEGROUND",IF(G152&lt;&gt;"LIBSETS_SETTYPE_SPECIAL",IF(AT152&lt;&gt;"",VLOOKUP(AT152,'ESO zone constants'!$D$3:$H$4953,5,FALSE),""),""),"")</f>
        <v/>
      </c>
      <c r="AU152" s="44"/>
      <c r="AV152" s="43" t="str">
        <f>IF(AU152&lt;&gt;"",IF(AU152&lt;&gt;"LIBSETS_DROP_MECHANIC_MONSTER_NAME",VLOOKUP(AU152,'LibSets constants'!$I$4:$L$1003,3,FALSE),""),"")</f>
        <v/>
      </c>
      <c r="AW152" s="43" t="str">
        <f>IF(AU152&lt;&gt;"",IF(AU152&lt;&gt;"LIBSETS_DROP_MECHANIC_MONSTER_NAME",VLOOKUP(AU152,'LibSets constants'!$I$4:$L$1003,4,FALSE),""),"")</f>
        <v/>
      </c>
      <c r="AX152" s="87" t="s">
        <v>2679</v>
      </c>
      <c r="AY152" s="21" t="str">
        <f t="shared" si="10"/>
        <v>[179] = {wayshrines={-1,-1,-1,}, dlcId=DLC_IMPERIAL_CITY</v>
      </c>
      <c r="AZ152" s="21" t="str">
        <f t="shared" si="11"/>
        <v>, zoneIds={643}, veteran=false</v>
      </c>
      <c r="BA152" s="21" t="str">
        <f t="shared" si="12"/>
        <v>, setType=LIBSETS_SETTYPE_IMPERIALCITY</v>
      </c>
      <c r="BB152" s="21" t="str">
        <f t="shared" si="13"/>
        <v>, isProcSetAllowedInPvP=1, dropMechanic={LIBSETS_DROP_MECHANIC_TELVAR_EQUIPMENT_LOCKBOX_MERCHANT}},</v>
      </c>
      <c r="BC152" s="21" t="str">
        <f t="shared" si="14"/>
        <v xml:space="preserve"> --Black Rose / Schwarze Rose   [Imperial Sewers]</v>
      </c>
    </row>
    <row r="153" spans="1:55" x14ac:dyDescent="0.25">
      <c r="A153" s="12">
        <v>180</v>
      </c>
      <c r="B153" t="s">
        <v>961</v>
      </c>
      <c r="C153" t="s">
        <v>962</v>
      </c>
      <c r="D153" s="3">
        <f>A153</f>
        <v>180</v>
      </c>
      <c r="G153" s="8" t="s">
        <v>1483</v>
      </c>
      <c r="I153" t="s">
        <v>91</v>
      </c>
      <c r="J153" t="s">
        <v>91</v>
      </c>
      <c r="K153">
        <v>-1</v>
      </c>
      <c r="L153">
        <v>-1</v>
      </c>
      <c r="M153">
        <v>-1</v>
      </c>
      <c r="N153">
        <v>0</v>
      </c>
      <c r="O153" s="66" t="s">
        <v>448</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constants'!$B$4:$C$1003,2,FALSE),"")</f>
        <v>Imperial City</v>
      </c>
      <c r="U153" s="33" t="s">
        <v>2819</v>
      </c>
      <c r="V153" s="3" t="str">
        <f>IF(U153&lt;&gt;"",IF(U153&lt;&gt;"LIBSETS_DROP_MECHANIC_MONSTER_NAME",VLOOKUP(U153,'LibSets constants'!$I$4:$L$1003,3,FALSE),""),"")</f>
        <v>Tel Var equipment lockbox merchant, IC sewer base</v>
      </c>
      <c r="W153" s="3" t="str">
        <f>IF(U153&lt;&gt;"",IF(U153&lt;&gt;"LIBSETS_DROP_MECHANIC_MONSTER_NAME",VLOOKUP(U153,'LibSets constants'!$I$4:$L$1003,4,FALSE),""),"")</f>
        <v>Tel Var Ausrüstungs Box Händler, IC Kanalisation Basis</v>
      </c>
      <c r="X153" s="3"/>
      <c r="Y153" s="3" t="str">
        <f>IF(G153&lt;&gt;"LIBSETS_SETTYPE_BATTLEGROUND",IF(G153&lt;&gt;"LIBSETS_SETTYPE_SPECIAL",IF(X153&lt;&gt;"",X153,IF(Z153&lt;&gt;"",VLOOKUP(Z153,'ESO zone constants'!$D$3:$H$4953,5,FALSE),"")),""),"")</f>
        <v/>
      </c>
      <c r="Z153" t="str">
        <f>IF(AND(O153&lt;&gt;"",NOT(ISERROR(O153))),"",IF(AND(L153&lt;&gt;"",L153&gt;0,NOT(ISERROR(L153))),VLOOKUP(L153,'ESO dumped WayshrineInfo'!$K$3:$N$9999,4,FALSE),""))</f>
        <v/>
      </c>
      <c r="AB153" s="3" t="str">
        <f>IF(AA153&lt;&gt;"",IF(AA153&lt;&gt;"LIBSETS_DROP_MECHANIC_MONSTER_NAME",VLOOKUP(AA153,'LibSets constants'!$I$4:$L$1003,3,FALSE),""),"")</f>
        <v/>
      </c>
      <c r="AC153" s="3" t="str">
        <f>IF(AA153&lt;&gt;"",IF(AA153&lt;&gt;"LIBSETS_DROP_MECHANIC_MONSTER_NAME",VLOOKUP(AA153,'LibSets constants'!$I$4:$L$1003,4,FALSE),""),"")</f>
        <v/>
      </c>
      <c r="AD153" s="3" t="str">
        <f>IF(G153&lt;&gt;"LIBSETS_SETTYPE_BATTLEGROUND",IF(G153&lt;&gt;"LIBSETS_SETTYPE_SPECIAL",IF(AE153&lt;&gt;"",VLOOKUP(AE153,'ESO zone constants'!$D$3:$H$4953,5,FALSE),""),""),"")</f>
        <v/>
      </c>
      <c r="AE153" t="str">
        <f>IF(AND(O153&lt;&gt;"",NOT(ISERROR(O153))),"",IF(AND(M153&lt;&gt;"",M153&gt;0,NOT(ISERROR(M153))),VLOOKUP(M153,'ESO dumped WayshrineInfo'!$K$3:$N$9999,4,FALSE),""))</f>
        <v/>
      </c>
      <c r="AG153" s="3" t="str">
        <f>IF(AF153&lt;&gt;"",IF(AF153&lt;&gt;"LIBSETS_DROP_MECHANIC_MONSTER_NAME",VLOOKUP(AF153,'LibSets constants'!$I$4:$L$1003,3,FALSE),""),"")</f>
        <v/>
      </c>
      <c r="AH153" s="3" t="str">
        <f>IF(AF153&lt;&gt;"",IF(AF153&lt;&gt;"LIBSETS_DROP_MECHANIC_MONSTER_NAME",VLOOKUP(AF153,'LibSets constants'!$I$4:$L$1003,4,FALSE),""),"")</f>
        <v/>
      </c>
      <c r="AI153" s="3" t="str">
        <f>IF(G153&lt;&gt;"LIBSETS_SETTYPE_BATTLEGROUND",IF(G153&lt;&gt;"LIBSETS_SETTYPE_SPECIAL",IF(AJ153&lt;&gt;"",VLOOKUP(AJ153,'ESO zone constants'!$D$3:$H$4953,5,FALSE),""),""),"")</f>
        <v/>
      </c>
      <c r="AL153" s="3" t="str">
        <f>IF(AK153&lt;&gt;"",IF(AK153&lt;&gt;"LIBSETS_DROP_MECHANIC_MONSTER_NAME",VLOOKUP(AK153,'LibSets constants'!$I$4:$L$1003,3,FALSE),""),"")</f>
        <v/>
      </c>
      <c r="AM153" s="3" t="str">
        <f>IF(AK153&lt;&gt;"",IF(AK153&lt;&gt;"LIBSETS_DROP_MECHANIC_MONSTER_NAME",VLOOKUP(AK153,'LibSets constants'!$I$4:$L$1003,4,FALSE),""),"")</f>
        <v/>
      </c>
      <c r="AN153" s="3" t="str">
        <f>IF(G153&lt;&gt;"LIBSETS_SETTYPE_BATTLEGROUND",IF(G153&lt;&gt;"LIBSETS_SETTYPE_SPECIAL",IF(AO153&lt;&gt;"",VLOOKUP(AO153,'ESO zone constants'!$D$3:$H$4953,5,FALSE),""),""),"")</f>
        <v/>
      </c>
      <c r="AQ153" s="3" t="str">
        <f>IF(AP153&lt;&gt;"",IF(AP153&lt;&gt;"LIBSETS_DROP_MECHANIC_MONSTER_NAME",VLOOKUP(AP153,'LibSets constants'!$I$4:$L$1003,3,FALSE),""),"")</f>
        <v/>
      </c>
      <c r="AR153" s="3" t="str">
        <f>IF(AP153&lt;&gt;"",IF(AP153&lt;&gt;"LIBSETS_DROP_MECHANIC_MONSTER_NAME",VLOOKUP(AP153,'LibSets constants'!$I$4:$L$1003,4,FALSE),""),"")</f>
        <v/>
      </c>
      <c r="AS153" s="3" t="str">
        <f>IF(G153&lt;&gt;"LIBSETS_SETTYPE_BATTLEGROUND",IF(G153&lt;&gt;"LIBSETS_SETTYPE_SPECIAL",IF(AT153&lt;&gt;"",VLOOKUP(AT153,'ESO zone constants'!$D$3:$H$4953,5,FALSE),""),""),"")</f>
        <v/>
      </c>
      <c r="AV153" s="3" t="str">
        <f>IF(AU153&lt;&gt;"",IF(AU153&lt;&gt;"LIBSETS_DROP_MECHANIC_MONSTER_NAME",VLOOKUP(AU153,'LibSets constants'!$I$4:$L$1003,3,FALSE),""),"")</f>
        <v/>
      </c>
      <c r="AW153" s="3" t="str">
        <f>IF(AU153&lt;&gt;"",IF(AU153&lt;&gt;"LIBSETS_DROP_MECHANIC_MONSTER_NAME",VLOOKUP(AU153,'LibSets constants'!$I$4:$L$1003,4,FALSE),""),"")</f>
        <v/>
      </c>
      <c r="AX153" s="87" t="s">
        <v>2678</v>
      </c>
      <c r="AY153" s="21" t="str">
        <f t="shared" si="10"/>
        <v>[180] = {wayshrines={-1,-1,-1,}, dlcId=DLC_IMPERIAL_CITY</v>
      </c>
      <c r="AZ153" s="21" t="str">
        <f t="shared" si="11"/>
        <v>, zoneIds={643}, veteran=false</v>
      </c>
      <c r="BA153" s="21" t="str">
        <f t="shared" si="12"/>
        <v>, setType=LIBSETS_SETTYPE_IMPERIALCITY</v>
      </c>
      <c r="BB153" s="21" t="str">
        <f t="shared" si="13"/>
        <v>, dropMechanic={LIBSETS_DROP_MECHANIC_TELVAR_EQUIPMENT_LOCKBOX_MERCHANT}},</v>
      </c>
      <c r="BC153" s="21" t="str">
        <f t="shared" si="14"/>
        <v xml:space="preserve"> --Powerful Assault / Kraftvoller Ansturm   [Imperial Sewers]</v>
      </c>
    </row>
    <row r="154" spans="1:55" x14ac:dyDescent="0.25">
      <c r="A154" s="12">
        <v>181</v>
      </c>
      <c r="B154" t="s">
        <v>963</v>
      </c>
      <c r="C154" t="s">
        <v>964</v>
      </c>
      <c r="D154" s="3">
        <f>A154</f>
        <v>181</v>
      </c>
      <c r="G154" s="8" t="s">
        <v>1483</v>
      </c>
      <c r="I154" t="s">
        <v>91</v>
      </c>
      <c r="J154" t="s">
        <v>91</v>
      </c>
      <c r="K154">
        <v>-1</v>
      </c>
      <c r="L154">
        <v>-1</v>
      </c>
      <c r="M154">
        <v>-1</v>
      </c>
      <c r="N154">
        <v>0</v>
      </c>
      <c r="O154" s="66" t="s">
        <v>448</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constants'!$B$4:$C$1003,2,FALSE),"")</f>
        <v>Imperial City</v>
      </c>
      <c r="U154" s="33" t="s">
        <v>2819</v>
      </c>
      <c r="V154" s="3" t="str">
        <f>IF(U154&lt;&gt;"",IF(U154&lt;&gt;"LIBSETS_DROP_MECHANIC_MONSTER_NAME",VLOOKUP(U154,'LibSets constants'!$I$4:$L$1003,3,FALSE),""),"")</f>
        <v>Tel Var equipment lockbox merchant, IC sewer base</v>
      </c>
      <c r="W154" s="3" t="str">
        <f>IF(U154&lt;&gt;"",IF(U154&lt;&gt;"LIBSETS_DROP_MECHANIC_MONSTER_NAME",VLOOKUP(U154,'LibSets constants'!$I$4:$L$1003,4,FALSE),""),"")</f>
        <v>Tel Var Ausrüstungs Box Händler, IC Kanalisation Basis</v>
      </c>
      <c r="X154" s="3"/>
      <c r="Y154" s="3" t="str">
        <f>IF(G154&lt;&gt;"LIBSETS_SETTYPE_BATTLEGROUND",IF(G154&lt;&gt;"LIBSETS_SETTYPE_SPECIAL",IF(X154&lt;&gt;"",X154,IF(Z154&lt;&gt;"",VLOOKUP(Z154,'ESO zone constants'!$D$3:$H$4953,5,FALSE),"")),""),"")</f>
        <v/>
      </c>
      <c r="Z154" t="str">
        <f>IF(AND(O154&lt;&gt;"",NOT(ISERROR(O154))),"",IF(AND(L154&lt;&gt;"",L154&gt;0,NOT(ISERROR(L154))),VLOOKUP(L154,'ESO dumped WayshrineInfo'!$K$3:$N$9999,4,FALSE),""))</f>
        <v/>
      </c>
      <c r="AB154" s="43" t="str">
        <f>IF(AA154&lt;&gt;"",IF(AA154&lt;&gt;"LIBSETS_DROP_MECHANIC_MONSTER_NAME",VLOOKUP(AA154,'LibSets constants'!$I$4:$L$1003,3,FALSE),""),"")</f>
        <v/>
      </c>
      <c r="AC154" s="43" t="str">
        <f>IF(AA154&lt;&gt;"",IF(AA154&lt;&gt;"LIBSETS_DROP_MECHANIC_MONSTER_NAME",VLOOKUP(AA154,'LibSets constants'!$I$4:$L$1003,4,FALSE),""),"")</f>
        <v/>
      </c>
      <c r="AD154" s="3" t="str">
        <f>IF(G154&lt;&gt;"LIBSETS_SETTYPE_BATTLEGROUND",IF(G154&lt;&gt;"LIBSETS_SETTYPE_SPECIAL",IF(AE154&lt;&gt;"",VLOOKUP(AE154,'ESO zone constants'!$D$3:$H$4953,5,FALSE),""),""),"")</f>
        <v/>
      </c>
      <c r="AE154" t="str">
        <f>IF(AND(O154&lt;&gt;"",NOT(ISERROR(O154))),"",IF(AND(M154&lt;&gt;"",M154&gt;0,NOT(ISERROR(M154))),VLOOKUP(M154,'ESO dumped WayshrineInfo'!$K$3:$N$9999,4,FALSE),""))</f>
        <v/>
      </c>
      <c r="AF154" s="44"/>
      <c r="AG154" s="43" t="str">
        <f>IF(AF154&lt;&gt;"",IF(AF154&lt;&gt;"LIBSETS_DROP_MECHANIC_MONSTER_NAME",VLOOKUP(AF154,'LibSets constants'!$I$4:$L$1003,3,FALSE),""),"")</f>
        <v/>
      </c>
      <c r="AH154" s="43" t="str">
        <f>IF(AF154&lt;&gt;"",IF(AF154&lt;&gt;"LIBSETS_DROP_MECHANIC_MONSTER_NAME",VLOOKUP(AF154,'LibSets constants'!$I$4:$L$1003,4,FALSE),""),"")</f>
        <v/>
      </c>
      <c r="AI154" s="3" t="str">
        <f>IF(G154&lt;&gt;"LIBSETS_SETTYPE_BATTLEGROUND",IF(G154&lt;&gt;"LIBSETS_SETTYPE_SPECIAL",IF(AJ154&lt;&gt;"",VLOOKUP(AJ154,'ESO zone constants'!$D$3:$H$4953,5,FALSE),""),""),"")</f>
        <v/>
      </c>
      <c r="AK154" s="44"/>
      <c r="AL154" s="43" t="str">
        <f>IF(AK154&lt;&gt;"",IF(AK154&lt;&gt;"LIBSETS_DROP_MECHANIC_MONSTER_NAME",VLOOKUP(AK154,'LibSets constants'!$I$4:$L$1003,3,FALSE),""),"")</f>
        <v/>
      </c>
      <c r="AM154" s="43" t="str">
        <f>IF(AK154&lt;&gt;"",IF(AK154&lt;&gt;"LIBSETS_DROP_MECHANIC_MONSTER_NAME",VLOOKUP(AK154,'LibSets constants'!$I$4:$L$1003,4,FALSE),""),"")</f>
        <v/>
      </c>
      <c r="AN154" s="3" t="str">
        <f>IF(G154&lt;&gt;"LIBSETS_SETTYPE_BATTLEGROUND",IF(G154&lt;&gt;"LIBSETS_SETTYPE_SPECIAL",IF(AO154&lt;&gt;"",VLOOKUP(AO154,'ESO zone constants'!$D$3:$H$4953,5,FALSE),""),""),"")</f>
        <v/>
      </c>
      <c r="AP154" s="44"/>
      <c r="AQ154" s="43" t="str">
        <f>IF(AP154&lt;&gt;"",IF(AP154&lt;&gt;"LIBSETS_DROP_MECHANIC_MONSTER_NAME",VLOOKUP(AP154,'LibSets constants'!$I$4:$L$1003,3,FALSE),""),"")</f>
        <v/>
      </c>
      <c r="AR154" s="43" t="str">
        <f>IF(AP154&lt;&gt;"",IF(AP154&lt;&gt;"LIBSETS_DROP_MECHANIC_MONSTER_NAME",VLOOKUP(AP154,'LibSets constants'!$I$4:$L$1003,4,FALSE),""),"")</f>
        <v/>
      </c>
      <c r="AS154" s="3" t="str">
        <f>IF(G154&lt;&gt;"LIBSETS_SETTYPE_BATTLEGROUND",IF(G154&lt;&gt;"LIBSETS_SETTYPE_SPECIAL",IF(AT154&lt;&gt;"",VLOOKUP(AT154,'ESO zone constants'!$D$3:$H$4953,5,FALSE),""),""),"")</f>
        <v/>
      </c>
      <c r="AU154" s="44"/>
      <c r="AV154" s="43" t="str">
        <f>IF(AU154&lt;&gt;"",IF(AU154&lt;&gt;"LIBSETS_DROP_MECHANIC_MONSTER_NAME",VLOOKUP(AU154,'LibSets constants'!$I$4:$L$1003,3,FALSE),""),"")</f>
        <v/>
      </c>
      <c r="AW154" s="43" t="str">
        <f>IF(AU154&lt;&gt;"",IF(AU154&lt;&gt;"LIBSETS_DROP_MECHANIC_MONSTER_NAME",VLOOKUP(AU154,'LibSets constants'!$I$4:$L$1003,4,FALSE),""),"")</f>
        <v/>
      </c>
      <c r="AX154" s="87" t="s">
        <v>2678</v>
      </c>
      <c r="AY154" s="21" t="str">
        <f t="shared" si="10"/>
        <v>[181] = {wayshrines={-1,-1,-1,}, dlcId=DLC_IMPERIAL_CITY</v>
      </c>
      <c r="AZ154" s="21" t="str">
        <f t="shared" si="11"/>
        <v>, zoneIds={643}, veteran=false</v>
      </c>
      <c r="BA154" s="21" t="str">
        <f t="shared" si="12"/>
        <v>, setType=LIBSETS_SETTYPE_IMPERIALCITY</v>
      </c>
      <c r="BB154" s="21" t="str">
        <f t="shared" si="13"/>
        <v>, dropMechanic={LIBSETS_DROP_MECHANIC_TELVAR_EQUIPMENT_LOCKBOX_MERCHANT}},</v>
      </c>
      <c r="BC154" s="21" t="str">
        <f t="shared" si="14"/>
        <v xml:space="preserve"> --Meritorious Service / Meritorischer Dienst   [Imperial Sewers]</v>
      </c>
    </row>
    <row r="155" spans="1:55" x14ac:dyDescent="0.25">
      <c r="A155" s="5">
        <v>183</v>
      </c>
      <c r="B155" t="s">
        <v>14</v>
      </c>
      <c r="C155" t="s">
        <v>14</v>
      </c>
      <c r="D155" s="3">
        <f>A155</f>
        <v>183</v>
      </c>
      <c r="G155" s="8" t="s">
        <v>1484</v>
      </c>
      <c r="H155" s="115">
        <v>3</v>
      </c>
      <c r="I155" t="s">
        <v>1471</v>
      </c>
      <c r="J155" t="s">
        <v>91</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constants'!$B$4:$C$1003,2,FALSE),"")</f>
        <v>Imperial City</v>
      </c>
      <c r="U155" s="33" t="s">
        <v>1549</v>
      </c>
      <c r="V155" s="3" t="s">
        <v>14</v>
      </c>
      <c r="W155" s="3" t="s">
        <v>14</v>
      </c>
      <c r="X155" s="43"/>
      <c r="Y155" s="3" t="str">
        <f>IF(G155&lt;&gt;"LIBSETS_SETTYPE_BATTLEGROUND",IF(G155&lt;&gt;"LIBSETS_SETTYPE_SPECIAL",IF(X155&lt;&gt;"",X155,IF(Z155&lt;&gt;"",VLOOKUP(Z155,'ESO zone constants'!$D$3:$H$4953,5,FALSE),"")),""),"")</f>
        <v/>
      </c>
      <c r="Z155" t="str">
        <f>IF(AND(O155&lt;&gt;"",NOT(ISERROR(O155))),"",IF(AND(L155&lt;&gt;"",L155&gt;0,NOT(ISERROR(L155))),VLOOKUP(L155,'ESO dumped WayshrineInfo'!$K$3:$N$9999,4,FALSE),""))</f>
        <v/>
      </c>
      <c r="AA155" s="44"/>
      <c r="AB155" s="39"/>
      <c r="AC155" s="39"/>
      <c r="AD155" s="3" t="str">
        <f>IF(G155&lt;&gt;"LIBSETS_SETTYPE_BATTLEGROUND",IF(G155&lt;&gt;"LIBSETS_SETTYPE_SPECIAL",IF(AE155&lt;&gt;"",VLOOKUP(AE155,'ESO zone constants'!$D$3:$H$4953,5,FALSE),""),""),"")</f>
        <v/>
      </c>
      <c r="AE155" t="str">
        <f>IF(AND(O155&lt;&gt;"",NOT(ISERROR(O155))),"",IF(AND(M155&lt;&gt;"",M155&gt;0,NOT(ISERROR(M155))),VLOOKUP(M155,'ESO dumped WayshrineInfo'!$K$3:$N$9999,4,FALSE),""))</f>
        <v/>
      </c>
      <c r="AF155" s="39"/>
      <c r="AG155" s="39"/>
      <c r="AH155" s="39"/>
      <c r="AI155" s="3" t="str">
        <f>IF(G155&lt;&gt;"LIBSETS_SETTYPE_BATTLEGROUND",IF(G155&lt;&gt;"LIBSETS_SETTYPE_SPECIAL",IF(AJ155&lt;&gt;"",VLOOKUP(AJ155,'ESO zone constants'!$D$3:$H$4953,5,FALSE),""),""),"")</f>
        <v/>
      </c>
      <c r="AK155" s="39"/>
      <c r="AL155" s="39"/>
      <c r="AM155" s="39"/>
      <c r="AN155" s="3" t="str">
        <f>IF(G155&lt;&gt;"LIBSETS_SETTYPE_BATTLEGROUND",IF(G155&lt;&gt;"LIBSETS_SETTYPE_SPECIAL",IF(AO155&lt;&gt;"",VLOOKUP(AO155,'ESO zone constants'!$D$3:$H$4953,5,FALSE),""),""),"")</f>
        <v/>
      </c>
      <c r="AP155" s="39"/>
      <c r="AQ155" s="39"/>
      <c r="AR155" s="39"/>
      <c r="AS155" s="3" t="str">
        <f>IF(G155&lt;&gt;"LIBSETS_SETTYPE_BATTLEGROUND",IF(G155&lt;&gt;"LIBSETS_SETTYPE_SPECIAL",IF(AT155&lt;&gt;"",VLOOKUP(AT155,'ESO zone constants'!$D$3:$H$4953,5,FALSE),""),""),"")</f>
        <v/>
      </c>
      <c r="AU155" s="39"/>
      <c r="AV155" s="39"/>
      <c r="AW155" s="39"/>
      <c r="AX155" s="87" t="s">
        <v>2678</v>
      </c>
      <c r="AY155" s="21" t="str">
        <f t="shared" si="10"/>
        <v>[183] = {wayshrines={247,247,247,}, dlcId=DLC_IMPERIAL_CITY</v>
      </c>
      <c r="AZ155" s="21" t="str">
        <f t="shared" si="11"/>
        <v>, zoneIds={688}, veteran={[EQUIP_TYPE_HEAD]=true, [EQUIP_TYPE_SHOULDERS]=false}</v>
      </c>
      <c r="BA155" s="21" t="str">
        <f t="shared" si="12"/>
        <v>, setType=LIBSETS_SETTYPE_MONSTER</v>
      </c>
      <c r="BB155" s="21" t="str">
        <f t="shared" si="13"/>
        <v>, dropMechanic={LIBSETS_DROP_MECHANIC_MONSTER_NAME}, dropMechanicNames={['en']='Molag Kena', ['de']='Molag Kena'}},</v>
      </c>
      <c r="BC155" s="21" t="str">
        <f t="shared" si="14"/>
        <v xml:space="preserve"> --Molag Kena / Molag Kena   [White-Gold Tower]</v>
      </c>
    </row>
    <row r="156" spans="1:55" x14ac:dyDescent="0.25">
      <c r="A156" s="12">
        <v>184</v>
      </c>
      <c r="B156" t="s">
        <v>965</v>
      </c>
      <c r="C156" t="s">
        <v>966</v>
      </c>
      <c r="D156" s="3">
        <f>A156</f>
        <v>184</v>
      </c>
      <c r="E156" s="42"/>
      <c r="G156" s="8" t="s">
        <v>1482</v>
      </c>
      <c r="I156" t="s">
        <v>91</v>
      </c>
      <c r="J156" t="s">
        <v>91</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constants'!$B$4:$C$1003,2,FALSE),"")</f>
        <v>Imperial City</v>
      </c>
      <c r="V156" s="3" t="str">
        <f>IF(U156&lt;&gt;"",IF(U156&lt;&gt;"LIBSETS_DROP_MECHANIC_MONSTER_NAME",VLOOKUP(U156,'LibSets constants'!$I$4:$L$1003,3,FALSE),""),"")</f>
        <v/>
      </c>
      <c r="W156" s="3" t="str">
        <f>IF(U156&lt;&gt;"",IF(U156&lt;&gt;"LIBSETS_DROP_MECHANIC_MONSTER_NAME",VLOOKUP(U156,'LibSets constants'!$I$4:$L$1003,4,FALSE),""),"")</f>
        <v/>
      </c>
      <c r="X156" s="3"/>
      <c r="Y156" s="3" t="str">
        <f>IF(G156&lt;&gt;"LIBSETS_SETTYPE_BATTLEGROUND",IF(G156&lt;&gt;"LIBSETS_SETTYPE_SPECIAL",IF(X156&lt;&gt;"",X156,IF(Z156&lt;&gt;"",VLOOKUP(Z156,'ESO zone constants'!$D$3:$H$4953,5,FALSE),"")),""),"")</f>
        <v/>
      </c>
      <c r="Z156" t="str">
        <f>IF(AND(O156&lt;&gt;"",NOT(ISERROR(O156))),"",IF(AND(L156&lt;&gt;"",L156&gt;0,NOT(ISERROR(L156))),VLOOKUP(L156,'ESO dumped WayshrineInfo'!$K$3:$N$9999,4,FALSE),""))</f>
        <v/>
      </c>
      <c r="AB156" s="3" t="str">
        <f>IF(AA156&lt;&gt;"",IF(AA156&lt;&gt;"LIBSETS_DROP_MECHANIC_MONSTER_NAME",VLOOKUP(AA156,'LibSets constants'!$I$4:$L$1003,3,FALSE),""),"")</f>
        <v/>
      </c>
      <c r="AC156" s="3" t="str">
        <f>IF(AA156&lt;&gt;"",IF(AA156&lt;&gt;"LIBSETS_DROP_MECHANIC_MONSTER_NAME",VLOOKUP(AA156,'LibSets constants'!$I$4:$L$1003,4,FALSE),""),"")</f>
        <v/>
      </c>
      <c r="AD156" s="3" t="str">
        <f>IF(G156&lt;&gt;"LIBSETS_SETTYPE_BATTLEGROUND",IF(G156&lt;&gt;"LIBSETS_SETTYPE_SPECIAL",IF(AE156&lt;&gt;"",VLOOKUP(AE156,'ESO zone constants'!$D$3:$H$4953,5,FALSE),""),""),"")</f>
        <v/>
      </c>
      <c r="AE156" t="str">
        <f>IF(AND(O156&lt;&gt;"",NOT(ISERROR(O156))),"",IF(AND(M156&lt;&gt;"",M156&gt;0,NOT(ISERROR(M156))),VLOOKUP(M156,'ESO dumped WayshrineInfo'!$K$3:$N$9999,4,FALSE),""))</f>
        <v/>
      </c>
      <c r="AG156" s="3" t="str">
        <f>IF(AF156&lt;&gt;"",IF(AF156&lt;&gt;"LIBSETS_DROP_MECHANIC_MONSTER_NAME",VLOOKUP(AF156,'LibSets constants'!$I$4:$L$1003,3,FALSE),""),"")</f>
        <v/>
      </c>
      <c r="AH156" s="3" t="str">
        <f>IF(AF156&lt;&gt;"",IF(AF156&lt;&gt;"LIBSETS_DROP_MECHANIC_MONSTER_NAME",VLOOKUP(AF156,'LibSets constants'!$I$4:$L$1003,4,FALSE),""),"")</f>
        <v/>
      </c>
      <c r="AI156" s="3" t="str">
        <f>IF(G156&lt;&gt;"LIBSETS_SETTYPE_BATTLEGROUND",IF(G156&lt;&gt;"LIBSETS_SETTYPE_SPECIAL",IF(AJ156&lt;&gt;"",VLOOKUP(AJ156,'ESO zone constants'!$D$3:$H$4953,5,FALSE),""),""),"")</f>
        <v/>
      </c>
      <c r="AL156" s="3" t="str">
        <f>IF(AK156&lt;&gt;"",IF(AK156&lt;&gt;"LIBSETS_DROP_MECHANIC_MONSTER_NAME",VLOOKUP(AK156,'LibSets constants'!$I$4:$L$1003,3,FALSE),""),"")</f>
        <v/>
      </c>
      <c r="AM156" s="3" t="str">
        <f>IF(AK156&lt;&gt;"",IF(AK156&lt;&gt;"LIBSETS_DROP_MECHANIC_MONSTER_NAME",VLOOKUP(AK156,'LibSets constants'!$I$4:$L$1003,4,FALSE),""),"")</f>
        <v/>
      </c>
      <c r="AN156" s="3" t="str">
        <f>IF(G156&lt;&gt;"LIBSETS_SETTYPE_BATTLEGROUND",IF(G156&lt;&gt;"LIBSETS_SETTYPE_SPECIAL",IF(AO156&lt;&gt;"",VLOOKUP(AO156,'ESO zone constants'!$D$3:$H$4953,5,FALSE),""),""),"")</f>
        <v/>
      </c>
      <c r="AQ156" s="3" t="str">
        <f>IF(AP156&lt;&gt;"",IF(AP156&lt;&gt;"LIBSETS_DROP_MECHANIC_MONSTER_NAME",VLOOKUP(AP156,'LibSets constants'!$I$4:$L$1003,3,FALSE),""),"")</f>
        <v/>
      </c>
      <c r="AR156" s="3" t="str">
        <f>IF(AP156&lt;&gt;"",IF(AP156&lt;&gt;"LIBSETS_DROP_MECHANIC_MONSTER_NAME",VLOOKUP(AP156,'LibSets constants'!$I$4:$L$1003,4,FALSE),""),"")</f>
        <v/>
      </c>
      <c r="AS156" s="3" t="str">
        <f>IF(G156&lt;&gt;"LIBSETS_SETTYPE_BATTLEGROUND",IF(G156&lt;&gt;"LIBSETS_SETTYPE_SPECIAL",IF(AT156&lt;&gt;"",VLOOKUP(AT156,'ESO zone constants'!$D$3:$H$4953,5,FALSE),""),""),"")</f>
        <v/>
      </c>
      <c r="AV156" s="3" t="str">
        <f>IF(AU156&lt;&gt;"",IF(AU156&lt;&gt;"LIBSETS_DROP_MECHANIC_MONSTER_NAME",VLOOKUP(AU156,'LibSets constants'!$I$4:$L$1003,3,FALSE),""),"")</f>
        <v/>
      </c>
      <c r="AW156" s="3" t="str">
        <f>IF(AU156&lt;&gt;"",IF(AU156&lt;&gt;"LIBSETS_DROP_MECHANIC_MONSTER_NAME",VLOOKUP(AU156,'LibSets constants'!$I$4:$L$1003,4,FALSE),""),"")</f>
        <v/>
      </c>
      <c r="AX156" s="87" t="s">
        <v>2678</v>
      </c>
      <c r="AY156" s="21" t="str">
        <f t="shared" si="10"/>
        <v>[184] = {wayshrines={247,247,247,}, dlcId=DLC_IMPERIAL_CITY</v>
      </c>
      <c r="AZ156" s="21" t="str">
        <f t="shared" si="11"/>
        <v>, zoneIds={688}, veteran=false</v>
      </c>
      <c r="BA156" s="21" t="str">
        <f t="shared" si="12"/>
        <v>, setType=LIBSETS_SETTYPE_DUNGEON</v>
      </c>
      <c r="BB156" s="21" t="str">
        <f t="shared" si="13"/>
        <v>},</v>
      </c>
      <c r="BC156" s="21" t="str">
        <f t="shared" si="14"/>
        <v xml:space="preserve"> --Brands of Imperium / Male des Kaiserreichs   [White-Gold Tower]</v>
      </c>
    </row>
    <row r="157" spans="1:55" x14ac:dyDescent="0.25">
      <c r="A157" s="12">
        <v>185</v>
      </c>
      <c r="B157" t="s">
        <v>967</v>
      </c>
      <c r="C157" t="s">
        <v>968</v>
      </c>
      <c r="D157" s="3">
        <f>A157</f>
        <v>185</v>
      </c>
      <c r="G157" s="8" t="s">
        <v>1482</v>
      </c>
      <c r="I157" t="s">
        <v>91</v>
      </c>
      <c r="J157" t="s">
        <v>91</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constants'!$B$4:$C$1003,2,FALSE),"")</f>
        <v>Imperial City</v>
      </c>
      <c r="V157" s="3" t="str">
        <f>IF(U157&lt;&gt;"",IF(U157&lt;&gt;"LIBSETS_DROP_MECHANIC_MONSTER_NAME",VLOOKUP(U157,'LibSets constants'!$I$4:$L$1003,3,FALSE),""),"")</f>
        <v/>
      </c>
      <c r="W157" s="3" t="str">
        <f>IF(U157&lt;&gt;"",IF(U157&lt;&gt;"LIBSETS_DROP_MECHANIC_MONSTER_NAME",VLOOKUP(U157,'LibSets constants'!$I$4:$L$1003,4,FALSE),""),"")</f>
        <v/>
      </c>
      <c r="X157" s="3"/>
      <c r="Y157" s="3" t="str">
        <f>IF(G157&lt;&gt;"LIBSETS_SETTYPE_BATTLEGROUND",IF(G157&lt;&gt;"LIBSETS_SETTYPE_SPECIAL",IF(X157&lt;&gt;"",X157,IF(Z157&lt;&gt;"",VLOOKUP(Z157,'ESO zone constants'!$D$3:$H$4953,5,FALSE),"")),""),"")</f>
        <v/>
      </c>
      <c r="Z157" t="str">
        <f>IF(AND(O157&lt;&gt;"",NOT(ISERROR(O157))),"",IF(AND(L157&lt;&gt;"",L157&gt;0,NOT(ISERROR(L157))),VLOOKUP(L157,'ESO dumped WayshrineInfo'!$K$3:$N$9999,4,FALSE),""))</f>
        <v/>
      </c>
      <c r="AB157" s="3" t="str">
        <f>IF(AA157&lt;&gt;"",IF(AA157&lt;&gt;"LIBSETS_DROP_MECHANIC_MONSTER_NAME",VLOOKUP(AA157,'LibSets constants'!$I$4:$L$1003,3,FALSE),""),"")</f>
        <v/>
      </c>
      <c r="AC157" s="3" t="str">
        <f>IF(AA157&lt;&gt;"",IF(AA157&lt;&gt;"LIBSETS_DROP_MECHANIC_MONSTER_NAME",VLOOKUP(AA157,'LibSets constants'!$I$4:$L$1003,4,FALSE),""),"")</f>
        <v/>
      </c>
      <c r="AD157" s="3" t="str">
        <f>IF(G157&lt;&gt;"LIBSETS_SETTYPE_BATTLEGROUND",IF(G157&lt;&gt;"LIBSETS_SETTYPE_SPECIAL",IF(AE157&lt;&gt;"",VLOOKUP(AE157,'ESO zone constants'!$D$3:$H$4953,5,FALSE),""),""),"")</f>
        <v/>
      </c>
      <c r="AE157" t="str">
        <f>IF(AND(O157&lt;&gt;"",NOT(ISERROR(O157))),"",IF(AND(M157&lt;&gt;"",M157&gt;0,NOT(ISERROR(M157))),VLOOKUP(M157,'ESO dumped WayshrineInfo'!$K$3:$N$9999,4,FALSE),""))</f>
        <v/>
      </c>
      <c r="AG157" s="3" t="str">
        <f>IF(AF157&lt;&gt;"",IF(AF157&lt;&gt;"LIBSETS_DROP_MECHANIC_MONSTER_NAME",VLOOKUP(AF157,'LibSets constants'!$I$4:$L$1003,3,FALSE),""),"")</f>
        <v/>
      </c>
      <c r="AH157" s="3" t="str">
        <f>IF(AF157&lt;&gt;"",IF(AF157&lt;&gt;"LIBSETS_DROP_MECHANIC_MONSTER_NAME",VLOOKUP(AF157,'LibSets constants'!$I$4:$L$1003,4,FALSE),""),"")</f>
        <v/>
      </c>
      <c r="AI157" s="3" t="str">
        <f>IF(G157&lt;&gt;"LIBSETS_SETTYPE_BATTLEGROUND",IF(G157&lt;&gt;"LIBSETS_SETTYPE_SPECIAL",IF(AJ157&lt;&gt;"",VLOOKUP(AJ157,'ESO zone constants'!$D$3:$H$4953,5,FALSE),""),""),"")</f>
        <v/>
      </c>
      <c r="AL157" s="3" t="str">
        <f>IF(AK157&lt;&gt;"",IF(AK157&lt;&gt;"LIBSETS_DROP_MECHANIC_MONSTER_NAME",VLOOKUP(AK157,'LibSets constants'!$I$4:$L$1003,3,FALSE),""),"")</f>
        <v/>
      </c>
      <c r="AM157" s="3" t="str">
        <f>IF(AK157&lt;&gt;"",IF(AK157&lt;&gt;"LIBSETS_DROP_MECHANIC_MONSTER_NAME",VLOOKUP(AK157,'LibSets constants'!$I$4:$L$1003,4,FALSE),""),"")</f>
        <v/>
      </c>
      <c r="AN157" s="3" t="str">
        <f>IF(G157&lt;&gt;"LIBSETS_SETTYPE_BATTLEGROUND",IF(G157&lt;&gt;"LIBSETS_SETTYPE_SPECIAL",IF(AO157&lt;&gt;"",VLOOKUP(AO157,'ESO zone constants'!$D$3:$H$4953,5,FALSE),""),""),"")</f>
        <v/>
      </c>
      <c r="AQ157" s="3" t="str">
        <f>IF(AP157&lt;&gt;"",IF(AP157&lt;&gt;"LIBSETS_DROP_MECHANIC_MONSTER_NAME",VLOOKUP(AP157,'LibSets constants'!$I$4:$L$1003,3,FALSE),""),"")</f>
        <v/>
      </c>
      <c r="AR157" s="3" t="str">
        <f>IF(AP157&lt;&gt;"",IF(AP157&lt;&gt;"LIBSETS_DROP_MECHANIC_MONSTER_NAME",VLOOKUP(AP157,'LibSets constants'!$I$4:$L$1003,4,FALSE),""),"")</f>
        <v/>
      </c>
      <c r="AS157" s="3" t="str">
        <f>IF(G157&lt;&gt;"LIBSETS_SETTYPE_BATTLEGROUND",IF(G157&lt;&gt;"LIBSETS_SETTYPE_SPECIAL",IF(AT157&lt;&gt;"",VLOOKUP(AT157,'ESO zone constants'!$D$3:$H$4953,5,FALSE),""),""),"")</f>
        <v/>
      </c>
      <c r="AV157" s="3" t="str">
        <f>IF(AU157&lt;&gt;"",IF(AU157&lt;&gt;"LIBSETS_DROP_MECHANIC_MONSTER_NAME",VLOOKUP(AU157,'LibSets constants'!$I$4:$L$1003,3,FALSE),""),"")</f>
        <v/>
      </c>
      <c r="AW157" s="43" t="str">
        <f>IF(AU157&lt;&gt;"",IF(AU157&lt;&gt;"LIBSETS_DROP_MECHANIC_MONSTER_NAME",VLOOKUP(AU157,'LibSets constants'!$I$4:$L$1003,4,FALSE),""),"")</f>
        <v/>
      </c>
      <c r="AX157" s="87" t="s">
        <v>2678</v>
      </c>
      <c r="AY157" s="21" t="str">
        <f t="shared" si="10"/>
        <v>[185] = {wayshrines={247,247,247,}, dlcId=DLC_IMPERIAL_CITY</v>
      </c>
      <c r="AZ157" s="21" t="str">
        <f t="shared" si="11"/>
        <v>, zoneIds={688}, veteran=false</v>
      </c>
      <c r="BA157" s="21" t="str">
        <f t="shared" si="12"/>
        <v>, setType=LIBSETS_SETTYPE_DUNGEON</v>
      </c>
      <c r="BB157" s="21" t="str">
        <f t="shared" si="13"/>
        <v>},</v>
      </c>
      <c r="BC157" s="21" t="str">
        <f t="shared" si="14"/>
        <v xml:space="preserve"> --Spell Power Cure / Magiekraftheilung   [White-Gold Tower]</v>
      </c>
    </row>
    <row r="158" spans="1:55" x14ac:dyDescent="0.25">
      <c r="A158" s="12">
        <v>186</v>
      </c>
      <c r="B158" t="s">
        <v>969</v>
      </c>
      <c r="C158" t="s">
        <v>970</v>
      </c>
      <c r="D158" s="3">
        <f>A158</f>
        <v>186</v>
      </c>
      <c r="G158" s="8" t="s">
        <v>1482</v>
      </c>
      <c r="I158" t="s">
        <v>91</v>
      </c>
      <c r="J158" t="s">
        <v>91</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constants'!$B$4:$C$1003,2,FALSE),"")</f>
        <v>Included in base game</v>
      </c>
      <c r="V158" s="3" t="str">
        <f>IF(U158&lt;&gt;"",IF(U158&lt;&gt;"LIBSETS_DROP_MECHANIC_MONSTER_NAME",VLOOKUP(U158,'LibSets constants'!$I$4:$L$1003,3,FALSE),""),"")</f>
        <v/>
      </c>
      <c r="W158" s="3" t="str">
        <f>IF(U158&lt;&gt;"",IF(U158&lt;&gt;"LIBSETS_DROP_MECHANIC_MONSTER_NAME",VLOOKUP(U158,'LibSets constants'!$I$4:$L$1003,4,FALSE),""),"")</f>
        <v/>
      </c>
      <c r="X158" s="3"/>
      <c r="Y158" s="3" t="str">
        <f>IF(G158&lt;&gt;"LIBSETS_SETTYPE_BATTLEGROUND",IF(G158&lt;&gt;"LIBSETS_SETTYPE_SPECIAL",IF(X158&lt;&gt;"",X158,IF(Z158&lt;&gt;"",VLOOKUP(Z158,'ESO zone constants'!$D$3:$H$4953,5,FALSE),"")),""),"")</f>
        <v/>
      </c>
      <c r="Z158" t="str">
        <f>IF(AND(O158&lt;&gt;"",NOT(ISERROR(O158))),"",IF(AND(L158&lt;&gt;"",L158&gt;0,NOT(ISERROR(L158))),VLOOKUP(L158,'ESO dumped WayshrineInfo'!$K$3:$N$9999,4,FALSE),""))</f>
        <v/>
      </c>
      <c r="AB158" s="43" t="str">
        <f>IF(AA158&lt;&gt;"",IF(AA158&lt;&gt;"LIBSETS_DROP_MECHANIC_MONSTER_NAME",VLOOKUP(AA158,'LibSets constants'!$I$4:$L$1003,3,FALSE),""),"")</f>
        <v/>
      </c>
      <c r="AC158" s="43" t="str">
        <f>IF(AA158&lt;&gt;"",IF(AA158&lt;&gt;"LIBSETS_DROP_MECHANIC_MONSTER_NAME",VLOOKUP(AA158,'LibSets constants'!$I$4:$L$1003,4,FALSE),""),"")</f>
        <v/>
      </c>
      <c r="AD158" s="3" t="str">
        <f>IF(G158&lt;&gt;"LIBSETS_SETTYPE_BATTLEGROUND",IF(G158&lt;&gt;"LIBSETS_SETTYPE_SPECIAL",IF(AE158&lt;&gt;"",VLOOKUP(AE158,'ESO zone constants'!$D$3:$H$4953,5,FALSE),""),""),"")</f>
        <v/>
      </c>
      <c r="AE158" t="str">
        <f>IF(AND(O158&lt;&gt;"",NOT(ISERROR(O158))),"",IF(AND(M158&lt;&gt;"",M158&gt;0,NOT(ISERROR(M158))),VLOOKUP(M158,'ESO dumped WayshrineInfo'!$K$3:$N$9999,4,FALSE),""))</f>
        <v/>
      </c>
      <c r="AF158" s="44"/>
      <c r="AG158" s="43" t="str">
        <f>IF(AF158&lt;&gt;"",IF(AF158&lt;&gt;"LIBSETS_DROP_MECHANIC_MONSTER_NAME",VLOOKUP(AF158,'LibSets constants'!$I$4:$L$1003,3,FALSE),""),"")</f>
        <v/>
      </c>
      <c r="AH158" s="43" t="str">
        <f>IF(AF158&lt;&gt;"",IF(AF158&lt;&gt;"LIBSETS_DROP_MECHANIC_MONSTER_NAME",VLOOKUP(AF158,'LibSets constants'!$I$4:$L$1003,4,FALSE),""),"")</f>
        <v/>
      </c>
      <c r="AI158" s="3" t="str">
        <f>IF(G158&lt;&gt;"LIBSETS_SETTYPE_BATTLEGROUND",IF(G158&lt;&gt;"LIBSETS_SETTYPE_SPECIAL",IF(AJ158&lt;&gt;"",VLOOKUP(AJ158,'ESO zone constants'!$D$3:$H$4953,5,FALSE),""),""),"")</f>
        <v/>
      </c>
      <c r="AK158" s="44"/>
      <c r="AL158" s="43" t="str">
        <f>IF(AK158&lt;&gt;"",IF(AK158&lt;&gt;"LIBSETS_DROP_MECHANIC_MONSTER_NAME",VLOOKUP(AK158,'LibSets constants'!$I$4:$L$1003,3,FALSE),""),"")</f>
        <v/>
      </c>
      <c r="AM158" s="43" t="str">
        <f>IF(AK158&lt;&gt;"",IF(AK158&lt;&gt;"LIBSETS_DROP_MECHANIC_MONSTER_NAME",VLOOKUP(AK158,'LibSets constants'!$I$4:$L$1003,4,FALSE),""),"")</f>
        <v/>
      </c>
      <c r="AN158" s="3" t="str">
        <f>IF(G158&lt;&gt;"LIBSETS_SETTYPE_BATTLEGROUND",IF(G158&lt;&gt;"LIBSETS_SETTYPE_SPECIAL",IF(AO158&lt;&gt;"",VLOOKUP(AO158,'ESO zone constants'!$D$3:$H$4953,5,FALSE),""),""),"")</f>
        <v/>
      </c>
      <c r="AP158" s="44"/>
      <c r="AQ158" s="43" t="str">
        <f>IF(AP158&lt;&gt;"",IF(AP158&lt;&gt;"LIBSETS_DROP_MECHANIC_MONSTER_NAME",VLOOKUP(AP158,'LibSets constants'!$I$4:$L$1003,3,FALSE),""),"")</f>
        <v/>
      </c>
      <c r="AR158" s="43" t="str">
        <f>IF(AP158&lt;&gt;"",IF(AP158&lt;&gt;"LIBSETS_DROP_MECHANIC_MONSTER_NAME",VLOOKUP(AP158,'LibSets constants'!$I$4:$L$1003,4,FALSE),""),"")</f>
        <v/>
      </c>
      <c r="AS158" s="3" t="str">
        <f>IF(G158&lt;&gt;"LIBSETS_SETTYPE_BATTLEGROUND",IF(G158&lt;&gt;"LIBSETS_SETTYPE_SPECIAL",IF(AT158&lt;&gt;"",VLOOKUP(AT158,'ESO zone constants'!$D$3:$H$4953,5,FALSE),""),""),"")</f>
        <v/>
      </c>
      <c r="AU158" s="44"/>
      <c r="AV158" s="43" t="str">
        <f>IF(AU158&lt;&gt;"",IF(AU158&lt;&gt;"LIBSETS_DROP_MECHANIC_MONSTER_NAME",VLOOKUP(AU158,'LibSets constants'!$I$4:$L$1003,3,FALSE),""),"")</f>
        <v/>
      </c>
      <c r="AW158" s="43" t="str">
        <f>IF(AU158&lt;&gt;"",IF(AU158&lt;&gt;"LIBSETS_DROP_MECHANIC_MONSTER_NAME",VLOOKUP(AU158,'LibSets constants'!$I$4:$L$1003,4,FALSE),""),"")</f>
        <v/>
      </c>
      <c r="AX158" s="87" t="s">
        <v>2678</v>
      </c>
      <c r="AY158" s="21" t="str">
        <f t="shared" si="10"/>
        <v>[186] = {wayshrines={188,188,188,}, dlcId=DLC_BASE_GAME</v>
      </c>
      <c r="AZ158" s="21" t="str">
        <f t="shared" si="11"/>
        <v>, zoneIds={131}, veteran=false</v>
      </c>
      <c r="BA158" s="21" t="str">
        <f t="shared" si="12"/>
        <v>, setType=LIBSETS_SETTYPE_DUNGEON</v>
      </c>
      <c r="BB158" s="21" t="str">
        <f t="shared" si="13"/>
        <v>},</v>
      </c>
      <c r="BC158" s="21" t="str">
        <f t="shared" si="14"/>
        <v xml:space="preserve"> --Jolting Arms / Rüttelnde Rüstung   [Tempest Island]</v>
      </c>
    </row>
    <row r="159" spans="1:55" x14ac:dyDescent="0.25">
      <c r="A159" s="12">
        <v>187</v>
      </c>
      <c r="B159" t="s">
        <v>971</v>
      </c>
      <c r="C159" t="s">
        <v>972</v>
      </c>
      <c r="D159" s="3">
        <f>A159</f>
        <v>187</v>
      </c>
      <c r="G159" s="8" t="s">
        <v>1485</v>
      </c>
      <c r="I159" t="s">
        <v>91</v>
      </c>
      <c r="J159" t="s">
        <v>91</v>
      </c>
      <c r="K159">
        <v>-1</v>
      </c>
      <c r="L159">
        <v>-1</v>
      </c>
      <c r="M159">
        <v>-1</v>
      </c>
      <c r="N159">
        <v>0</v>
      </c>
      <c r="O159" s="66" t="s">
        <v>114</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constants'!$B$4:$C$1003,2,FALSE),"")</f>
        <v>Included in base game</v>
      </c>
      <c r="U159" s="33" t="s">
        <v>1565</v>
      </c>
      <c r="V159" s="3" t="str">
        <f>IF(U159&lt;&gt;"",IF(U159&lt;&gt;"LIBSETS_DROP_MECHANIC_MONSTER_NAME",VLOOKUP(U159,'LibSets constants'!$I$4:$L$1003,3,FALSE),""),"")</f>
        <v>Delve bosses have a chance to drop a waist or feet.</v>
      </c>
      <c r="W159" s="3" t="str">
        <f>IF(U159&lt;&gt;"",IF(U159&lt;&gt;"LIBSETS_DROP_MECHANIC_MONSTER_NAME",VLOOKUP(U159,'LibSets constants'!$I$4:$L$1003,4,FALSE),""),"")</f>
        <v>Bosse in Gewölben haben die Chance, eine Taille oder Füße fallen zu lassen.</v>
      </c>
      <c r="X159" s="3"/>
      <c r="Y159" s="3" t="str">
        <f>IF(G159&lt;&gt;"LIBSETS_SETTYPE_BATTLEGROUND",IF(G159&lt;&gt;"LIBSETS_SETTYPE_SPECIAL",IF(X159&lt;&gt;"",X159,IF(Z159&lt;&gt;"",VLOOKUP(Z159,'ESO zone constants'!$D$3:$H$4953,5,FALSE),"")),""),"")</f>
        <v/>
      </c>
      <c r="Z159" t="str">
        <f>IF(AND(O159&lt;&gt;"",NOT(ISERROR(O159))),"",IF(AND(L159&lt;&gt;"",L159&gt;0,NOT(ISERROR(L159))),VLOOKUP(L159,'ESO dumped WayshrineInfo'!$K$3:$N$9999,4,FALSE),""))</f>
        <v/>
      </c>
      <c r="AA159" s="33" t="s">
        <v>1566</v>
      </c>
      <c r="AB159" s="43" t="str">
        <f>IF(AA159&lt;&gt;"",IF(AA159&lt;&gt;"LIBSETS_DROP_MECHANIC_MONSTER_NAME",VLOOKUP(AA159,'LibSets constants'!$I$4:$L$1003,3,FALSE),""),"")</f>
        <v>Overland group bosses have a 100% chance to drop head, chest, legs, or weapon.</v>
      </c>
      <c r="AC159" s="43" t="str">
        <f>IF(AA159&lt;&gt;"",IF(AA159&lt;&gt;"LIBSETS_DROP_MECHANIC_MONSTER_NAME",VLOOKUP(AA159,'LibSets constants'!$I$4:$L$1003,4,FALSE),""),"")</f>
        <v>Überland Gruppenbosse haben eine Chance von 100%, Kopf, Brust, Beine oder Waffen fallen zu lassen.</v>
      </c>
      <c r="AD159" s="3" t="str">
        <f>IF(G159&lt;&gt;"LIBSETS_SETTYPE_BATTLEGROUND",IF(G159&lt;&gt;"LIBSETS_SETTYPE_SPECIAL",IF(AE159&lt;&gt;"",VLOOKUP(AE159,'ESO zone constants'!$D$3:$H$4953,5,FALSE),""),""),"")</f>
        <v/>
      </c>
      <c r="AE159" t="str">
        <f>IF(AND(O159&lt;&gt;"",NOT(ISERROR(O159))),"",IF(AND(M159&lt;&gt;"",M159&gt;0,NOT(ISERROR(M159))),VLOOKUP(M159,'ESO dumped WayshrineInfo'!$K$3:$N$9999,4,FALSE),""))</f>
        <v/>
      </c>
      <c r="AF159" s="44" t="s">
        <v>1567</v>
      </c>
      <c r="AG159" s="43" t="str">
        <f>IF(AF159&lt;&gt;"",IF(AF159&lt;&gt;"LIBSETS_DROP_MECHANIC_MONSTER_NAME",VLOOKUP(AF159,'LibSets constants'!$I$4:$L$1003,3,FALSE),""),"")</f>
        <v>Public dungeon bosses have a chance to drop a shoulder, hand, or weapon.</v>
      </c>
      <c r="AH159" s="43" t="str">
        <f>IF(AF159&lt;&gt;"",IF(AF159&lt;&gt;"LIBSETS_DROP_MECHANIC_MONSTER_NAME",VLOOKUP(AF159,'LibSets constants'!$I$4:$L$1003,4,FALSE),""),"")</f>
        <v>Öffentliche Dungeon-Bosse haben die Möglichkeit, eine Schulter, Handschuhe oder eine Waffe fallen zu lassen.</v>
      </c>
      <c r="AI159" s="3" t="str">
        <f>IF(G159&lt;&gt;"LIBSETS_SETTYPE_BATTLEGROUND",IF(G159&lt;&gt;"LIBSETS_SETTYPE_SPECIAL",IF(AJ159&lt;&gt;"",VLOOKUP(AJ159,'ESO zone constants'!$D$3:$H$4953,5,FALSE),""),""),"")</f>
        <v/>
      </c>
      <c r="AK159" s="44" t="s">
        <v>1568</v>
      </c>
      <c r="AL159" s="43" t="str">
        <f>IF(AK159&lt;&gt;"",IF(AK159&lt;&gt;"LIBSETS_DROP_MECHANIC_MONSTER_NAME",VLOOKUP(AK159,'LibSets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9" s="43" t="str">
        <f>IF(AK159&lt;&gt;"",IF(AK159&lt;&gt;"LIBSETS_DROP_MECHANIC_MONSTER_NAME",VLOOKUP(AK159,'LibSets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9" s="3" t="str">
        <f>IF(G159&lt;&gt;"LIBSETS_SETTYPE_BATTLEGROUND",IF(G159&lt;&gt;"LIBSETS_SETTYPE_SPECIAL",IF(AO159&lt;&gt;"",VLOOKUP(AO159,'ESO zone constants'!$D$3:$H$4953,5,FALSE),""),""),"")</f>
        <v/>
      </c>
      <c r="AP159" s="44"/>
      <c r="AQ159" s="43" t="str">
        <f>IF(AP159&lt;&gt;"",IF(AP159&lt;&gt;"LIBSETS_DROP_MECHANIC_MONSTER_NAME",VLOOKUP(AP159,'LibSets constants'!$I$4:$L$1003,3,FALSE),""),"")</f>
        <v/>
      </c>
      <c r="AR159" s="43" t="str">
        <f>IF(AP159&lt;&gt;"",IF(AP159&lt;&gt;"LIBSETS_DROP_MECHANIC_MONSTER_NAME",VLOOKUP(AP159,'LibSets constants'!$I$4:$L$1003,4,FALSE),""),"")</f>
        <v/>
      </c>
      <c r="AS159" s="3" t="str">
        <f>IF(G159&lt;&gt;"LIBSETS_SETTYPE_BATTLEGROUND",IF(G159&lt;&gt;"LIBSETS_SETTYPE_SPECIAL",IF(AT159&lt;&gt;"",VLOOKUP(AT159,'ESO zone constants'!$D$3:$H$4953,5,FALSE),""),""),"")</f>
        <v/>
      </c>
      <c r="AU159" s="44"/>
      <c r="AV159" s="43" t="str">
        <f>IF(AU159&lt;&gt;"",IF(AU159&lt;&gt;"LIBSETS_DROP_MECHANIC_MONSTER_NAME",VLOOKUP(AU159,'LibSets constants'!$I$4:$L$1003,3,FALSE),""),"")</f>
        <v/>
      </c>
      <c r="AW159" s="43" t="str">
        <f>IF(AU159&lt;&gt;"",IF(AU159&lt;&gt;"LIBSETS_DROP_MECHANIC_MONSTER_NAME",VLOOKUP(AU159,'LibSets constants'!$I$4:$L$1003,4,FALSE),""),"")</f>
        <v/>
      </c>
      <c r="AX159" s="87" t="s">
        <v>2679</v>
      </c>
      <c r="AY159" s="21" t="str">
        <f t="shared" si="10"/>
        <v>[187] = {wayshrines={-1,-1,-1,}, dlcId=DLC_BASE_GAME</v>
      </c>
      <c r="AZ159" s="21" t="str">
        <f t="shared" si="11"/>
        <v>, zoneIds={117}, veteran=false</v>
      </c>
      <c r="BA159" s="21" t="str">
        <f t="shared" si="12"/>
        <v>, setType=LIBSETS_SETTYPE_OVERLAND</v>
      </c>
      <c r="BB159" s="21" t="str">
        <f t="shared" si="13"/>
        <v>, isProcSetAllowedInPvP=1, dropMechanic={LIBSETS_DROP_MECHANIC_OVERLAND_BOSS_DELVE,LIBSETS_DROP_MECHANIC_OVERLAND_WORLDBOSS,LIBSETS_DROP_MECHANIC_OVERLAND_BOSS_PUBLIC_DUNGEON,LIBSETS_DROP_MECHANIC_OVERLAND_CHEST}},</v>
      </c>
      <c r="BC159" s="21" t="str">
        <f t="shared" si="14"/>
        <v xml:space="preserve"> --Swamp Raider / Sumpfräuber   [Shadowfen]</v>
      </c>
    </row>
    <row r="160" spans="1:55" x14ac:dyDescent="0.25">
      <c r="A160" s="12">
        <v>188</v>
      </c>
      <c r="B160" t="s">
        <v>973</v>
      </c>
      <c r="C160" t="s">
        <v>974</v>
      </c>
      <c r="D160" s="3">
        <f>A160</f>
        <v>188</v>
      </c>
      <c r="G160" s="8" t="s">
        <v>1482</v>
      </c>
      <c r="I160" t="s">
        <v>91</v>
      </c>
      <c r="J160" t="s">
        <v>91</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constants'!$B$4:$C$1003,2,FALSE),"")</f>
        <v>Included in base game</v>
      </c>
      <c r="V160" s="3" t="str">
        <f>IF(U160&lt;&gt;"",IF(U160&lt;&gt;"LIBSETS_DROP_MECHANIC_MONSTER_NAME",VLOOKUP(U160,'LibSets constants'!$I$4:$L$1003,3,FALSE),""),"")</f>
        <v/>
      </c>
      <c r="W160" s="3" t="str">
        <f>IF(U160&lt;&gt;"",IF(U160&lt;&gt;"LIBSETS_DROP_MECHANIC_MONSTER_NAME",VLOOKUP(U160,'LibSets constants'!$I$4:$L$1003,4,FALSE),""),"")</f>
        <v/>
      </c>
      <c r="X160" s="3"/>
      <c r="Y160" s="3" t="str">
        <f>IF(G160&lt;&gt;"LIBSETS_SETTYPE_BATTLEGROUND",IF(G160&lt;&gt;"LIBSETS_SETTYPE_SPECIAL",IF(X160&lt;&gt;"",X160,IF(Z160&lt;&gt;"",VLOOKUP(Z160,'ESO zone constants'!$D$3:$H$4953,5,FALSE),"")),""),"")</f>
        <v/>
      </c>
      <c r="Z160" t="str">
        <f>IF(AND(O160&lt;&gt;"",NOT(ISERROR(O160))),"",IF(AND(L160&lt;&gt;"",L160&gt;0,NOT(ISERROR(L160))),VLOOKUP(L160,'ESO dumped WayshrineInfo'!$K$3:$N$9999,4,FALSE),""))</f>
        <v/>
      </c>
      <c r="AB160" s="43" t="str">
        <f>IF(AA160&lt;&gt;"",IF(AA160&lt;&gt;"LIBSETS_DROP_MECHANIC_MONSTER_NAME",VLOOKUP(AA160,'LibSets constants'!$I$4:$L$1003,3,FALSE),""),"")</f>
        <v/>
      </c>
      <c r="AC160" s="43" t="str">
        <f>IF(AA160&lt;&gt;"",IF(AA160&lt;&gt;"LIBSETS_DROP_MECHANIC_MONSTER_NAME",VLOOKUP(AA160,'LibSets constants'!$I$4:$L$1003,4,FALSE),""),"")</f>
        <v/>
      </c>
      <c r="AD160" s="3" t="str">
        <f>IF(G160&lt;&gt;"LIBSETS_SETTYPE_BATTLEGROUND",IF(G160&lt;&gt;"LIBSETS_SETTYPE_SPECIAL",IF(AE160&lt;&gt;"",VLOOKUP(AE160,'ESO zone constants'!$D$3:$H$4953,5,FALSE),""),""),"")</f>
        <v/>
      </c>
      <c r="AE160" t="str">
        <f>IF(AND(O160&lt;&gt;"",NOT(ISERROR(O160))),"",IF(AND(M160&lt;&gt;"",M160&gt;0,NOT(ISERROR(M160))),VLOOKUP(M160,'ESO dumped WayshrineInfo'!$K$3:$N$9999,4,FALSE),""))</f>
        <v/>
      </c>
      <c r="AF160" s="44"/>
      <c r="AG160" s="43" t="str">
        <f>IF(AF160&lt;&gt;"",IF(AF160&lt;&gt;"LIBSETS_DROP_MECHANIC_MONSTER_NAME",VLOOKUP(AF160,'LibSets constants'!$I$4:$L$1003,3,FALSE),""),"")</f>
        <v/>
      </c>
      <c r="AH160" s="43" t="str">
        <f>IF(AF160&lt;&gt;"",IF(AF160&lt;&gt;"LIBSETS_DROP_MECHANIC_MONSTER_NAME",VLOOKUP(AF160,'LibSets constants'!$I$4:$L$1003,4,FALSE),""),"")</f>
        <v/>
      </c>
      <c r="AI160" s="3" t="str">
        <f>IF(G160&lt;&gt;"LIBSETS_SETTYPE_BATTLEGROUND",IF(G160&lt;&gt;"LIBSETS_SETTYPE_SPECIAL",IF(AJ160&lt;&gt;"",VLOOKUP(AJ160,'ESO zone constants'!$D$3:$H$4953,5,FALSE),""),""),"")</f>
        <v/>
      </c>
      <c r="AK160" s="44"/>
      <c r="AL160" s="43" t="str">
        <f>IF(AK160&lt;&gt;"",IF(AK160&lt;&gt;"LIBSETS_DROP_MECHANIC_MONSTER_NAME",VLOOKUP(AK160,'LibSets constants'!$I$4:$L$1003,3,FALSE),""),"")</f>
        <v/>
      </c>
      <c r="AM160" s="43" t="str">
        <f>IF(AK160&lt;&gt;"",IF(AK160&lt;&gt;"LIBSETS_DROP_MECHANIC_MONSTER_NAME",VLOOKUP(AK160,'LibSets constants'!$I$4:$L$1003,4,FALSE),""),"")</f>
        <v/>
      </c>
      <c r="AN160" s="3" t="str">
        <f>IF(G160&lt;&gt;"LIBSETS_SETTYPE_BATTLEGROUND",IF(G160&lt;&gt;"LIBSETS_SETTYPE_SPECIAL",IF(AO160&lt;&gt;"",VLOOKUP(AO160,'ESO zone constants'!$D$3:$H$4953,5,FALSE),""),""),"")</f>
        <v/>
      </c>
      <c r="AP160" s="44"/>
      <c r="AQ160" s="43" t="str">
        <f>IF(AP160&lt;&gt;"",IF(AP160&lt;&gt;"LIBSETS_DROP_MECHANIC_MONSTER_NAME",VLOOKUP(AP160,'LibSets constants'!$I$4:$L$1003,3,FALSE),""),"")</f>
        <v/>
      </c>
      <c r="AR160" s="43" t="str">
        <f>IF(AP160&lt;&gt;"",IF(AP160&lt;&gt;"LIBSETS_DROP_MECHANIC_MONSTER_NAME",VLOOKUP(AP160,'LibSets constants'!$I$4:$L$1003,4,FALSE),""),"")</f>
        <v/>
      </c>
      <c r="AS160" s="3" t="str">
        <f>IF(G160&lt;&gt;"LIBSETS_SETTYPE_BATTLEGROUND",IF(G160&lt;&gt;"LIBSETS_SETTYPE_SPECIAL",IF(AT160&lt;&gt;"",VLOOKUP(AT160,'ESO zone constants'!$D$3:$H$4953,5,FALSE),""),""),"")</f>
        <v/>
      </c>
      <c r="AU160" s="44"/>
      <c r="AV160" s="43" t="str">
        <f>IF(AU160&lt;&gt;"",IF(AU160&lt;&gt;"LIBSETS_DROP_MECHANIC_MONSTER_NAME",VLOOKUP(AU160,'LibSets constants'!$I$4:$L$1003,3,FALSE),""),"")</f>
        <v/>
      </c>
      <c r="AW160" s="43" t="str">
        <f>IF(AU160&lt;&gt;"",IF(AU160&lt;&gt;"LIBSETS_DROP_MECHANIC_MONSTER_NAME",VLOOKUP(AU160,'LibSets constants'!$I$4:$L$1003,4,FALSE),""),"")</f>
        <v/>
      </c>
      <c r="AX160" s="87" t="s">
        <v>2678</v>
      </c>
      <c r="AY160" s="21" t="str">
        <f t="shared" si="10"/>
        <v>[188] = {wayshrines={188,188,188,}, dlcId=DLC_BASE_GAME</v>
      </c>
      <c r="AZ160" s="21" t="str">
        <f t="shared" si="11"/>
        <v>, zoneIds={131}, veteran=false</v>
      </c>
      <c r="BA160" s="21" t="str">
        <f t="shared" si="12"/>
        <v>, setType=LIBSETS_SETTYPE_DUNGEON</v>
      </c>
      <c r="BB160" s="21" t="str">
        <f t="shared" si="13"/>
        <v>},</v>
      </c>
      <c r="BC160" s="21" t="str">
        <f t="shared" si="14"/>
        <v xml:space="preserve"> --Storm Master / Sturmmeister   [Tempest Island]</v>
      </c>
    </row>
    <row r="161" spans="1:55" x14ac:dyDescent="0.25">
      <c r="A161" s="12">
        <v>190</v>
      </c>
      <c r="B161" t="s">
        <v>975</v>
      </c>
      <c r="C161" t="s">
        <v>976</v>
      </c>
      <c r="D161" s="3">
        <f>A161</f>
        <v>190</v>
      </c>
      <c r="G161" s="8" t="s">
        <v>1482</v>
      </c>
      <c r="I161" t="s">
        <v>91</v>
      </c>
      <c r="J161" t="s">
        <v>91</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constants'!$B$4:$C$1003,2,FALSE),"")</f>
        <v>Imperial City</v>
      </c>
      <c r="V161" s="3" t="str">
        <f>IF(U161&lt;&gt;"",IF(U161&lt;&gt;"LIBSETS_DROP_MECHANIC_MONSTER_NAME",VLOOKUP(U161,'LibSets constants'!$I$4:$L$1003,3,FALSE),""),"")</f>
        <v/>
      </c>
      <c r="W161" s="3" t="str">
        <f>IF(U161&lt;&gt;"",IF(U161&lt;&gt;"LIBSETS_DROP_MECHANIC_MONSTER_NAME",VLOOKUP(U161,'LibSets constants'!$I$4:$L$1003,4,FALSE),""),"")</f>
        <v/>
      </c>
      <c r="X161" s="3"/>
      <c r="Y161" s="3" t="str">
        <f>IF(G161&lt;&gt;"LIBSETS_SETTYPE_BATTLEGROUND",IF(G161&lt;&gt;"LIBSETS_SETTYPE_SPECIAL",IF(X161&lt;&gt;"",X161,IF(Z161&lt;&gt;"",VLOOKUP(Z161,'ESO zone constants'!$D$3:$H$4953,5,FALSE),"")),""),"")</f>
        <v/>
      </c>
      <c r="Z161" t="str">
        <f>IF(AND(O161&lt;&gt;"",NOT(ISERROR(O161))),"",IF(AND(L161&lt;&gt;"",L161&gt;0,NOT(ISERROR(L161))),VLOOKUP(L161,'ESO dumped WayshrineInfo'!$K$3:$N$9999,4,FALSE),""))</f>
        <v/>
      </c>
      <c r="AB161" s="43" t="str">
        <f>IF(AA161&lt;&gt;"",IF(AA161&lt;&gt;"LIBSETS_DROP_MECHANIC_MONSTER_NAME",VLOOKUP(AA161,'LibSets constants'!$I$4:$L$1003,3,FALSE),""),"")</f>
        <v/>
      </c>
      <c r="AC161" s="43" t="str">
        <f>IF(AA161&lt;&gt;"",IF(AA161&lt;&gt;"LIBSETS_DROP_MECHANIC_MONSTER_NAME",VLOOKUP(AA161,'LibSets constants'!$I$4:$L$1003,4,FALSE),""),"")</f>
        <v/>
      </c>
      <c r="AD161" s="3" t="str">
        <f>IF(G161&lt;&gt;"LIBSETS_SETTYPE_BATTLEGROUND",IF(G161&lt;&gt;"LIBSETS_SETTYPE_SPECIAL",IF(AE161&lt;&gt;"",VLOOKUP(AE161,'ESO zone constants'!$D$3:$H$4953,5,FALSE),""),""),"")</f>
        <v/>
      </c>
      <c r="AE161" t="str">
        <f>IF(AND(O161&lt;&gt;"",NOT(ISERROR(O161))),"",IF(AND(M161&lt;&gt;"",M161&gt;0,NOT(ISERROR(M161))),VLOOKUP(M161,'ESO dumped WayshrineInfo'!$K$3:$N$9999,4,FALSE),""))</f>
        <v/>
      </c>
      <c r="AF161" s="44"/>
      <c r="AG161" s="43" t="str">
        <f>IF(AF161&lt;&gt;"",IF(AF161&lt;&gt;"LIBSETS_DROP_MECHANIC_MONSTER_NAME",VLOOKUP(AF161,'LibSets constants'!$I$4:$L$1003,3,FALSE),""),"")</f>
        <v/>
      </c>
      <c r="AH161" s="43" t="str">
        <f>IF(AF161&lt;&gt;"",IF(AF161&lt;&gt;"LIBSETS_DROP_MECHANIC_MONSTER_NAME",VLOOKUP(AF161,'LibSets constants'!$I$4:$L$1003,4,FALSE),""),"")</f>
        <v/>
      </c>
      <c r="AI161" s="3" t="str">
        <f>IF(G161&lt;&gt;"LIBSETS_SETTYPE_BATTLEGROUND",IF(G161&lt;&gt;"LIBSETS_SETTYPE_SPECIAL",IF(AJ161&lt;&gt;"",VLOOKUP(AJ161,'ESO zone constants'!$D$3:$H$4953,5,FALSE),""),""),"")</f>
        <v/>
      </c>
      <c r="AK161" s="44"/>
      <c r="AL161" s="43" t="str">
        <f>IF(AK161&lt;&gt;"",IF(AK161&lt;&gt;"LIBSETS_DROP_MECHANIC_MONSTER_NAME",VLOOKUP(AK161,'LibSets constants'!$I$4:$L$1003,3,FALSE),""),"")</f>
        <v/>
      </c>
      <c r="AM161" s="43" t="str">
        <f>IF(AK161&lt;&gt;"",IF(AK161&lt;&gt;"LIBSETS_DROP_MECHANIC_MONSTER_NAME",VLOOKUP(AK161,'LibSets constants'!$I$4:$L$1003,4,FALSE),""),"")</f>
        <v/>
      </c>
      <c r="AN161" s="3" t="str">
        <f>IF(G161&lt;&gt;"LIBSETS_SETTYPE_BATTLEGROUND",IF(G161&lt;&gt;"LIBSETS_SETTYPE_SPECIAL",IF(AO161&lt;&gt;"",VLOOKUP(AO161,'ESO zone constants'!$D$3:$H$4953,5,FALSE),""),""),"")</f>
        <v/>
      </c>
      <c r="AP161" s="44"/>
      <c r="AQ161" s="43" t="str">
        <f>IF(AP161&lt;&gt;"",IF(AP161&lt;&gt;"LIBSETS_DROP_MECHANIC_MONSTER_NAME",VLOOKUP(AP161,'LibSets constants'!$I$4:$L$1003,3,FALSE),""),"")</f>
        <v/>
      </c>
      <c r="AR161" s="43" t="str">
        <f>IF(AP161&lt;&gt;"",IF(AP161&lt;&gt;"LIBSETS_DROP_MECHANIC_MONSTER_NAME",VLOOKUP(AP161,'LibSets constants'!$I$4:$L$1003,4,FALSE),""),"")</f>
        <v/>
      </c>
      <c r="AS161" s="3" t="str">
        <f>IF(G161&lt;&gt;"LIBSETS_SETTYPE_BATTLEGROUND",IF(G161&lt;&gt;"LIBSETS_SETTYPE_SPECIAL",IF(AT161&lt;&gt;"",VLOOKUP(AT161,'ESO zone constants'!$D$3:$H$4953,5,FALSE),""),""),"")</f>
        <v/>
      </c>
      <c r="AU161" s="44"/>
      <c r="AV161" s="43" t="str">
        <f>IF(AU161&lt;&gt;"",IF(AU161&lt;&gt;"LIBSETS_DROP_MECHANIC_MONSTER_NAME",VLOOKUP(AU161,'LibSets constants'!$I$4:$L$1003,3,FALSE),""),"")</f>
        <v/>
      </c>
      <c r="AW161" s="43" t="str">
        <f>IF(AU161&lt;&gt;"",IF(AU161&lt;&gt;"LIBSETS_DROP_MECHANIC_MONSTER_NAME",VLOOKUP(AU161,'LibSets constants'!$I$4:$L$1003,4,FALSE),""),"")</f>
        <v/>
      </c>
      <c r="AX161" s="87" t="s">
        <v>2678</v>
      </c>
      <c r="AY161" s="21" t="str">
        <f t="shared" si="10"/>
        <v>[190] = {wayshrines={236,236,236,}, dlcId=DLC_IMPERIAL_CITY</v>
      </c>
      <c r="AZ161" s="21" t="str">
        <f t="shared" si="11"/>
        <v>, zoneIds={678}, veteran=false</v>
      </c>
      <c r="BA161" s="21" t="str">
        <f t="shared" si="12"/>
        <v>, setType=LIBSETS_SETTYPE_DUNGEON</v>
      </c>
      <c r="BB161" s="21" t="str">
        <f t="shared" si="13"/>
        <v>},</v>
      </c>
      <c r="BC161" s="21" t="str">
        <f t="shared" si="14"/>
        <v xml:space="preserve"> --Scathing Mage / Verletzender Magier   [Imperial City Prison]</v>
      </c>
    </row>
    <row r="162" spans="1:55" x14ac:dyDescent="0.25">
      <c r="A162" s="12">
        <v>193</v>
      </c>
      <c r="B162" t="s">
        <v>977</v>
      </c>
      <c r="C162" t="s">
        <v>978</v>
      </c>
      <c r="D162" s="3">
        <f>A162</f>
        <v>193</v>
      </c>
      <c r="G162" s="8" t="s">
        <v>1482</v>
      </c>
      <c r="I162" t="s">
        <v>91</v>
      </c>
      <c r="J162" t="s">
        <v>91</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constants'!$B$4:$C$1003,2,FALSE),"")</f>
        <v>Included in base game</v>
      </c>
      <c r="V162" s="3" t="str">
        <f>IF(U162&lt;&gt;"",IF(U162&lt;&gt;"LIBSETS_DROP_MECHANIC_MONSTER_NAME",VLOOKUP(U162,'LibSets constants'!$I$4:$L$1003,3,FALSE),""),"")</f>
        <v/>
      </c>
      <c r="W162" s="3" t="str">
        <f>IF(U162&lt;&gt;"",IF(U162&lt;&gt;"LIBSETS_DROP_MECHANIC_MONSTER_NAME",VLOOKUP(U162,'LibSets constants'!$I$4:$L$1003,4,FALSE),""),"")</f>
        <v/>
      </c>
      <c r="X162" s="3"/>
      <c r="Y162" s="3" t="str">
        <f>IF(G162&lt;&gt;"LIBSETS_SETTYPE_BATTLEGROUND",IF(G162&lt;&gt;"LIBSETS_SETTYPE_SPECIAL",IF(X162&lt;&gt;"",X162,IF(Z162&lt;&gt;"",VLOOKUP(Z162,'ESO zone constants'!$D$3:$H$4953,5,FALSE),"")),""),"")</f>
        <v/>
      </c>
      <c r="Z162" t="str">
        <f>IF(AND(O162&lt;&gt;"",NOT(ISERROR(O162))),"",IF(AND(L162&lt;&gt;"",L162&gt;0,NOT(ISERROR(L162))),VLOOKUP(L162,'ESO dumped WayshrineInfo'!$K$3:$N$9999,4,FALSE),""))</f>
        <v/>
      </c>
      <c r="AB162" s="43" t="str">
        <f>IF(AA162&lt;&gt;"",IF(AA162&lt;&gt;"LIBSETS_DROP_MECHANIC_MONSTER_NAME",VLOOKUP(AA162,'LibSets constants'!$I$4:$L$1003,3,FALSE),""),"")</f>
        <v/>
      </c>
      <c r="AC162" s="43" t="str">
        <f>IF(AA162&lt;&gt;"",IF(AA162&lt;&gt;"LIBSETS_DROP_MECHANIC_MONSTER_NAME",VLOOKUP(AA162,'LibSets constants'!$I$4:$L$1003,4,FALSE),""),"")</f>
        <v/>
      </c>
      <c r="AD162" s="3" t="str">
        <f>IF(G162&lt;&gt;"LIBSETS_SETTYPE_BATTLEGROUND",IF(G162&lt;&gt;"LIBSETS_SETTYPE_SPECIAL",IF(AE162&lt;&gt;"",VLOOKUP(AE162,'ESO zone constants'!$D$3:$H$4953,5,FALSE),""),""),"")</f>
        <v/>
      </c>
      <c r="AE162" t="str">
        <f>IF(AND(O162&lt;&gt;"",NOT(ISERROR(O162))),"",IF(AND(M162&lt;&gt;"",M162&gt;0,NOT(ISERROR(M162))),VLOOKUP(M162,'ESO dumped WayshrineInfo'!$K$3:$N$9999,4,FALSE),""))</f>
        <v/>
      </c>
      <c r="AF162" s="44"/>
      <c r="AG162" s="43" t="str">
        <f>IF(AF162&lt;&gt;"",IF(AF162&lt;&gt;"LIBSETS_DROP_MECHANIC_MONSTER_NAME",VLOOKUP(AF162,'LibSets constants'!$I$4:$L$1003,3,FALSE),""),"")</f>
        <v/>
      </c>
      <c r="AH162" s="43" t="str">
        <f>IF(AF162&lt;&gt;"",IF(AF162&lt;&gt;"LIBSETS_DROP_MECHANIC_MONSTER_NAME",VLOOKUP(AF162,'LibSets constants'!$I$4:$L$1003,4,FALSE),""),"")</f>
        <v/>
      </c>
      <c r="AI162" s="3" t="str">
        <f>IF(G162&lt;&gt;"LIBSETS_SETTYPE_BATTLEGROUND",IF(G162&lt;&gt;"LIBSETS_SETTYPE_SPECIAL",IF(AJ162&lt;&gt;"",VLOOKUP(AJ162,'ESO zone constants'!$D$3:$H$4953,5,FALSE),""),""),"")</f>
        <v/>
      </c>
      <c r="AK162" s="44"/>
      <c r="AL162" s="43" t="str">
        <f>IF(AK162&lt;&gt;"",IF(AK162&lt;&gt;"LIBSETS_DROP_MECHANIC_MONSTER_NAME",VLOOKUP(AK162,'LibSets constants'!$I$4:$L$1003,3,FALSE),""),"")</f>
        <v/>
      </c>
      <c r="AM162" s="43" t="str">
        <f>IF(AK162&lt;&gt;"",IF(AK162&lt;&gt;"LIBSETS_DROP_MECHANIC_MONSTER_NAME",VLOOKUP(AK162,'LibSets constants'!$I$4:$L$1003,4,FALSE),""),"")</f>
        <v/>
      </c>
      <c r="AN162" s="3" t="str">
        <f>IF(G162&lt;&gt;"LIBSETS_SETTYPE_BATTLEGROUND",IF(G162&lt;&gt;"LIBSETS_SETTYPE_SPECIAL",IF(AO162&lt;&gt;"",VLOOKUP(AO162,'ESO zone constants'!$D$3:$H$4953,5,FALSE),""),""),"")</f>
        <v/>
      </c>
      <c r="AP162" s="44"/>
      <c r="AQ162" s="43" t="str">
        <f>IF(AP162&lt;&gt;"",IF(AP162&lt;&gt;"LIBSETS_DROP_MECHANIC_MONSTER_NAME",VLOOKUP(AP162,'LibSets constants'!$I$4:$L$1003,3,FALSE),""),"")</f>
        <v/>
      </c>
      <c r="AR162" s="43" t="str">
        <f>IF(AP162&lt;&gt;"",IF(AP162&lt;&gt;"LIBSETS_DROP_MECHANIC_MONSTER_NAME",VLOOKUP(AP162,'LibSets constants'!$I$4:$L$1003,4,FALSE),""),"")</f>
        <v/>
      </c>
      <c r="AS162" s="3" t="str">
        <f>IF(G162&lt;&gt;"LIBSETS_SETTYPE_BATTLEGROUND",IF(G162&lt;&gt;"LIBSETS_SETTYPE_SPECIAL",IF(AT162&lt;&gt;"",VLOOKUP(AT162,'ESO zone constants'!$D$3:$H$4953,5,FALSE),""),""),"")</f>
        <v/>
      </c>
      <c r="AU162" s="44"/>
      <c r="AV162" s="43" t="str">
        <f>IF(AU162&lt;&gt;"",IF(AU162&lt;&gt;"LIBSETS_DROP_MECHANIC_MONSTER_NAME",VLOOKUP(AU162,'LibSets constants'!$I$4:$L$1003,3,FALSE),""),"")</f>
        <v/>
      </c>
      <c r="AW162" s="43" t="str">
        <f>IF(AU162&lt;&gt;"",IF(AU162&lt;&gt;"LIBSETS_DROP_MECHANIC_MONSTER_NAME",VLOOKUP(AU162,'LibSets constants'!$I$4:$L$1003,4,FALSE),""),"")</f>
        <v/>
      </c>
      <c r="AX162" s="87" t="s">
        <v>2678</v>
      </c>
      <c r="AY162" s="21" t="str">
        <f t="shared" si="10"/>
        <v>[193] = {wayshrines={188,188,188,}, dlcId=DLC_BASE_GAME</v>
      </c>
      <c r="AZ162" s="21" t="str">
        <f t="shared" si="11"/>
        <v>, zoneIds={131}, veteran=false</v>
      </c>
      <c r="BA162" s="21" t="str">
        <f t="shared" si="12"/>
        <v>, setType=LIBSETS_SETTYPE_DUNGEON</v>
      </c>
      <c r="BB162" s="21" t="str">
        <f t="shared" si="13"/>
        <v>},</v>
      </c>
      <c r="BC162" s="21" t="str">
        <f t="shared" si="14"/>
        <v xml:space="preserve"> --Overwhelming Surge / Überwältigende Woge   [Tempest Island]</v>
      </c>
    </row>
    <row r="163" spans="1:55" x14ac:dyDescent="0.25">
      <c r="A163" s="12">
        <v>194</v>
      </c>
      <c r="B163" t="s">
        <v>979</v>
      </c>
      <c r="C163" t="s">
        <v>980</v>
      </c>
      <c r="D163" s="3">
        <f>A163</f>
        <v>194</v>
      </c>
      <c r="G163" s="8" t="s">
        <v>1482</v>
      </c>
      <c r="I163" t="s">
        <v>91</v>
      </c>
      <c r="J163" t="s">
        <v>91</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V163" s="3" t="str">
        <f>IF(U163&lt;&gt;"",IF(U163&lt;&gt;"LIBSETS_DROP_MECHANIC_MONSTER_NAME",VLOOKUP(U163,'LibSets constants'!$I$4:$L$1003,3,FALSE),""),"")</f>
        <v/>
      </c>
      <c r="W163" s="3" t="str">
        <f>IF(U163&lt;&gt;"",IF(U163&lt;&gt;"LIBSETS_DROP_MECHANIC_MONSTER_NAME",VLOOKUP(U163,'LibSets constants'!$I$4:$L$1003,4,FALSE),""),"")</f>
        <v/>
      </c>
      <c r="X163" s="3">
        <v>933</v>
      </c>
      <c r="Y163" s="3">
        <f>IF(G163&lt;&gt;"LIBSETS_SETTYPE_BATTLEGROUND",IF(G163&lt;&gt;"LIBSETS_SETTYPE_SPECIAL",IF(X163&lt;&gt;"",X163,IF(Z163&lt;&gt;"",VLOOKUP(Z163,'ESO zone constants'!$D$3:$H$4953,5,FALSE),"")),""),"")</f>
        <v>933</v>
      </c>
      <c r="Z163" t="str">
        <f>IF(AND(O163&lt;&gt;"",NOT(ISERROR(O163))),"",IF(AND(L163&lt;&gt;"",L163&gt;0,NOT(ISERROR(L163))),VLOOKUP(L163,'ESO dumped WayshrineInfo'!$K$3:$N$9999,4,FALSE),""))</f>
        <v/>
      </c>
      <c r="AB163" s="43" t="str">
        <f>IF(AA163&lt;&gt;"",IF(AA163&lt;&gt;"LIBSETS_DROP_MECHANIC_MONSTER_NAME",VLOOKUP(AA163,'LibSets constants'!$I$4:$L$1003,3,FALSE),""),"")</f>
        <v/>
      </c>
      <c r="AC163" s="43" t="str">
        <f>IF(AA163&lt;&gt;"",IF(AA163&lt;&gt;"LIBSETS_DROP_MECHANIC_MONSTER_NAME",VLOOKUP(AA163,'LibSets constants'!$I$4:$L$1003,4,FALSE),""),"")</f>
        <v/>
      </c>
      <c r="AD163" s="3" t="str">
        <f>IF(G163&lt;&gt;"LIBSETS_SETTYPE_BATTLEGROUND",IF(G163&lt;&gt;"LIBSETS_SETTYPE_SPECIAL",IF(AE163&lt;&gt;"",VLOOKUP(AE163,'ESO zone constants'!$D$3:$H$4953,5,FALSE),""),""),"")</f>
        <v/>
      </c>
      <c r="AE163" t="str">
        <f>IF(AND(O163&lt;&gt;"",NOT(ISERROR(O163))),"",IF(AND(M163&lt;&gt;"",M163&gt;0,NOT(ISERROR(M163))),VLOOKUP(M163,'ESO dumped WayshrineInfo'!$K$3:$N$9999,4,FALSE),""))</f>
        <v/>
      </c>
      <c r="AF163" s="44"/>
      <c r="AG163" s="43" t="str">
        <f>IF(AF163&lt;&gt;"",IF(AF163&lt;&gt;"LIBSETS_DROP_MECHANIC_MONSTER_NAME",VLOOKUP(AF163,'LibSets constants'!$I$4:$L$1003,3,FALSE),""),"")</f>
        <v/>
      </c>
      <c r="AH163" s="43" t="str">
        <f>IF(AF163&lt;&gt;"",IF(AF163&lt;&gt;"LIBSETS_DROP_MECHANIC_MONSTER_NAME",VLOOKUP(AF163,'LibSets constants'!$I$4:$L$1003,4,FALSE),""),"")</f>
        <v/>
      </c>
      <c r="AI163" s="3" t="str">
        <f>IF(G163&lt;&gt;"LIBSETS_SETTYPE_BATTLEGROUND",IF(G163&lt;&gt;"LIBSETS_SETTYPE_SPECIAL",IF(AJ163&lt;&gt;"",VLOOKUP(AJ163,'ESO zone constants'!$D$3:$H$4953,5,FALSE),""),""),"")</f>
        <v/>
      </c>
      <c r="AK163" s="44"/>
      <c r="AL163" s="43" t="str">
        <f>IF(AK163&lt;&gt;"",IF(AK163&lt;&gt;"LIBSETS_DROP_MECHANIC_MONSTER_NAME",VLOOKUP(AK163,'LibSets constants'!$I$4:$L$1003,3,FALSE),""),"")</f>
        <v/>
      </c>
      <c r="AM163" s="43" t="str">
        <f>IF(AK163&lt;&gt;"",IF(AK163&lt;&gt;"LIBSETS_DROP_MECHANIC_MONSTER_NAME",VLOOKUP(AK163,'LibSets constants'!$I$4:$L$1003,4,FALSE),""),"")</f>
        <v/>
      </c>
      <c r="AN163" s="3" t="str">
        <f>IF(G163&lt;&gt;"LIBSETS_SETTYPE_BATTLEGROUND",IF(G163&lt;&gt;"LIBSETS_SETTYPE_SPECIAL",IF(AO163&lt;&gt;"",VLOOKUP(AO163,'ESO zone constants'!$D$3:$H$4953,5,FALSE),""),""),"")</f>
        <v/>
      </c>
      <c r="AP163" s="44"/>
      <c r="AQ163" s="43" t="str">
        <f>IF(AP163&lt;&gt;"",IF(AP163&lt;&gt;"LIBSETS_DROP_MECHANIC_MONSTER_NAME",VLOOKUP(AP163,'LibSets constants'!$I$4:$L$1003,3,FALSE),""),"")</f>
        <v/>
      </c>
      <c r="AR163" s="43" t="str">
        <f>IF(AP163&lt;&gt;"",IF(AP163&lt;&gt;"LIBSETS_DROP_MECHANIC_MONSTER_NAME",VLOOKUP(AP163,'LibSets constants'!$I$4:$L$1003,4,FALSE),""),"")</f>
        <v/>
      </c>
      <c r="AS163" s="3" t="str">
        <f>IF(G163&lt;&gt;"LIBSETS_SETTYPE_BATTLEGROUND",IF(G163&lt;&gt;"LIBSETS_SETTYPE_SPECIAL",IF(AT163&lt;&gt;"",VLOOKUP(AT163,'ESO zone constants'!$D$3:$H$4953,5,FALSE),""),""),"")</f>
        <v/>
      </c>
      <c r="AU163" s="44"/>
      <c r="AV163" s="43" t="str">
        <f>IF(AU163&lt;&gt;"",IF(AU163&lt;&gt;"LIBSETS_DROP_MECHANIC_MONSTER_NAME",VLOOKUP(AU163,'LibSets constants'!$I$4:$L$1003,3,FALSE),""),"")</f>
        <v/>
      </c>
      <c r="AW163" s="43" t="str">
        <f>IF(AU163&lt;&gt;"",IF(AU163&lt;&gt;"LIBSETS_DROP_MECHANIC_MONSTER_NAME",VLOOKUP(AU163,'LibSets constants'!$I$4:$L$1003,4,FALSE),""),"")</f>
        <v/>
      </c>
      <c r="AX163" s="87" t="s">
        <v>2678</v>
      </c>
      <c r="AY163" s="21" t="str">
        <f t="shared" si="10"/>
        <v>[194] = {wayshrines={189,189,189,}, dlcId=DLC_BASE_GAME</v>
      </c>
      <c r="AZ163" s="21" t="str">
        <f t="shared" si="11"/>
        <v>, zoneIds={146,933}, veteran=false</v>
      </c>
      <c r="BA163" s="21" t="str">
        <f t="shared" si="12"/>
        <v>, setType=LIBSETS_SETTYPE_DUNGEON</v>
      </c>
      <c r="BB163" s="21" t="str">
        <f t="shared" si="13"/>
        <v>},</v>
      </c>
      <c r="BC163" s="21" t="str">
        <f t="shared" si="14"/>
        <v xml:space="preserve"> --Combat Physician / Feldarzt   [Wayrest Sewers I]</v>
      </c>
    </row>
    <row r="164" spans="1:55" x14ac:dyDescent="0.25">
      <c r="A164" s="12">
        <v>195</v>
      </c>
      <c r="B164" t="s">
        <v>981</v>
      </c>
      <c r="C164" t="s">
        <v>982</v>
      </c>
      <c r="D164" s="3">
        <f>A164</f>
        <v>195</v>
      </c>
      <c r="G164" s="8" t="s">
        <v>1482</v>
      </c>
      <c r="I164" t="s">
        <v>91</v>
      </c>
      <c r="J164" t="s">
        <v>91</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constants'!$B$4:$C$1003,2,FALSE),"")</f>
        <v>Imperial City</v>
      </c>
      <c r="V164" s="3" t="str">
        <f>IF(U164&lt;&gt;"",IF(U164&lt;&gt;"LIBSETS_DROP_MECHANIC_MONSTER_NAME",VLOOKUP(U164,'LibSets constants'!$I$4:$L$1003,3,FALSE),""),"")</f>
        <v/>
      </c>
      <c r="W164" s="3" t="str">
        <f>IF(U164&lt;&gt;"",IF(U164&lt;&gt;"LIBSETS_DROP_MECHANIC_MONSTER_NAME",VLOOKUP(U164,'LibSets constants'!$I$4:$L$1003,4,FALSE),""),"")</f>
        <v/>
      </c>
      <c r="X164" s="3"/>
      <c r="Y164" s="3" t="str">
        <f>IF(G164&lt;&gt;"LIBSETS_SETTYPE_BATTLEGROUND",IF(G164&lt;&gt;"LIBSETS_SETTYPE_SPECIAL",IF(X164&lt;&gt;"",X164,IF(Z164&lt;&gt;"",VLOOKUP(Z164,'ESO zone constants'!$D$3:$H$4953,5,FALSE),"")),""),"")</f>
        <v/>
      </c>
      <c r="Z164" t="str">
        <f>IF(AND(O164&lt;&gt;"",NOT(ISERROR(O164))),"",IF(AND(L164&lt;&gt;"",L164&gt;0,NOT(ISERROR(L164))),VLOOKUP(L164,'ESO dumped WayshrineInfo'!$K$3:$N$9999,4,FALSE),""))</f>
        <v/>
      </c>
      <c r="AB164" s="43" t="str">
        <f>IF(AA164&lt;&gt;"",IF(AA164&lt;&gt;"LIBSETS_DROP_MECHANIC_MONSTER_NAME",VLOOKUP(AA164,'LibSets constants'!$I$4:$L$1003,3,FALSE),""),"")</f>
        <v/>
      </c>
      <c r="AC164" s="43" t="str">
        <f>IF(AA164&lt;&gt;"",IF(AA164&lt;&gt;"LIBSETS_DROP_MECHANIC_MONSTER_NAME",VLOOKUP(AA164,'LibSets constants'!$I$4:$L$1003,4,FALSE),""),"")</f>
        <v/>
      </c>
      <c r="AD164" s="3" t="str">
        <f>IF(G164&lt;&gt;"LIBSETS_SETTYPE_BATTLEGROUND",IF(G164&lt;&gt;"LIBSETS_SETTYPE_SPECIAL",IF(AE164&lt;&gt;"",VLOOKUP(AE164,'ESO zone constants'!$D$3:$H$4953,5,FALSE),""),""),"")</f>
        <v/>
      </c>
      <c r="AE164" t="str">
        <f>IF(AND(O164&lt;&gt;"",NOT(ISERROR(O164))),"",IF(AND(M164&lt;&gt;"",M164&gt;0,NOT(ISERROR(M164))),VLOOKUP(M164,'ESO dumped WayshrineInfo'!$K$3:$N$9999,4,FALSE),""))</f>
        <v/>
      </c>
      <c r="AF164" s="44"/>
      <c r="AG164" s="43" t="str">
        <f>IF(AF164&lt;&gt;"",IF(AF164&lt;&gt;"LIBSETS_DROP_MECHANIC_MONSTER_NAME",VLOOKUP(AF164,'LibSets constants'!$I$4:$L$1003,3,FALSE),""),"")</f>
        <v/>
      </c>
      <c r="AH164" s="43" t="str">
        <f>IF(AF164&lt;&gt;"",IF(AF164&lt;&gt;"LIBSETS_DROP_MECHANIC_MONSTER_NAME",VLOOKUP(AF164,'LibSets constants'!$I$4:$L$1003,4,FALSE),""),"")</f>
        <v/>
      </c>
      <c r="AI164" s="3" t="str">
        <f>IF(G164&lt;&gt;"LIBSETS_SETTYPE_BATTLEGROUND",IF(G164&lt;&gt;"LIBSETS_SETTYPE_SPECIAL",IF(AJ164&lt;&gt;"",VLOOKUP(AJ164,'ESO zone constants'!$D$3:$H$4953,5,FALSE),""),""),"")</f>
        <v/>
      </c>
      <c r="AK164" s="44"/>
      <c r="AL164" s="43" t="str">
        <f>IF(AK164&lt;&gt;"",IF(AK164&lt;&gt;"LIBSETS_DROP_MECHANIC_MONSTER_NAME",VLOOKUP(AK164,'LibSets constants'!$I$4:$L$1003,3,FALSE),""),"")</f>
        <v/>
      </c>
      <c r="AM164" s="43" t="str">
        <f>IF(AK164&lt;&gt;"",IF(AK164&lt;&gt;"LIBSETS_DROP_MECHANIC_MONSTER_NAME",VLOOKUP(AK164,'LibSets constants'!$I$4:$L$1003,4,FALSE),""),"")</f>
        <v/>
      </c>
      <c r="AN164" s="3" t="str">
        <f>IF(G164&lt;&gt;"LIBSETS_SETTYPE_BATTLEGROUND",IF(G164&lt;&gt;"LIBSETS_SETTYPE_SPECIAL",IF(AO164&lt;&gt;"",VLOOKUP(AO164,'ESO zone constants'!$D$3:$H$4953,5,FALSE),""),""),"")</f>
        <v/>
      </c>
      <c r="AP164" s="44"/>
      <c r="AQ164" s="43" t="str">
        <f>IF(AP164&lt;&gt;"",IF(AP164&lt;&gt;"LIBSETS_DROP_MECHANIC_MONSTER_NAME",VLOOKUP(AP164,'LibSets constants'!$I$4:$L$1003,3,FALSE),""),"")</f>
        <v/>
      </c>
      <c r="AR164" s="43" t="str">
        <f>IF(AP164&lt;&gt;"",IF(AP164&lt;&gt;"LIBSETS_DROP_MECHANIC_MONSTER_NAME",VLOOKUP(AP164,'LibSets constants'!$I$4:$L$1003,4,FALSE),""),"")</f>
        <v/>
      </c>
      <c r="AS164" s="3" t="str">
        <f>IF(G164&lt;&gt;"LIBSETS_SETTYPE_BATTLEGROUND",IF(G164&lt;&gt;"LIBSETS_SETTYPE_SPECIAL",IF(AT164&lt;&gt;"",VLOOKUP(AT164,'ESO zone constants'!$D$3:$H$4953,5,FALSE),""),""),"")</f>
        <v/>
      </c>
      <c r="AU164" s="44"/>
      <c r="AV164" s="43" t="str">
        <f>IF(AU164&lt;&gt;"",IF(AU164&lt;&gt;"LIBSETS_DROP_MECHANIC_MONSTER_NAME",VLOOKUP(AU164,'LibSets constants'!$I$4:$L$1003,3,FALSE),""),"")</f>
        <v/>
      </c>
      <c r="AW164" s="43" t="str">
        <f>IF(AU164&lt;&gt;"",IF(AU164&lt;&gt;"LIBSETS_DROP_MECHANIC_MONSTER_NAME",VLOOKUP(AU164,'LibSets constants'!$I$4:$L$1003,4,FALSE),""),"")</f>
        <v/>
      </c>
      <c r="AX164" s="87" t="s">
        <v>2678</v>
      </c>
      <c r="AY164" s="21" t="str">
        <f t="shared" si="10"/>
        <v>[195] = {wayshrines={236,236,236,}, dlcId=DLC_IMPERIAL_CITY</v>
      </c>
      <c r="AZ164" s="21" t="str">
        <f t="shared" si="11"/>
        <v>, zoneIds={678}, veteran=false</v>
      </c>
      <c r="BA164" s="21" t="str">
        <f t="shared" si="12"/>
        <v>, setType=LIBSETS_SETTYPE_DUNGEON</v>
      </c>
      <c r="BB164" s="21" t="str">
        <f t="shared" si="13"/>
        <v>},</v>
      </c>
      <c r="BC164" s="21" t="str">
        <f t="shared" si="14"/>
        <v xml:space="preserve"> --Sheer Venom / Reingift   [Imperial City Prison]</v>
      </c>
    </row>
    <row r="165" spans="1:55" x14ac:dyDescent="0.25">
      <c r="A165" s="12">
        <v>196</v>
      </c>
      <c r="B165" t="s">
        <v>983</v>
      </c>
      <c r="C165" t="s">
        <v>984</v>
      </c>
      <c r="D165" s="3">
        <f>A165</f>
        <v>196</v>
      </c>
      <c r="G165" s="8" t="s">
        <v>1482</v>
      </c>
      <c r="I165" t="s">
        <v>91</v>
      </c>
      <c r="J165" t="s">
        <v>91</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constants'!$B$4:$C$1003,2,FALSE),"")</f>
        <v>Imperial City</v>
      </c>
      <c r="V165" s="3" t="str">
        <f>IF(U165&lt;&gt;"",IF(U165&lt;&gt;"LIBSETS_DROP_MECHANIC_MONSTER_NAME",VLOOKUP(U165,'LibSets constants'!$I$4:$L$1003,3,FALSE),""),"")</f>
        <v/>
      </c>
      <c r="W165" s="3" t="str">
        <f>IF(U165&lt;&gt;"",IF(U165&lt;&gt;"LIBSETS_DROP_MECHANIC_MONSTER_NAME",VLOOKUP(U165,'LibSets constants'!$I$4:$L$1003,4,FALSE),""),"")</f>
        <v/>
      </c>
      <c r="X165" s="3"/>
      <c r="Y165" s="3" t="str">
        <f>IF(G165&lt;&gt;"LIBSETS_SETTYPE_BATTLEGROUND",IF(G165&lt;&gt;"LIBSETS_SETTYPE_SPECIAL",IF(X165&lt;&gt;"",X165,IF(Z165&lt;&gt;"",VLOOKUP(Z165,'ESO zone constants'!$D$3:$H$4953,5,FALSE),"")),""),"")</f>
        <v/>
      </c>
      <c r="Z165" t="str">
        <f>IF(AND(O165&lt;&gt;"",NOT(ISERROR(O165))),"",IF(AND(L165&lt;&gt;"",L165&gt;0,NOT(ISERROR(L165))),VLOOKUP(L165,'ESO dumped WayshrineInfo'!$K$3:$N$9999,4,FALSE),""))</f>
        <v/>
      </c>
      <c r="AB165" s="43" t="str">
        <f>IF(AA165&lt;&gt;"",IF(AA165&lt;&gt;"LIBSETS_DROP_MECHANIC_MONSTER_NAME",VLOOKUP(AA165,'LibSets constants'!$I$4:$L$1003,3,FALSE),""),"")</f>
        <v/>
      </c>
      <c r="AC165" s="43" t="str">
        <f>IF(AA165&lt;&gt;"",IF(AA165&lt;&gt;"LIBSETS_DROP_MECHANIC_MONSTER_NAME",VLOOKUP(AA165,'LibSets constants'!$I$4:$L$1003,4,FALSE),""),"")</f>
        <v/>
      </c>
      <c r="AD165" s="3" t="str">
        <f>IF(G165&lt;&gt;"LIBSETS_SETTYPE_BATTLEGROUND",IF(G165&lt;&gt;"LIBSETS_SETTYPE_SPECIAL",IF(AE165&lt;&gt;"",VLOOKUP(AE165,'ESO zone constants'!$D$3:$H$4953,5,FALSE),""),""),"")</f>
        <v/>
      </c>
      <c r="AE165" t="str">
        <f>IF(AND(O165&lt;&gt;"",NOT(ISERROR(O165))),"",IF(AND(M165&lt;&gt;"",M165&gt;0,NOT(ISERROR(M165))),VLOOKUP(M165,'ESO dumped WayshrineInfo'!$K$3:$N$9999,4,FALSE),""))</f>
        <v/>
      </c>
      <c r="AF165" s="44"/>
      <c r="AG165" s="43" t="str">
        <f>IF(AF165&lt;&gt;"",IF(AF165&lt;&gt;"LIBSETS_DROP_MECHANIC_MONSTER_NAME",VLOOKUP(AF165,'LibSets constants'!$I$4:$L$1003,3,FALSE),""),"")</f>
        <v/>
      </c>
      <c r="AH165" s="43" t="str">
        <f>IF(AF165&lt;&gt;"",IF(AF165&lt;&gt;"LIBSETS_DROP_MECHANIC_MONSTER_NAME",VLOOKUP(AF165,'LibSets constants'!$I$4:$L$1003,4,FALSE),""),"")</f>
        <v/>
      </c>
      <c r="AI165" s="3" t="str">
        <f>IF(G165&lt;&gt;"LIBSETS_SETTYPE_BATTLEGROUND",IF(G165&lt;&gt;"LIBSETS_SETTYPE_SPECIAL",IF(AJ165&lt;&gt;"",VLOOKUP(AJ165,'ESO zone constants'!$D$3:$H$4953,5,FALSE),""),""),"")</f>
        <v/>
      </c>
      <c r="AK165" s="44"/>
      <c r="AL165" s="43" t="str">
        <f>IF(AK165&lt;&gt;"",IF(AK165&lt;&gt;"LIBSETS_DROP_MECHANIC_MONSTER_NAME",VLOOKUP(AK165,'LibSets constants'!$I$4:$L$1003,3,FALSE),""),"")</f>
        <v/>
      </c>
      <c r="AM165" s="43" t="str">
        <f>IF(AK165&lt;&gt;"",IF(AK165&lt;&gt;"LIBSETS_DROP_MECHANIC_MONSTER_NAME",VLOOKUP(AK165,'LibSets constants'!$I$4:$L$1003,4,FALSE),""),"")</f>
        <v/>
      </c>
      <c r="AN165" s="3" t="str">
        <f>IF(G165&lt;&gt;"LIBSETS_SETTYPE_BATTLEGROUND",IF(G165&lt;&gt;"LIBSETS_SETTYPE_SPECIAL",IF(AO165&lt;&gt;"",VLOOKUP(AO165,'ESO zone constants'!$D$3:$H$4953,5,FALSE),""),""),"")</f>
        <v/>
      </c>
      <c r="AP165" s="44"/>
      <c r="AQ165" s="43" t="str">
        <f>IF(AP165&lt;&gt;"",IF(AP165&lt;&gt;"LIBSETS_DROP_MECHANIC_MONSTER_NAME",VLOOKUP(AP165,'LibSets constants'!$I$4:$L$1003,3,FALSE),""),"")</f>
        <v/>
      </c>
      <c r="AR165" s="43" t="str">
        <f>IF(AP165&lt;&gt;"",IF(AP165&lt;&gt;"LIBSETS_DROP_MECHANIC_MONSTER_NAME",VLOOKUP(AP165,'LibSets constants'!$I$4:$L$1003,4,FALSE),""),"")</f>
        <v/>
      </c>
      <c r="AS165" s="3" t="str">
        <f>IF(G165&lt;&gt;"LIBSETS_SETTYPE_BATTLEGROUND",IF(G165&lt;&gt;"LIBSETS_SETTYPE_SPECIAL",IF(AT165&lt;&gt;"",VLOOKUP(AT165,'ESO zone constants'!$D$3:$H$4953,5,FALSE),""),""),"")</f>
        <v/>
      </c>
      <c r="AU165" s="44"/>
      <c r="AV165" s="43" t="str">
        <f>IF(AU165&lt;&gt;"",IF(AU165&lt;&gt;"LIBSETS_DROP_MECHANIC_MONSTER_NAME",VLOOKUP(AU165,'LibSets constants'!$I$4:$L$1003,3,FALSE),""),"")</f>
        <v/>
      </c>
      <c r="AW165" s="43" t="str">
        <f>IF(AU165&lt;&gt;"",IF(AU165&lt;&gt;"LIBSETS_DROP_MECHANIC_MONSTER_NAME",VLOOKUP(AU165,'LibSets constants'!$I$4:$L$1003,4,FALSE),""),"")</f>
        <v/>
      </c>
      <c r="AX165" s="87" t="s">
        <v>2678</v>
      </c>
      <c r="AY165" s="21" t="str">
        <f t="shared" si="10"/>
        <v>[196] = {wayshrines={236,236,236,}, dlcId=DLC_IMPERIAL_CITY</v>
      </c>
      <c r="AZ165" s="21" t="str">
        <f t="shared" si="11"/>
        <v>, zoneIds={678}, veteran=false</v>
      </c>
      <c r="BA165" s="21" t="str">
        <f t="shared" si="12"/>
        <v>, setType=LIBSETS_SETTYPE_DUNGEON</v>
      </c>
      <c r="BB165" s="21" t="str">
        <f t="shared" si="13"/>
        <v>},</v>
      </c>
      <c r="BC165" s="21" t="str">
        <f t="shared" si="14"/>
        <v xml:space="preserve"> --Leeching Plate / Auslaugende Rüstung   [Imperial City Prison]</v>
      </c>
    </row>
    <row r="166" spans="1:55" x14ac:dyDescent="0.25">
      <c r="A166" s="12">
        <v>197</v>
      </c>
      <c r="B166" t="s">
        <v>985</v>
      </c>
      <c r="C166" t="s">
        <v>986</v>
      </c>
      <c r="D166" s="3">
        <f>A166</f>
        <v>197</v>
      </c>
      <c r="G166" s="8" t="s">
        <v>1482</v>
      </c>
      <c r="I166" t="s">
        <v>91</v>
      </c>
      <c r="J166" t="s">
        <v>91</v>
      </c>
      <c r="K166">
        <v>194</v>
      </c>
      <c r="L166">
        <v>194</v>
      </c>
      <c r="M166">
        <v>194</v>
      </c>
      <c r="N166">
        <v>0</v>
      </c>
      <c r="O166" s="66" t="s">
        <v>96</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constants'!$B$4:$C$1003,2,FALSE),"")</f>
        <v>Included in base game</v>
      </c>
      <c r="V166" s="3" t="str">
        <f>IF(U166&lt;&gt;"",IF(U166&lt;&gt;"LIBSETS_DROP_MECHANIC_MONSTER_NAME",VLOOKUP(U166,'LibSets constants'!$I$4:$L$1003,3,FALSE),""),"")</f>
        <v/>
      </c>
      <c r="W166" s="3" t="str">
        <f>IF(U166&lt;&gt;"",IF(U166&lt;&gt;"LIBSETS_DROP_MECHANIC_MONSTER_NAME",VLOOKUP(U166,'LibSets constants'!$I$4:$L$1003,4,FALSE),""),"")</f>
        <v/>
      </c>
      <c r="X166" s="3">
        <v>935</v>
      </c>
      <c r="Y166" s="3">
        <f>IF(G166&lt;&gt;"LIBSETS_SETTYPE_BATTLEGROUND",IF(G166&lt;&gt;"LIBSETS_SETTYPE_SPECIAL",IF(X166&lt;&gt;"",X166,IF(Z166&lt;&gt;"",VLOOKUP(Z166,'ESO zone constants'!$D$3:$H$4953,5,FALSE),"")),""),"")</f>
        <v>935</v>
      </c>
      <c r="Z166" t="str">
        <f>IF(AND(O166&lt;&gt;"",NOT(ISERROR(O166))),"",IF(AND(L166&lt;&gt;"",L166&gt;0,NOT(ISERROR(L166))),VLOOKUP(L166,'ESO dumped WayshrineInfo'!$K$3:$N$9999,4,FALSE),""))</f>
        <v/>
      </c>
      <c r="AB166" s="43" t="str">
        <f>IF(AA166&lt;&gt;"",IF(AA166&lt;&gt;"LIBSETS_DROP_MECHANIC_MONSTER_NAME",VLOOKUP(AA166,'LibSets constants'!$I$4:$L$1003,3,FALSE),""),"")</f>
        <v/>
      </c>
      <c r="AC166" s="43" t="str">
        <f>IF(AA166&lt;&gt;"",IF(AA166&lt;&gt;"LIBSETS_DROP_MECHANIC_MONSTER_NAME",VLOOKUP(AA166,'LibSets constants'!$I$4:$L$1003,4,FALSE),""),"")</f>
        <v/>
      </c>
      <c r="AD166" s="3" t="str">
        <f>IF(G166&lt;&gt;"LIBSETS_SETTYPE_BATTLEGROUND",IF(G166&lt;&gt;"LIBSETS_SETTYPE_SPECIAL",IF(AE166&lt;&gt;"",VLOOKUP(AE166,'ESO zone constants'!$D$3:$H$4953,5,FALSE),""),""),"")</f>
        <v/>
      </c>
      <c r="AE166" t="str">
        <f>IF(AND(O166&lt;&gt;"",NOT(ISERROR(O166))),"",IF(AND(M166&lt;&gt;"",M166&gt;0,NOT(ISERROR(M166))),VLOOKUP(M166,'ESO dumped WayshrineInfo'!$K$3:$N$9999,4,FALSE),""))</f>
        <v/>
      </c>
      <c r="AF166" s="44"/>
      <c r="AG166" s="43" t="str">
        <f>IF(AF166&lt;&gt;"",IF(AF166&lt;&gt;"LIBSETS_DROP_MECHANIC_MONSTER_NAME",VLOOKUP(AF166,'LibSets constants'!$I$4:$L$1003,3,FALSE),""),"")</f>
        <v/>
      </c>
      <c r="AH166" s="43" t="str">
        <f>IF(AF166&lt;&gt;"",IF(AF166&lt;&gt;"LIBSETS_DROP_MECHANIC_MONSTER_NAME",VLOOKUP(AF166,'LibSets constants'!$I$4:$L$1003,4,FALSE),""),"")</f>
        <v/>
      </c>
      <c r="AI166" s="3" t="str">
        <f>IF(G166&lt;&gt;"LIBSETS_SETTYPE_BATTLEGROUND",IF(G166&lt;&gt;"LIBSETS_SETTYPE_SPECIAL",IF(AJ166&lt;&gt;"",VLOOKUP(AJ166,'ESO zone constants'!$D$3:$H$4953,5,FALSE),""),""),"")</f>
        <v/>
      </c>
      <c r="AK166" s="44"/>
      <c r="AL166" s="43" t="str">
        <f>IF(AK166&lt;&gt;"",IF(AK166&lt;&gt;"LIBSETS_DROP_MECHANIC_MONSTER_NAME",VLOOKUP(AK166,'LibSets constants'!$I$4:$L$1003,3,FALSE),""),"")</f>
        <v/>
      </c>
      <c r="AM166" s="43" t="str">
        <f>IF(AK166&lt;&gt;"",IF(AK166&lt;&gt;"LIBSETS_DROP_MECHANIC_MONSTER_NAME",VLOOKUP(AK166,'LibSets constants'!$I$4:$L$1003,4,FALSE),""),"")</f>
        <v/>
      </c>
      <c r="AN166" s="3" t="str">
        <f>IF(G166&lt;&gt;"LIBSETS_SETTYPE_BATTLEGROUND",IF(G166&lt;&gt;"LIBSETS_SETTYPE_SPECIAL",IF(AO166&lt;&gt;"",VLOOKUP(AO166,'ESO zone constants'!$D$3:$H$4953,5,FALSE),""),""),"")</f>
        <v/>
      </c>
      <c r="AP166" s="44"/>
      <c r="AQ166" s="43" t="str">
        <f>IF(AP166&lt;&gt;"",IF(AP166&lt;&gt;"LIBSETS_DROP_MECHANIC_MONSTER_NAME",VLOOKUP(AP166,'LibSets constants'!$I$4:$L$1003,3,FALSE),""),"")</f>
        <v/>
      </c>
      <c r="AR166" s="43" t="str">
        <f>IF(AP166&lt;&gt;"",IF(AP166&lt;&gt;"LIBSETS_DROP_MECHANIC_MONSTER_NAME",VLOOKUP(AP166,'LibSets constants'!$I$4:$L$1003,4,FALSE),""),"")</f>
        <v/>
      </c>
      <c r="AS166" s="3" t="str">
        <f>IF(G166&lt;&gt;"LIBSETS_SETTYPE_BATTLEGROUND",IF(G166&lt;&gt;"LIBSETS_SETTYPE_SPECIAL",IF(AT166&lt;&gt;"",VLOOKUP(AT166,'ESO zone constants'!$D$3:$H$4953,5,FALSE),""),""),"")</f>
        <v/>
      </c>
      <c r="AU166" s="44"/>
      <c r="AV166" s="43" t="str">
        <f>IF(AU166&lt;&gt;"",IF(AU166&lt;&gt;"LIBSETS_DROP_MECHANIC_MONSTER_NAME",VLOOKUP(AU166,'LibSets constants'!$I$4:$L$1003,3,FALSE),""),"")</f>
        <v/>
      </c>
      <c r="AW166" s="43" t="str">
        <f>IF(AU166&lt;&gt;"",IF(AU166&lt;&gt;"LIBSETS_DROP_MECHANIC_MONSTER_NAME",VLOOKUP(AU166,'LibSets constants'!$I$4:$L$1003,4,FALSE),""),"")</f>
        <v/>
      </c>
      <c r="AX166" s="87" t="s">
        <v>2678</v>
      </c>
      <c r="AY166" s="21" t="str">
        <f t="shared" si="10"/>
        <v>[197] = {wayshrines={194,194,194,}, dlcId=DLC_BASE_GAME</v>
      </c>
      <c r="AZ166" s="21" t="str">
        <f t="shared" si="11"/>
        <v>, zoneIds={380,935}, veteran=false</v>
      </c>
      <c r="BA166" s="21" t="str">
        <f t="shared" si="12"/>
        <v>, setType=LIBSETS_SETTYPE_DUNGEON</v>
      </c>
      <c r="BB166" s="21" t="str">
        <f t="shared" si="13"/>
        <v>},</v>
      </c>
      <c r="BC166" s="21" t="str">
        <f t="shared" si="14"/>
        <v xml:space="preserve"> --Tormentor / Quälender   [The Banished Cells I]</v>
      </c>
    </row>
    <row r="167" spans="1:55" x14ac:dyDescent="0.25">
      <c r="A167" s="12">
        <v>198</v>
      </c>
      <c r="B167" t="s">
        <v>987</v>
      </c>
      <c r="C167" t="s">
        <v>988</v>
      </c>
      <c r="D167" s="3">
        <f>A167</f>
        <v>198</v>
      </c>
      <c r="G167" s="8" t="s">
        <v>1482</v>
      </c>
      <c r="I167" t="s">
        <v>91</v>
      </c>
      <c r="J167" t="s">
        <v>91</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constants'!$B$4:$C$1003,2,FALSE),"")</f>
        <v>Imperial City</v>
      </c>
      <c r="V167" s="3" t="str">
        <f>IF(U167&lt;&gt;"",IF(U167&lt;&gt;"LIBSETS_DROP_MECHANIC_MONSTER_NAME",VLOOKUP(U167,'LibSets constants'!$I$4:$L$1003,3,FALSE),""),"")</f>
        <v/>
      </c>
      <c r="W167" s="3" t="str">
        <f>IF(U167&lt;&gt;"",IF(U167&lt;&gt;"LIBSETS_DROP_MECHANIC_MONSTER_NAME",VLOOKUP(U167,'LibSets constants'!$I$4:$L$1003,4,FALSE),""),"")</f>
        <v/>
      </c>
      <c r="X167" s="3"/>
      <c r="Y167" s="3" t="str">
        <f>IF(G167&lt;&gt;"LIBSETS_SETTYPE_BATTLEGROUND",IF(G167&lt;&gt;"LIBSETS_SETTYPE_SPECIAL",IF(X167&lt;&gt;"",X167,IF(Z167&lt;&gt;"",VLOOKUP(Z167,'ESO zone constants'!$D$3:$H$4953,5,FALSE),"")),""),"")</f>
        <v/>
      </c>
      <c r="Z167" t="str">
        <f>IF(AND(O167&lt;&gt;"",NOT(ISERROR(O167))),"",IF(AND(L167&lt;&gt;"",L167&gt;0,NOT(ISERROR(L167))),VLOOKUP(L167,'ESO dumped WayshrineInfo'!$K$3:$N$9999,4,FALSE),""))</f>
        <v/>
      </c>
      <c r="AB167" s="43" t="str">
        <f>IF(AA167&lt;&gt;"",IF(AA167&lt;&gt;"LIBSETS_DROP_MECHANIC_MONSTER_NAME",VLOOKUP(AA167,'LibSets constants'!$I$4:$L$1003,3,FALSE),""),"")</f>
        <v/>
      </c>
      <c r="AC167" s="43" t="str">
        <f>IF(AA167&lt;&gt;"",IF(AA167&lt;&gt;"LIBSETS_DROP_MECHANIC_MONSTER_NAME",VLOOKUP(AA167,'LibSets constants'!$I$4:$L$1003,4,FALSE),""),"")</f>
        <v/>
      </c>
      <c r="AD167" s="3" t="str">
        <f>IF(G167&lt;&gt;"LIBSETS_SETTYPE_BATTLEGROUND",IF(G167&lt;&gt;"LIBSETS_SETTYPE_SPECIAL",IF(AE167&lt;&gt;"",VLOOKUP(AE167,'ESO zone constants'!$D$3:$H$4953,5,FALSE),""),""),"")</f>
        <v/>
      </c>
      <c r="AE167" t="str">
        <f>IF(AND(O167&lt;&gt;"",NOT(ISERROR(O167))),"",IF(AND(M167&lt;&gt;"",M167&gt;0,NOT(ISERROR(M167))),VLOOKUP(M167,'ESO dumped WayshrineInfo'!$K$3:$N$9999,4,FALSE),""))</f>
        <v/>
      </c>
      <c r="AF167" s="44"/>
      <c r="AG167" s="43" t="str">
        <f>IF(AF167&lt;&gt;"",IF(AF167&lt;&gt;"LIBSETS_DROP_MECHANIC_MONSTER_NAME",VLOOKUP(AF167,'LibSets constants'!$I$4:$L$1003,3,FALSE),""),"")</f>
        <v/>
      </c>
      <c r="AH167" s="43" t="str">
        <f>IF(AF167&lt;&gt;"",IF(AF167&lt;&gt;"LIBSETS_DROP_MECHANIC_MONSTER_NAME",VLOOKUP(AF167,'LibSets constants'!$I$4:$L$1003,4,FALSE),""),"")</f>
        <v/>
      </c>
      <c r="AI167" s="3" t="str">
        <f>IF(G167&lt;&gt;"LIBSETS_SETTYPE_BATTLEGROUND",IF(G167&lt;&gt;"LIBSETS_SETTYPE_SPECIAL",IF(AJ167&lt;&gt;"",VLOOKUP(AJ167,'ESO zone constants'!$D$3:$H$4953,5,FALSE),""),""),"")</f>
        <v/>
      </c>
      <c r="AK167" s="44"/>
      <c r="AL167" s="43" t="str">
        <f>IF(AK167&lt;&gt;"",IF(AK167&lt;&gt;"LIBSETS_DROP_MECHANIC_MONSTER_NAME",VLOOKUP(AK167,'LibSets constants'!$I$4:$L$1003,3,FALSE),""),"")</f>
        <v/>
      </c>
      <c r="AM167" s="43" t="str">
        <f>IF(AK167&lt;&gt;"",IF(AK167&lt;&gt;"LIBSETS_DROP_MECHANIC_MONSTER_NAME",VLOOKUP(AK167,'LibSets constants'!$I$4:$L$1003,4,FALSE),""),"")</f>
        <v/>
      </c>
      <c r="AN167" s="3" t="str">
        <f>IF(G167&lt;&gt;"LIBSETS_SETTYPE_BATTLEGROUND",IF(G167&lt;&gt;"LIBSETS_SETTYPE_SPECIAL",IF(AO167&lt;&gt;"",VLOOKUP(AO167,'ESO zone constants'!$D$3:$H$4953,5,FALSE),""),""),"")</f>
        <v/>
      </c>
      <c r="AP167" s="44"/>
      <c r="AQ167" s="43" t="str">
        <f>IF(AP167&lt;&gt;"",IF(AP167&lt;&gt;"LIBSETS_DROP_MECHANIC_MONSTER_NAME",VLOOKUP(AP167,'LibSets constants'!$I$4:$L$1003,3,FALSE),""),"")</f>
        <v/>
      </c>
      <c r="AR167" s="43" t="str">
        <f>IF(AP167&lt;&gt;"",IF(AP167&lt;&gt;"LIBSETS_DROP_MECHANIC_MONSTER_NAME",VLOOKUP(AP167,'LibSets constants'!$I$4:$L$1003,4,FALSE),""),"")</f>
        <v/>
      </c>
      <c r="AS167" s="3" t="str">
        <f>IF(G167&lt;&gt;"LIBSETS_SETTYPE_BATTLEGROUND",IF(G167&lt;&gt;"LIBSETS_SETTYPE_SPECIAL",IF(AT167&lt;&gt;"",VLOOKUP(AT167,'ESO zone constants'!$D$3:$H$4953,5,FALSE),""),""),"")</f>
        <v/>
      </c>
      <c r="AU167" s="44"/>
      <c r="AV167" s="43" t="str">
        <f>IF(AU167&lt;&gt;"",IF(AU167&lt;&gt;"LIBSETS_DROP_MECHANIC_MONSTER_NAME",VLOOKUP(AU167,'LibSets constants'!$I$4:$L$1003,3,FALSE),""),"")</f>
        <v/>
      </c>
      <c r="AW167" s="43" t="str">
        <f>IF(AU167&lt;&gt;"",IF(AU167&lt;&gt;"LIBSETS_DROP_MECHANIC_MONSTER_NAME",VLOOKUP(AU167,'LibSets constants'!$I$4:$L$1003,4,FALSE),""),"")</f>
        <v/>
      </c>
      <c r="AX167" s="87" t="s">
        <v>2678</v>
      </c>
      <c r="AY167" s="21" t="str">
        <f t="shared" si="10"/>
        <v>[198] = {wayshrines={247,247,247,}, dlcId=DLC_IMPERIAL_CITY</v>
      </c>
      <c r="AZ167" s="21" t="str">
        <f t="shared" si="11"/>
        <v>, zoneIds={688}, veteran=false</v>
      </c>
      <c r="BA167" s="21" t="str">
        <f t="shared" si="12"/>
        <v>, setType=LIBSETS_SETTYPE_DUNGEON</v>
      </c>
      <c r="BB167" s="21" t="str">
        <f t="shared" si="13"/>
        <v>},</v>
      </c>
      <c r="BC167" s="21" t="str">
        <f t="shared" si="14"/>
        <v xml:space="preserve"> --Essence Thief / Essenzdieb   [White-Gold Tower]</v>
      </c>
    </row>
    <row r="168" spans="1:55" x14ac:dyDescent="0.25">
      <c r="A168" s="12">
        <v>199</v>
      </c>
      <c r="B168" t="s">
        <v>989</v>
      </c>
      <c r="C168" t="s">
        <v>990</v>
      </c>
      <c r="D168" s="3">
        <f>A168</f>
        <v>199</v>
      </c>
      <c r="G168" s="8" t="s">
        <v>1483</v>
      </c>
      <c r="I168" t="s">
        <v>91</v>
      </c>
      <c r="J168" t="s">
        <v>91</v>
      </c>
      <c r="K168">
        <v>-1</v>
      </c>
      <c r="L168">
        <v>-1</v>
      </c>
      <c r="M168">
        <v>-1</v>
      </c>
      <c r="N168">
        <v>0</v>
      </c>
      <c r="O168" s="66" t="s">
        <v>448</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constants'!$B$4:$C$1003,2,FALSE),"")</f>
        <v>Imperial City</v>
      </c>
      <c r="U168" s="33" t="s">
        <v>2819</v>
      </c>
      <c r="V168" s="3" t="str">
        <f>IF(U168&lt;&gt;"",IF(U168&lt;&gt;"LIBSETS_DROP_MECHANIC_MONSTER_NAME",VLOOKUP(U168,'LibSets constants'!$I$4:$L$1003,3,FALSE),""),"")</f>
        <v>Tel Var equipment lockbox merchant, IC sewer base</v>
      </c>
      <c r="W168" s="3" t="str">
        <f>IF(U168&lt;&gt;"",IF(U168&lt;&gt;"LIBSETS_DROP_MECHANIC_MONSTER_NAME",VLOOKUP(U168,'LibSets constants'!$I$4:$L$1003,4,FALSE),""),"")</f>
        <v>Tel Var Ausrüstungs Box Händler, IC Kanalisation Basis</v>
      </c>
      <c r="X168" s="3"/>
      <c r="Y168" s="3" t="str">
        <f>IF(G168&lt;&gt;"LIBSETS_SETTYPE_BATTLEGROUND",IF(G168&lt;&gt;"LIBSETS_SETTYPE_SPECIAL",IF(X168&lt;&gt;"",X168,IF(Z168&lt;&gt;"",VLOOKUP(Z168,'ESO zone constants'!$D$3:$H$4953,5,FALSE),"")),""),"")</f>
        <v/>
      </c>
      <c r="Z168" t="str">
        <f>IF(AND(O168&lt;&gt;"",NOT(ISERROR(O168))),"",IF(AND(L168&lt;&gt;"",L168&gt;0,NOT(ISERROR(L168))),VLOOKUP(L168,'ESO dumped WayshrineInfo'!$K$3:$N$9999,4,FALSE),""))</f>
        <v/>
      </c>
      <c r="AB168" s="43" t="str">
        <f>IF(AA168&lt;&gt;"",IF(AA168&lt;&gt;"LIBSETS_DROP_MECHANIC_MONSTER_NAME",VLOOKUP(AA168,'LibSets constants'!$I$4:$L$1003,3,FALSE),""),"")</f>
        <v/>
      </c>
      <c r="AC168" s="43" t="str">
        <f>IF(AA168&lt;&gt;"",IF(AA168&lt;&gt;"LIBSETS_DROP_MECHANIC_MONSTER_NAME",VLOOKUP(AA168,'LibSets constants'!$I$4:$L$1003,4,FALSE),""),"")</f>
        <v/>
      </c>
      <c r="AD168" s="3" t="str">
        <f>IF(G168&lt;&gt;"LIBSETS_SETTYPE_BATTLEGROUND",IF(G168&lt;&gt;"LIBSETS_SETTYPE_SPECIAL",IF(AE168&lt;&gt;"",VLOOKUP(AE168,'ESO zone constants'!$D$3:$H$4953,5,FALSE),""),""),"")</f>
        <v/>
      </c>
      <c r="AE168" t="str">
        <f>IF(AND(O168&lt;&gt;"",NOT(ISERROR(O168))),"",IF(AND(M168&lt;&gt;"",M168&gt;0,NOT(ISERROR(M168))),VLOOKUP(M168,'ESO dumped WayshrineInfo'!$K$3:$N$9999,4,FALSE),""))</f>
        <v/>
      </c>
      <c r="AF168" s="44"/>
      <c r="AG168" s="43" t="str">
        <f>IF(AF168&lt;&gt;"",IF(AF168&lt;&gt;"LIBSETS_DROP_MECHANIC_MONSTER_NAME",VLOOKUP(AF168,'LibSets constants'!$I$4:$L$1003,3,FALSE),""),"")</f>
        <v/>
      </c>
      <c r="AH168" s="43" t="str">
        <f>IF(AF168&lt;&gt;"",IF(AF168&lt;&gt;"LIBSETS_DROP_MECHANIC_MONSTER_NAME",VLOOKUP(AF168,'LibSets constants'!$I$4:$L$1003,4,FALSE),""),"")</f>
        <v/>
      </c>
      <c r="AI168" s="3" t="str">
        <f>IF(G168&lt;&gt;"LIBSETS_SETTYPE_BATTLEGROUND",IF(G168&lt;&gt;"LIBSETS_SETTYPE_SPECIAL",IF(AJ168&lt;&gt;"",VLOOKUP(AJ168,'ESO zone constants'!$D$3:$H$4953,5,FALSE),""),""),"")</f>
        <v/>
      </c>
      <c r="AK168" s="44"/>
      <c r="AL168" s="43" t="str">
        <f>IF(AK168&lt;&gt;"",IF(AK168&lt;&gt;"LIBSETS_DROP_MECHANIC_MONSTER_NAME",VLOOKUP(AK168,'LibSets constants'!$I$4:$L$1003,3,FALSE),""),"")</f>
        <v/>
      </c>
      <c r="AM168" s="43" t="str">
        <f>IF(AK168&lt;&gt;"",IF(AK168&lt;&gt;"LIBSETS_DROP_MECHANIC_MONSTER_NAME",VLOOKUP(AK168,'LibSets constants'!$I$4:$L$1003,4,FALSE),""),"")</f>
        <v/>
      </c>
      <c r="AN168" s="3" t="str">
        <f>IF(G168&lt;&gt;"LIBSETS_SETTYPE_BATTLEGROUND",IF(G168&lt;&gt;"LIBSETS_SETTYPE_SPECIAL",IF(AO168&lt;&gt;"",VLOOKUP(AO168,'ESO zone constants'!$D$3:$H$4953,5,FALSE),""),""),"")</f>
        <v/>
      </c>
      <c r="AP168" s="44"/>
      <c r="AQ168" s="43" t="str">
        <f>IF(AP168&lt;&gt;"",IF(AP168&lt;&gt;"LIBSETS_DROP_MECHANIC_MONSTER_NAME",VLOOKUP(AP168,'LibSets constants'!$I$4:$L$1003,3,FALSE),""),"")</f>
        <v/>
      </c>
      <c r="AR168" s="43" t="str">
        <f>IF(AP168&lt;&gt;"",IF(AP168&lt;&gt;"LIBSETS_DROP_MECHANIC_MONSTER_NAME",VLOOKUP(AP168,'LibSets constants'!$I$4:$L$1003,4,FALSE),""),"")</f>
        <v/>
      </c>
      <c r="AS168" s="3" t="str">
        <f>IF(G168&lt;&gt;"LIBSETS_SETTYPE_BATTLEGROUND",IF(G168&lt;&gt;"LIBSETS_SETTYPE_SPECIAL",IF(AT168&lt;&gt;"",VLOOKUP(AT168,'ESO zone constants'!$D$3:$H$4953,5,FALSE),""),""),"")</f>
        <v/>
      </c>
      <c r="AU168" s="44"/>
      <c r="AV168" s="43" t="str">
        <f>IF(AU168&lt;&gt;"",IF(AU168&lt;&gt;"LIBSETS_DROP_MECHANIC_MONSTER_NAME",VLOOKUP(AU168,'LibSets constants'!$I$4:$L$1003,3,FALSE),""),"")</f>
        <v/>
      </c>
      <c r="AW168" s="43" t="str">
        <f>IF(AU168&lt;&gt;"",IF(AU168&lt;&gt;"LIBSETS_DROP_MECHANIC_MONSTER_NAME",VLOOKUP(AU168,'LibSets constants'!$I$4:$L$1003,4,FALSE),""),"")</f>
        <v/>
      </c>
      <c r="AX168" s="87" t="s">
        <v>2679</v>
      </c>
      <c r="AY168" s="21" t="str">
        <f t="shared" si="10"/>
        <v>[199] = {wayshrines={-1,-1,-1,}, dlcId=DLC_IMPERIAL_CITY</v>
      </c>
      <c r="AZ168" s="21" t="str">
        <f t="shared" si="11"/>
        <v>, zoneIds={643}, veteran=false</v>
      </c>
      <c r="BA168" s="21" t="str">
        <f t="shared" si="12"/>
        <v>, setType=LIBSETS_SETTYPE_IMPERIALCITY</v>
      </c>
      <c r="BB168" s="21" t="str">
        <f t="shared" si="13"/>
        <v>, isProcSetAllowedInPvP=1, dropMechanic={LIBSETS_DROP_MECHANIC_TELVAR_EQUIPMENT_LOCKBOX_MERCHANT}},</v>
      </c>
      <c r="BC168" s="21" t="str">
        <f t="shared" si="14"/>
        <v xml:space="preserve"> --Shield Breaker / Schildbrecher   [Imperial Sewers]</v>
      </c>
    </row>
    <row r="169" spans="1:55" x14ac:dyDescent="0.25">
      <c r="A169" s="12">
        <v>200</v>
      </c>
      <c r="B169" t="s">
        <v>991</v>
      </c>
      <c r="C169" t="s">
        <v>992</v>
      </c>
      <c r="D169" s="3">
        <f>A169</f>
        <v>200</v>
      </c>
      <c r="G169" s="8" t="s">
        <v>1483</v>
      </c>
      <c r="I169" t="s">
        <v>91</v>
      </c>
      <c r="J169" t="s">
        <v>91</v>
      </c>
      <c r="K169">
        <v>-1</v>
      </c>
      <c r="L169">
        <v>-1</v>
      </c>
      <c r="M169">
        <v>-1</v>
      </c>
      <c r="N169">
        <v>0</v>
      </c>
      <c r="O169" s="66" t="s">
        <v>448</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constants'!$B$4:$C$1003,2,FALSE),"")</f>
        <v>Imperial City</v>
      </c>
      <c r="U169" s="33" t="s">
        <v>2819</v>
      </c>
      <c r="V169" s="3" t="str">
        <f>IF(U169&lt;&gt;"",IF(U169&lt;&gt;"LIBSETS_DROP_MECHANIC_MONSTER_NAME",VLOOKUP(U169,'LibSets constants'!$I$4:$L$1003,3,FALSE),""),"")</f>
        <v>Tel Var equipment lockbox merchant, IC sewer base</v>
      </c>
      <c r="W169" s="3" t="str">
        <f>IF(U169&lt;&gt;"",IF(U169&lt;&gt;"LIBSETS_DROP_MECHANIC_MONSTER_NAME",VLOOKUP(U169,'LibSets constants'!$I$4:$L$1003,4,FALSE),""),"")</f>
        <v>Tel Var Ausrüstungs Box Händler, IC Kanalisation Basis</v>
      </c>
      <c r="X169" s="3"/>
      <c r="Y169" s="3" t="str">
        <f>IF(G169&lt;&gt;"LIBSETS_SETTYPE_BATTLEGROUND",IF(G169&lt;&gt;"LIBSETS_SETTYPE_SPECIAL",IF(X169&lt;&gt;"",X169,IF(Z169&lt;&gt;"",VLOOKUP(Z169,'ESO zone constants'!$D$3:$H$4953,5,FALSE),"")),""),"")</f>
        <v/>
      </c>
      <c r="Z169" t="str">
        <f>IF(AND(O169&lt;&gt;"",NOT(ISERROR(O169))),"",IF(AND(L169&lt;&gt;"",L169&gt;0,NOT(ISERROR(L169))),VLOOKUP(L169,'ESO dumped WayshrineInfo'!$K$3:$N$9999,4,FALSE),""))</f>
        <v/>
      </c>
      <c r="AB169" s="43" t="str">
        <f>IF(AA169&lt;&gt;"",IF(AA169&lt;&gt;"LIBSETS_DROP_MECHANIC_MONSTER_NAME",VLOOKUP(AA169,'LibSets constants'!$I$4:$L$1003,3,FALSE),""),"")</f>
        <v/>
      </c>
      <c r="AC169" s="43" t="str">
        <f>IF(AA169&lt;&gt;"",IF(AA169&lt;&gt;"LIBSETS_DROP_MECHANIC_MONSTER_NAME",VLOOKUP(AA169,'LibSets constants'!$I$4:$L$1003,4,FALSE),""),"")</f>
        <v/>
      </c>
      <c r="AD169" s="3" t="str">
        <f>IF(G169&lt;&gt;"LIBSETS_SETTYPE_BATTLEGROUND",IF(G169&lt;&gt;"LIBSETS_SETTYPE_SPECIAL",IF(AE169&lt;&gt;"",VLOOKUP(AE169,'ESO zone constants'!$D$3:$H$4953,5,FALSE),""),""),"")</f>
        <v/>
      </c>
      <c r="AE169" t="str">
        <f>IF(AND(O169&lt;&gt;"",NOT(ISERROR(O169))),"",IF(AND(M169&lt;&gt;"",M169&gt;0,NOT(ISERROR(M169))),VLOOKUP(M169,'ESO dumped WayshrineInfo'!$K$3:$N$9999,4,FALSE),""))</f>
        <v/>
      </c>
      <c r="AF169" s="44"/>
      <c r="AG169" s="43" t="str">
        <f>IF(AF169&lt;&gt;"",IF(AF169&lt;&gt;"LIBSETS_DROP_MECHANIC_MONSTER_NAME",VLOOKUP(AF169,'LibSets constants'!$I$4:$L$1003,3,FALSE),""),"")</f>
        <v/>
      </c>
      <c r="AH169" s="43" t="str">
        <f>IF(AF169&lt;&gt;"",IF(AF169&lt;&gt;"LIBSETS_DROP_MECHANIC_MONSTER_NAME",VLOOKUP(AF169,'LibSets constants'!$I$4:$L$1003,4,FALSE),""),"")</f>
        <v/>
      </c>
      <c r="AI169" s="3" t="str">
        <f>IF(G169&lt;&gt;"LIBSETS_SETTYPE_BATTLEGROUND",IF(G169&lt;&gt;"LIBSETS_SETTYPE_SPECIAL",IF(AJ169&lt;&gt;"",VLOOKUP(AJ169,'ESO zone constants'!$D$3:$H$4953,5,FALSE),""),""),"")</f>
        <v/>
      </c>
      <c r="AK169" s="44"/>
      <c r="AL169" s="43" t="str">
        <f>IF(AK169&lt;&gt;"",IF(AK169&lt;&gt;"LIBSETS_DROP_MECHANIC_MONSTER_NAME",VLOOKUP(AK169,'LibSets constants'!$I$4:$L$1003,3,FALSE),""),"")</f>
        <v/>
      </c>
      <c r="AM169" s="43" t="str">
        <f>IF(AK169&lt;&gt;"",IF(AK169&lt;&gt;"LIBSETS_DROP_MECHANIC_MONSTER_NAME",VLOOKUP(AK169,'LibSets constants'!$I$4:$L$1003,4,FALSE),""),"")</f>
        <v/>
      </c>
      <c r="AN169" s="3" t="str">
        <f>IF(G169&lt;&gt;"LIBSETS_SETTYPE_BATTLEGROUND",IF(G169&lt;&gt;"LIBSETS_SETTYPE_SPECIAL",IF(AO169&lt;&gt;"",VLOOKUP(AO169,'ESO zone constants'!$D$3:$H$4953,5,FALSE),""),""),"")</f>
        <v/>
      </c>
      <c r="AP169" s="44"/>
      <c r="AQ169" s="43" t="str">
        <f>IF(AP169&lt;&gt;"",IF(AP169&lt;&gt;"LIBSETS_DROP_MECHANIC_MONSTER_NAME",VLOOKUP(AP169,'LibSets constants'!$I$4:$L$1003,3,FALSE),""),"")</f>
        <v/>
      </c>
      <c r="AR169" s="43" t="str">
        <f>IF(AP169&lt;&gt;"",IF(AP169&lt;&gt;"LIBSETS_DROP_MECHANIC_MONSTER_NAME",VLOOKUP(AP169,'LibSets constants'!$I$4:$L$1003,4,FALSE),""),"")</f>
        <v/>
      </c>
      <c r="AS169" s="3" t="str">
        <f>IF(G169&lt;&gt;"LIBSETS_SETTYPE_BATTLEGROUND",IF(G169&lt;&gt;"LIBSETS_SETTYPE_SPECIAL",IF(AT169&lt;&gt;"",VLOOKUP(AT169,'ESO zone constants'!$D$3:$H$4953,5,FALSE),""),""),"")</f>
        <v/>
      </c>
      <c r="AU169" s="44"/>
      <c r="AV169" s="43" t="str">
        <f>IF(AU169&lt;&gt;"",IF(AU169&lt;&gt;"LIBSETS_DROP_MECHANIC_MONSTER_NAME",VLOOKUP(AU169,'LibSets constants'!$I$4:$L$1003,3,FALSE),""),"")</f>
        <v/>
      </c>
      <c r="AW169" s="43" t="str">
        <f>IF(AU169&lt;&gt;"",IF(AU169&lt;&gt;"LIBSETS_DROP_MECHANIC_MONSTER_NAME",VLOOKUP(AU169,'LibSets constants'!$I$4:$L$1003,4,FALSE),""),"")</f>
        <v/>
      </c>
      <c r="AX169" s="87" t="s">
        <v>2678</v>
      </c>
      <c r="AY169" s="21" t="str">
        <f t="shared" si="10"/>
        <v>[200] = {wayshrines={-1,-1,-1,}, dlcId=DLC_IMPERIAL_CITY</v>
      </c>
      <c r="AZ169" s="21" t="str">
        <f t="shared" si="11"/>
        <v>, zoneIds={643}, veteran=false</v>
      </c>
      <c r="BA169" s="21" t="str">
        <f t="shared" si="12"/>
        <v>, setType=LIBSETS_SETTYPE_IMPERIALCITY</v>
      </c>
      <c r="BB169" s="21" t="str">
        <f t="shared" si="13"/>
        <v>, dropMechanic={LIBSETS_DROP_MECHANIC_TELVAR_EQUIPMENT_LOCKBOX_MERCHANT}},</v>
      </c>
      <c r="BC169" s="21" t="str">
        <f t="shared" si="14"/>
        <v xml:space="preserve"> --Phoenix / Phönix   [Imperial Sewers]</v>
      </c>
    </row>
    <row r="170" spans="1:55" x14ac:dyDescent="0.25">
      <c r="A170" s="12">
        <v>201</v>
      </c>
      <c r="B170" t="s">
        <v>993</v>
      </c>
      <c r="C170" t="s">
        <v>994</v>
      </c>
      <c r="D170" s="3">
        <f>A170</f>
        <v>201</v>
      </c>
      <c r="G170" s="8" t="s">
        <v>1483</v>
      </c>
      <c r="I170" t="s">
        <v>91</v>
      </c>
      <c r="J170" t="s">
        <v>91</v>
      </c>
      <c r="K170">
        <v>-1</v>
      </c>
      <c r="L170">
        <v>-1</v>
      </c>
      <c r="M170">
        <v>-1</v>
      </c>
      <c r="N170">
        <v>0</v>
      </c>
      <c r="O170" s="66" t="s">
        <v>448</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constants'!$B$4:$C$1003,2,FALSE),"")</f>
        <v>Imperial City</v>
      </c>
      <c r="U170" s="33" t="s">
        <v>2819</v>
      </c>
      <c r="V170" s="3" t="str">
        <f>IF(U170&lt;&gt;"",IF(U170&lt;&gt;"LIBSETS_DROP_MECHANIC_MONSTER_NAME",VLOOKUP(U170,'LibSets constants'!$I$4:$L$1003,3,FALSE),""),"")</f>
        <v>Tel Var equipment lockbox merchant, IC sewer base</v>
      </c>
      <c r="W170" s="3" t="str">
        <f>IF(U170&lt;&gt;"",IF(U170&lt;&gt;"LIBSETS_DROP_MECHANIC_MONSTER_NAME",VLOOKUP(U170,'LibSets constants'!$I$4:$L$1003,4,FALSE),""),"")</f>
        <v>Tel Var Ausrüstungs Box Händler, IC Kanalisation Basis</v>
      </c>
      <c r="X170" s="3"/>
      <c r="Y170" s="3" t="str">
        <f>IF(G170&lt;&gt;"LIBSETS_SETTYPE_BATTLEGROUND",IF(G170&lt;&gt;"LIBSETS_SETTYPE_SPECIAL",IF(X170&lt;&gt;"",X170,IF(Z170&lt;&gt;"",VLOOKUP(Z170,'ESO zone constants'!$D$3:$H$4953,5,FALSE),"")),""),"")</f>
        <v/>
      </c>
      <c r="Z170" t="str">
        <f>IF(AND(O170&lt;&gt;"",NOT(ISERROR(O170))),"",IF(AND(L170&lt;&gt;"",L170&gt;0,NOT(ISERROR(L170))),VLOOKUP(L170,'ESO dumped WayshrineInfo'!$K$3:$N$9999,4,FALSE),""))</f>
        <v/>
      </c>
      <c r="AB170" s="3" t="str">
        <f>IF(AA170&lt;&gt;"",IF(AA170&lt;&gt;"LIBSETS_DROP_MECHANIC_MONSTER_NAME",VLOOKUP(AA170,'LibSets constants'!$I$4:$L$1003,3,FALSE),""),"")</f>
        <v/>
      </c>
      <c r="AC170" s="3" t="str">
        <f>IF(AA170&lt;&gt;"",IF(AA170&lt;&gt;"LIBSETS_DROP_MECHANIC_MONSTER_NAME",VLOOKUP(AA170,'LibSets constants'!$I$4:$L$1003,4,FALSE),""),"")</f>
        <v/>
      </c>
      <c r="AD170" s="3" t="str">
        <f>IF(G170&lt;&gt;"LIBSETS_SETTYPE_BATTLEGROUND",IF(G170&lt;&gt;"LIBSETS_SETTYPE_SPECIAL",IF(AE170&lt;&gt;"",VLOOKUP(AE170,'ESO zone constants'!$D$3:$H$4953,5,FALSE),""),""),"")</f>
        <v/>
      </c>
      <c r="AE170" t="str">
        <f>IF(AND(O170&lt;&gt;"",NOT(ISERROR(O170))),"",IF(AND(M170&lt;&gt;"",M170&gt;0,NOT(ISERROR(M170))),VLOOKUP(M170,'ESO dumped WayshrineInfo'!$K$3:$N$9999,4,FALSE),""))</f>
        <v/>
      </c>
      <c r="AG170" s="3" t="str">
        <f>IF(AF170&lt;&gt;"",IF(AF170&lt;&gt;"LIBSETS_DROP_MECHANIC_MONSTER_NAME",VLOOKUP(AF170,'LibSets constants'!$I$4:$L$1003,3,FALSE),""),"")</f>
        <v/>
      </c>
      <c r="AH170" s="3" t="str">
        <f>IF(AF170&lt;&gt;"",IF(AF170&lt;&gt;"LIBSETS_DROP_MECHANIC_MONSTER_NAME",VLOOKUP(AF170,'LibSets constants'!$I$4:$L$1003,4,FALSE),""),"")</f>
        <v/>
      </c>
      <c r="AI170" s="3" t="str">
        <f>IF(G170&lt;&gt;"LIBSETS_SETTYPE_BATTLEGROUND",IF(G170&lt;&gt;"LIBSETS_SETTYPE_SPECIAL",IF(AJ170&lt;&gt;"",VLOOKUP(AJ170,'ESO zone constants'!$D$3:$H$4953,5,FALSE),""),""),"")</f>
        <v/>
      </c>
      <c r="AL170" s="3" t="str">
        <f>IF(AK170&lt;&gt;"",IF(AK170&lt;&gt;"LIBSETS_DROP_MECHANIC_MONSTER_NAME",VLOOKUP(AK170,'LibSets constants'!$I$4:$L$1003,3,FALSE),""),"")</f>
        <v/>
      </c>
      <c r="AM170" s="3" t="str">
        <f>IF(AK170&lt;&gt;"",IF(AK170&lt;&gt;"LIBSETS_DROP_MECHANIC_MONSTER_NAME",VLOOKUP(AK170,'LibSets constants'!$I$4:$L$1003,4,FALSE),""),"")</f>
        <v/>
      </c>
      <c r="AN170" s="3" t="str">
        <f>IF(G170&lt;&gt;"LIBSETS_SETTYPE_BATTLEGROUND",IF(G170&lt;&gt;"LIBSETS_SETTYPE_SPECIAL",IF(AO170&lt;&gt;"",VLOOKUP(AO170,'ESO zone constants'!$D$3:$H$4953,5,FALSE),""),""),"")</f>
        <v/>
      </c>
      <c r="AQ170" s="3" t="str">
        <f>IF(AP170&lt;&gt;"",IF(AP170&lt;&gt;"LIBSETS_DROP_MECHANIC_MONSTER_NAME",VLOOKUP(AP170,'LibSets constants'!$I$4:$L$1003,3,FALSE),""),"")</f>
        <v/>
      </c>
      <c r="AR170" s="3" t="str">
        <f>IF(AP170&lt;&gt;"",IF(AP170&lt;&gt;"LIBSETS_DROP_MECHANIC_MONSTER_NAME",VLOOKUP(AP170,'LibSets constants'!$I$4:$L$1003,4,FALSE),""),"")</f>
        <v/>
      </c>
      <c r="AS170" s="3" t="str">
        <f>IF(G170&lt;&gt;"LIBSETS_SETTYPE_BATTLEGROUND",IF(G170&lt;&gt;"LIBSETS_SETTYPE_SPECIAL",IF(AT170&lt;&gt;"",VLOOKUP(AT170,'ESO zone constants'!$D$3:$H$4953,5,FALSE),""),""),"")</f>
        <v/>
      </c>
      <c r="AV170" s="3" t="str">
        <f>IF(AU170&lt;&gt;"",IF(AU170&lt;&gt;"LIBSETS_DROP_MECHANIC_MONSTER_NAME",VLOOKUP(AU170,'LibSets constants'!$I$4:$L$1003,3,FALSE),""),"")</f>
        <v/>
      </c>
      <c r="AW170" s="3" t="str">
        <f>IF(AU170&lt;&gt;"",IF(AU170&lt;&gt;"LIBSETS_DROP_MECHANIC_MONSTER_NAME",VLOOKUP(AU170,'LibSets constants'!$I$4:$L$1003,4,FALSE),""),"")</f>
        <v/>
      </c>
      <c r="AX170" s="87" t="s">
        <v>2678</v>
      </c>
      <c r="AY170" s="21" t="str">
        <f t="shared" si="10"/>
        <v>[201] = {wayshrines={-1,-1,-1,}, dlcId=DLC_IMPERIAL_CITY</v>
      </c>
      <c r="AZ170" s="21" t="str">
        <f t="shared" si="11"/>
        <v>, zoneIds={643}, veteran=false</v>
      </c>
      <c r="BA170" s="21" t="str">
        <f t="shared" si="12"/>
        <v>, setType=LIBSETS_SETTYPE_IMPERIALCITY</v>
      </c>
      <c r="BB170" s="21" t="str">
        <f t="shared" si="13"/>
        <v>, dropMechanic={LIBSETS_DROP_MECHANIC_TELVAR_EQUIPMENT_LOCKBOX_MERCHANT}},</v>
      </c>
      <c r="BC170" s="21" t="str">
        <f t="shared" si="14"/>
        <v xml:space="preserve"> --Reactive Armor / Reaktive Rüstung   [Imperial Sewers]</v>
      </c>
    </row>
    <row r="171" spans="1:55" x14ac:dyDescent="0.25">
      <c r="A171" s="12">
        <v>204</v>
      </c>
      <c r="B171" t="s">
        <v>995</v>
      </c>
      <c r="C171" t="s">
        <v>996</v>
      </c>
      <c r="D171" s="3">
        <f>A171</f>
        <v>204</v>
      </c>
      <c r="G171" s="8" t="s">
        <v>1481</v>
      </c>
      <c r="I171" t="s">
        <v>91</v>
      </c>
      <c r="J171" t="s">
        <v>91</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constants'!$B$4:$C$1003,2,FALSE),"")</f>
        <v>Included in base game</v>
      </c>
      <c r="U171" s="33" t="s">
        <v>1583</v>
      </c>
      <c r="V171" s="3" t="str">
        <f>IF(U171&lt;&gt;"",IF(U171&lt;&gt;"LIBSETS_DROP_MECHANIC_MONSTER_NAME",VLOOKUP(U171,'LibSets constants'!$I$4:$L$1003,3,FALSE),""),"")</f>
        <v>Daily random dungeon reward mail</v>
      </c>
      <c r="W171" s="3" t="str">
        <f>IF(U171&lt;&gt;"",IF(U171&lt;&gt;"LIBSETS_DROP_MECHANIC_MONSTER_NAME",VLOOKUP(U171,'LibSets constants'!$I$4:$L$1003,4,FALSE),""),"")</f>
        <v>Tägliches Zufallsverlies Belohnungsemail</v>
      </c>
      <c r="X171" s="3"/>
      <c r="Y171" s="3" t="str">
        <f>IF(G171&lt;&gt;"LIBSETS_SETTYPE_BATTLEGROUND",IF(G171&lt;&gt;"LIBSETS_SETTYPE_SPECIAL",IF(X171&lt;&gt;"",X171,IF(Z171&lt;&gt;"",VLOOKUP(Z171,'ESO zone constants'!$D$3:$H$4953,5,FALSE),"")),""),"")</f>
        <v/>
      </c>
      <c r="Z171" t="str">
        <f>IF(AND(O171&lt;&gt;"",NOT(ISERROR(O171))),"",IF(AND(L171&lt;&gt;"",L171&gt;0,NOT(ISERROR(L171))),VLOOKUP(L171,'ESO dumped WayshrineInfo'!$K$3:$N$9999,4,FALSE),""))</f>
        <v/>
      </c>
      <c r="AA171" s="33" t="s">
        <v>1586</v>
      </c>
      <c r="AB171" s="3" t="str">
        <f>IF(AA171&lt;&gt;"",IF(AA171&lt;&gt;"LIBSETS_DROP_MECHANIC_MONSTER_NAME",VLOOKUP(AA171,'LibSets constants'!$I$4:$L$1003,3,FALSE),""),"")</f>
        <v>Imperial city vaults</v>
      </c>
      <c r="AC171" s="3" t="str">
        <f>IF(AA171&lt;&gt;"",IF(AA171&lt;&gt;"LIBSETS_DROP_MECHANIC_MONSTER_NAME",VLOOKUP(AA171,'LibSets constants'!$I$4:$L$1003,4,FALSE),""),"")</f>
        <v>Kaiserstadt Bunker</v>
      </c>
      <c r="AD171" s="3" t="str">
        <f>IF(G171&lt;&gt;"LIBSETS_SETTYPE_BATTLEGROUND",IF(G171&lt;&gt;"LIBSETS_SETTYPE_SPECIAL",IF(AE171&lt;&gt;"",VLOOKUP(AE171,'ESO zone constants'!$D$3:$H$4953,5,FALSE),""),""),"")</f>
        <v/>
      </c>
      <c r="AE171" t="str">
        <f>IF(AND(O171&lt;&gt;"",NOT(ISERROR(O171))),"",IF(AND(M171&lt;&gt;"",M171&gt;0,NOT(ISERROR(M171))),VLOOKUP(M171,'ESO dumped WayshrineInfo'!$K$3:$N$9999,4,FALSE),""))</f>
        <v/>
      </c>
      <c r="AG171" s="3" t="str">
        <f>IF(AF171&lt;&gt;"",IF(AF171&lt;&gt;"LIBSETS_DROP_MECHANIC_MONSTER_NAME",VLOOKUP(AF171,'LibSets constants'!$I$4:$L$1003,3,FALSE),""),"")</f>
        <v/>
      </c>
      <c r="AH171" s="3" t="str">
        <f>IF(AF171&lt;&gt;"",IF(AF171&lt;&gt;"LIBSETS_DROP_MECHANIC_MONSTER_NAME",VLOOKUP(AF171,'LibSets constants'!$I$4:$L$1003,4,FALSE),""),"")</f>
        <v/>
      </c>
      <c r="AI171" s="3" t="str">
        <f>IF(G171&lt;&gt;"LIBSETS_SETTYPE_BATTLEGROUND",IF(G171&lt;&gt;"LIBSETS_SETTYPE_SPECIAL",IF(AJ171&lt;&gt;"",VLOOKUP(AJ171,'ESO zone constants'!$D$3:$H$4953,5,FALSE),""),""),"")</f>
        <v/>
      </c>
      <c r="AL171" s="3" t="str">
        <f>IF(AK171&lt;&gt;"",IF(AK171&lt;&gt;"LIBSETS_DROP_MECHANIC_MONSTER_NAME",VLOOKUP(AK171,'LibSets constants'!$I$4:$L$1003,3,FALSE),""),"")</f>
        <v/>
      </c>
      <c r="AM171" s="3" t="str">
        <f>IF(AK171&lt;&gt;"",IF(AK171&lt;&gt;"LIBSETS_DROP_MECHANIC_MONSTER_NAME",VLOOKUP(AK171,'LibSets constants'!$I$4:$L$1003,4,FALSE),""),"")</f>
        <v/>
      </c>
      <c r="AN171" s="3" t="str">
        <f>IF(G171&lt;&gt;"LIBSETS_SETTYPE_BATTLEGROUND",IF(G171&lt;&gt;"LIBSETS_SETTYPE_SPECIAL",IF(AO171&lt;&gt;"",VLOOKUP(AO171,'ESO zone constants'!$D$3:$H$4953,5,FALSE),""),""),"")</f>
        <v/>
      </c>
      <c r="AQ171" s="3" t="str">
        <f>IF(AP171&lt;&gt;"",IF(AP171&lt;&gt;"LIBSETS_DROP_MECHANIC_MONSTER_NAME",VLOOKUP(AP171,'LibSets constants'!$I$4:$L$1003,3,FALSE),""),"")</f>
        <v/>
      </c>
      <c r="AR171" s="3" t="str">
        <f>IF(AP171&lt;&gt;"",IF(AP171&lt;&gt;"LIBSETS_DROP_MECHANIC_MONSTER_NAME",VLOOKUP(AP171,'LibSets constants'!$I$4:$L$1003,4,FALSE),""),"")</f>
        <v/>
      </c>
      <c r="AS171" s="3" t="str">
        <f>IF(G171&lt;&gt;"LIBSETS_SETTYPE_BATTLEGROUND",IF(G171&lt;&gt;"LIBSETS_SETTYPE_SPECIAL",IF(AT171&lt;&gt;"",VLOOKUP(AT171,'ESO zone constants'!$D$3:$H$4953,5,FALSE),""),""),"")</f>
        <v/>
      </c>
      <c r="AV171" s="3" t="str">
        <f>IF(AU171&lt;&gt;"",IF(AU171&lt;&gt;"LIBSETS_DROP_MECHANIC_MONSTER_NAME",VLOOKUP(AU171,'LibSets constants'!$I$4:$L$1003,3,FALSE),""),"")</f>
        <v/>
      </c>
      <c r="AW171" s="3" t="str">
        <f>IF(AU171&lt;&gt;"",IF(AU171&lt;&gt;"LIBSETS_DROP_MECHANIC_MONSTER_NAME",VLOOKUP(AU171,'LibSets constants'!$I$4:$L$1003,4,FALSE),""),"")</f>
        <v/>
      </c>
      <c r="AX171" s="87" t="s">
        <v>2679</v>
      </c>
      <c r="AY171" s="21" t="str">
        <f t="shared" si="10"/>
        <v>[204] = {wayshrines={-1,-1,-1,}, dlcId=DLC_BASE_GAME</v>
      </c>
      <c r="AZ171" s="21" t="str">
        <f t="shared" si="11"/>
        <v>, zoneIds={584}, veteran=false</v>
      </c>
      <c r="BA171" s="21" t="str">
        <f t="shared" si="12"/>
        <v>, setType=LIBSETS_SETTYPE_DAILYRANDOMDUNGEONANDICREWARD</v>
      </c>
      <c r="BB171" s="21" t="str">
        <f t="shared" si="13"/>
        <v>, isProcSetAllowedInPvP=1, dropMechanic={LIBSETS_DROP_MECHANIC_MAIL_DAILY_RANDOM_DUNGEON_REWARD,LIBSETS_DROP_MECHANIC_IMPERIAL_CITY_VAULTS}},</v>
      </c>
      <c r="BC171" s="21" t="str">
        <f t="shared" si="14"/>
        <v xml:space="preserve"> --Endurance / Beständigkeit   [Imperial City]</v>
      </c>
    </row>
    <row r="172" spans="1:55" x14ac:dyDescent="0.25">
      <c r="A172" s="12">
        <v>205</v>
      </c>
      <c r="B172" t="s">
        <v>997</v>
      </c>
      <c r="C172" t="s">
        <v>998</v>
      </c>
      <c r="D172" s="3">
        <f>A172</f>
        <v>205</v>
      </c>
      <c r="G172" s="8" t="s">
        <v>1481</v>
      </c>
      <c r="I172" t="s">
        <v>91</v>
      </c>
      <c r="J172" t="s">
        <v>91</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constants'!$B$4:$C$1003,2,FALSE),"")</f>
        <v>Included in base game</v>
      </c>
      <c r="U172" s="33" t="s">
        <v>1583</v>
      </c>
      <c r="V172" s="3" t="str">
        <f>IF(U172&lt;&gt;"",IF(U172&lt;&gt;"LIBSETS_DROP_MECHANIC_MONSTER_NAME",VLOOKUP(U172,'LibSets constants'!$I$4:$L$1003,3,FALSE),""),"")</f>
        <v>Daily random dungeon reward mail</v>
      </c>
      <c r="W172" s="3" t="str">
        <f>IF(U172&lt;&gt;"",IF(U172&lt;&gt;"LIBSETS_DROP_MECHANIC_MONSTER_NAME",VLOOKUP(U172,'LibSets constants'!$I$4:$L$1003,4,FALSE),""),"")</f>
        <v>Tägliches Zufallsverlies Belohnungsemail</v>
      </c>
      <c r="X172" s="3"/>
      <c r="Y172" s="3" t="str">
        <f>IF(G172&lt;&gt;"LIBSETS_SETTYPE_BATTLEGROUND",IF(G172&lt;&gt;"LIBSETS_SETTYPE_SPECIAL",IF(X172&lt;&gt;"",X172,IF(Z172&lt;&gt;"",VLOOKUP(Z172,'ESO zone constants'!$D$3:$H$4953,5,FALSE),"")),""),"")</f>
        <v/>
      </c>
      <c r="Z172" t="str">
        <f>IF(AND(O172&lt;&gt;"",NOT(ISERROR(O172))),"",IF(AND(L172&lt;&gt;"",L172&gt;0,NOT(ISERROR(L172))),VLOOKUP(L172,'ESO dumped WayshrineInfo'!$K$3:$N$9999,4,FALSE),""))</f>
        <v/>
      </c>
      <c r="AA172" s="33" t="s">
        <v>1586</v>
      </c>
      <c r="AB172" s="43" t="str">
        <f>IF(AA172&lt;&gt;"",IF(AA172&lt;&gt;"LIBSETS_DROP_MECHANIC_MONSTER_NAME",VLOOKUP(AA172,'LibSets constants'!$I$4:$L$1003,3,FALSE),""),"")</f>
        <v>Imperial city vaults</v>
      </c>
      <c r="AC172" s="43" t="str">
        <f>IF(AA172&lt;&gt;"",IF(AA172&lt;&gt;"LIBSETS_DROP_MECHANIC_MONSTER_NAME",VLOOKUP(AA172,'LibSets constants'!$I$4:$L$1003,4,FALSE),""),"")</f>
        <v>Kaiserstadt Bunker</v>
      </c>
      <c r="AD172" s="43" t="str">
        <f>IF(G172&lt;&gt;"LIBSETS_SETTYPE_BATTLEGROUND",IF(G172&lt;&gt;"LIBSETS_SETTYPE_SPECIAL",IF(AE172&lt;&gt;"",VLOOKUP(AE172,'ESO zone constants'!$D$3:$H$4953,5,FALSE),""),""),"")</f>
        <v/>
      </c>
      <c r="AE172" t="str">
        <f>IF(AND(O172&lt;&gt;"",NOT(ISERROR(O172))),"",IF(AND(M172&lt;&gt;"",M172&gt;0,NOT(ISERROR(M172))),VLOOKUP(M172,'ESO dumped WayshrineInfo'!$K$3:$N$9999,4,FALSE),""))</f>
        <v/>
      </c>
      <c r="AF172" s="44"/>
      <c r="AG172" s="43" t="str">
        <f>IF(AF172&lt;&gt;"",IF(AF172&lt;&gt;"LIBSETS_DROP_MECHANIC_MONSTER_NAME",VLOOKUP(AF172,'LibSets constants'!$I$4:$L$1003,3,FALSE),""),"")</f>
        <v/>
      </c>
      <c r="AH172" s="43" t="str">
        <f>IF(AF172&lt;&gt;"",IF(AF172&lt;&gt;"LIBSETS_DROP_MECHANIC_MONSTER_NAME",VLOOKUP(AF172,'LibSets constants'!$I$4:$L$1003,4,FALSE),""),"")</f>
        <v/>
      </c>
      <c r="AI172" s="43" t="str">
        <f>IF(G172&lt;&gt;"LIBSETS_SETTYPE_BATTLEGROUND",IF(G172&lt;&gt;"LIBSETS_SETTYPE_SPECIAL",IF(AJ172&lt;&gt;"",VLOOKUP(AJ172,'ESO zone constants'!$D$3:$H$4953,5,FALSE),""),""),"")</f>
        <v/>
      </c>
      <c r="AK172" s="44"/>
      <c r="AL172" s="43" t="str">
        <f>IF(AK172&lt;&gt;"",IF(AK172&lt;&gt;"LIBSETS_DROP_MECHANIC_MONSTER_NAME",VLOOKUP(AK172,'LibSets constants'!$I$4:$L$1003,3,FALSE),""),"")</f>
        <v/>
      </c>
      <c r="AM172" s="43" t="str">
        <f>IF(AK172&lt;&gt;"",IF(AK172&lt;&gt;"LIBSETS_DROP_MECHANIC_MONSTER_NAME",VLOOKUP(AK172,'LibSets constants'!$I$4:$L$1003,4,FALSE),""),"")</f>
        <v/>
      </c>
      <c r="AN172" s="3" t="str">
        <f>IF(G172&lt;&gt;"LIBSETS_SETTYPE_BATTLEGROUND",IF(G172&lt;&gt;"LIBSETS_SETTYPE_SPECIAL",IF(AO172&lt;&gt;"",VLOOKUP(AO172,'ESO zone constants'!$D$3:$H$4953,5,FALSE),""),""),"")</f>
        <v/>
      </c>
      <c r="AQ172" s="3" t="str">
        <f>IF(AP172&lt;&gt;"",IF(AP172&lt;&gt;"LIBSETS_DROP_MECHANIC_MONSTER_NAME",VLOOKUP(AP172,'LibSets constants'!$I$4:$L$1003,3,FALSE),""),"")</f>
        <v/>
      </c>
      <c r="AR172" s="3" t="str">
        <f>IF(AP172&lt;&gt;"",IF(AP172&lt;&gt;"LIBSETS_DROP_MECHANIC_MONSTER_NAME",VLOOKUP(AP172,'LibSets constants'!$I$4:$L$1003,4,FALSE),""),"")</f>
        <v/>
      </c>
      <c r="AS172" s="3" t="str">
        <f>IF(G172&lt;&gt;"LIBSETS_SETTYPE_BATTLEGROUND",IF(G172&lt;&gt;"LIBSETS_SETTYPE_SPECIAL",IF(AT172&lt;&gt;"",VLOOKUP(AT172,'ESO zone constants'!$D$3:$H$4953,5,FALSE),""),""),"")</f>
        <v/>
      </c>
      <c r="AV172" s="3" t="str">
        <f>IF(AU172&lt;&gt;"",IF(AU172&lt;&gt;"LIBSETS_DROP_MECHANIC_MONSTER_NAME",VLOOKUP(AU172,'LibSets constants'!$I$4:$L$1003,3,FALSE),""),"")</f>
        <v/>
      </c>
      <c r="AW172" s="3" t="str">
        <f>IF(AU172&lt;&gt;"",IF(AU172&lt;&gt;"LIBSETS_DROP_MECHANIC_MONSTER_NAME",VLOOKUP(AU172,'LibSets constants'!$I$4:$L$1003,4,FALSE),""),"")</f>
        <v/>
      </c>
      <c r="AX172" s="87" t="s">
        <v>2679</v>
      </c>
      <c r="AY172" s="21" t="str">
        <f t="shared" si="10"/>
        <v>[205] = {wayshrines={-1,-1,-1,}, dlcId=DLC_BASE_GAME</v>
      </c>
      <c r="AZ172" s="21" t="str">
        <f t="shared" si="11"/>
        <v>, zoneIds={584}, veteran=false</v>
      </c>
      <c r="BA172" s="21" t="str">
        <f t="shared" si="12"/>
        <v>, setType=LIBSETS_SETTYPE_DAILYRANDOMDUNGEONANDICREWARD</v>
      </c>
      <c r="BB172" s="21" t="str">
        <f t="shared" si="13"/>
        <v>, isProcSetAllowedInPvP=1, dropMechanic={LIBSETS_DROP_MECHANIC_MAIL_DAILY_RANDOM_DUNGEON_REWARD,LIBSETS_DROP_MECHANIC_IMPERIAL_CITY_VAULTS}},</v>
      </c>
      <c r="BC172" s="21" t="str">
        <f t="shared" si="14"/>
        <v xml:space="preserve"> --Willpower / Willenskraft   [Imperial City]</v>
      </c>
    </row>
    <row r="173" spans="1:55" x14ac:dyDescent="0.25">
      <c r="A173" s="12">
        <v>206</v>
      </c>
      <c r="B173" t="s">
        <v>999</v>
      </c>
      <c r="C173" t="s">
        <v>1000</v>
      </c>
      <c r="D173" s="3">
        <f>A173</f>
        <v>206</v>
      </c>
      <c r="G173" s="8" t="s">
        <v>1481</v>
      </c>
      <c r="I173" t="s">
        <v>91</v>
      </c>
      <c r="J173" t="s">
        <v>91</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constants'!$B$4:$C$1003,2,FALSE),"")</f>
        <v>Included in base game</v>
      </c>
      <c r="U173" s="33" t="s">
        <v>1583</v>
      </c>
      <c r="V173" s="3" t="str">
        <f>IF(U173&lt;&gt;"",IF(U173&lt;&gt;"LIBSETS_DROP_MECHANIC_MONSTER_NAME",VLOOKUP(U173,'LibSets constants'!$I$4:$L$1003,3,FALSE),""),"")</f>
        <v>Daily random dungeon reward mail</v>
      </c>
      <c r="W173" s="3" t="str">
        <f>IF(U173&lt;&gt;"",IF(U173&lt;&gt;"LIBSETS_DROP_MECHANIC_MONSTER_NAME",VLOOKUP(U173,'LibSets constants'!$I$4:$L$1003,4,FALSE),""),"")</f>
        <v>Tägliches Zufallsverlies Belohnungsemail</v>
      </c>
      <c r="X173" s="112"/>
      <c r="Y173" s="3" t="str">
        <f>IF(G173&lt;&gt;"LIBSETS_SETTYPE_BATTLEGROUND",IF(G173&lt;&gt;"LIBSETS_SETTYPE_SPECIAL",IF(X173&lt;&gt;"",X173,IF(Z173&lt;&gt;"",VLOOKUP(Z173,'ESO zone constants'!$D$3:$H$4953,5,FALSE),"")),""),"")</f>
        <v/>
      </c>
      <c r="Z173" t="str">
        <f>IF(AND(O173&lt;&gt;"",NOT(ISERROR(O173))),"",IF(AND(L173&lt;&gt;"",L173&gt;0,NOT(ISERROR(L173))),VLOOKUP(L173,'ESO dumped WayshrineInfo'!$K$3:$N$9999,4,FALSE),""))</f>
        <v/>
      </c>
      <c r="AA173" s="33" t="s">
        <v>1586</v>
      </c>
      <c r="AB173" s="3" t="str">
        <f>IF(AA173&lt;&gt;"",IF(AA173&lt;&gt;"LIBSETS_DROP_MECHANIC_MONSTER_NAME",VLOOKUP(AA173,'LibSets constants'!$I$4:$L$1003,3,FALSE),""),"")</f>
        <v>Imperial city vaults</v>
      </c>
      <c r="AC173" s="3" t="str">
        <f>IF(AA173&lt;&gt;"",IF(AA173&lt;&gt;"LIBSETS_DROP_MECHANIC_MONSTER_NAME",VLOOKUP(AA173,'LibSets constants'!$I$4:$L$1003,4,FALSE),""),"")</f>
        <v>Kaiserstadt Bunker</v>
      </c>
      <c r="AD173" s="3" t="str">
        <f>IF(G173&lt;&gt;"LIBSETS_SETTYPE_BATTLEGROUND",IF(G173&lt;&gt;"LIBSETS_SETTYPE_SPECIAL",IF(AE173&lt;&gt;"",VLOOKUP(AE173,'ESO zone constants'!$D$3:$H$4953,5,FALSE),""),""),"")</f>
        <v/>
      </c>
      <c r="AE173" t="str">
        <f>IF(AND(O173&lt;&gt;"",NOT(ISERROR(O173))),"",IF(AND(M173&lt;&gt;"",M173&gt;0,NOT(ISERROR(M173))),VLOOKUP(M173,'ESO dumped WayshrineInfo'!$K$3:$N$9999,4,FALSE),""))</f>
        <v/>
      </c>
      <c r="AG173" s="3" t="str">
        <f>IF(AF173&lt;&gt;"",IF(AF173&lt;&gt;"LIBSETS_DROP_MECHANIC_MONSTER_NAME",VLOOKUP(AF173,'LibSets constants'!$I$4:$L$1003,3,FALSE),""),"")</f>
        <v/>
      </c>
      <c r="AH173" s="3" t="str">
        <f>IF(AF173&lt;&gt;"",IF(AF173&lt;&gt;"LIBSETS_DROP_MECHANIC_MONSTER_NAME",VLOOKUP(AF173,'LibSets constants'!$I$4:$L$1003,4,FALSE),""),"")</f>
        <v/>
      </c>
      <c r="AI173" s="3" t="str">
        <f>IF(G173&lt;&gt;"LIBSETS_SETTYPE_BATTLEGROUND",IF(G173&lt;&gt;"LIBSETS_SETTYPE_SPECIAL",IF(AJ173&lt;&gt;"",VLOOKUP(AJ173,'ESO zone constants'!$D$3:$H$4953,5,FALSE),""),""),"")</f>
        <v/>
      </c>
      <c r="AL173" s="3" t="str">
        <f>IF(AK173&lt;&gt;"",IF(AK173&lt;&gt;"LIBSETS_DROP_MECHANIC_MONSTER_NAME",VLOOKUP(AK173,'LibSets constants'!$I$4:$L$1003,3,FALSE),""),"")</f>
        <v/>
      </c>
      <c r="AM173" s="3" t="str">
        <f>IF(AK173&lt;&gt;"",IF(AK173&lt;&gt;"LIBSETS_DROP_MECHANIC_MONSTER_NAME",VLOOKUP(AK173,'LibSets constants'!$I$4:$L$1003,4,FALSE),""),"")</f>
        <v/>
      </c>
      <c r="AN173" s="3" t="str">
        <f>IF(G173&lt;&gt;"LIBSETS_SETTYPE_BATTLEGROUND",IF(G173&lt;&gt;"LIBSETS_SETTYPE_SPECIAL",IF(AO173&lt;&gt;"",VLOOKUP(AO173,'ESO zone constants'!$D$3:$H$4953,5,FALSE),""),""),"")</f>
        <v/>
      </c>
      <c r="AQ173" s="3" t="str">
        <f>IF(AP173&lt;&gt;"",IF(AP173&lt;&gt;"LIBSETS_DROP_MECHANIC_MONSTER_NAME",VLOOKUP(AP173,'LibSets constants'!$I$4:$L$1003,3,FALSE),""),"")</f>
        <v/>
      </c>
      <c r="AR173" s="3" t="str">
        <f>IF(AP173&lt;&gt;"",IF(AP173&lt;&gt;"LIBSETS_DROP_MECHANIC_MONSTER_NAME",VLOOKUP(AP173,'LibSets constants'!$I$4:$L$1003,4,FALSE),""),"")</f>
        <v/>
      </c>
      <c r="AS173" s="3" t="str">
        <f>IF(G173&lt;&gt;"LIBSETS_SETTYPE_BATTLEGROUND",IF(G173&lt;&gt;"LIBSETS_SETTYPE_SPECIAL",IF(AT173&lt;&gt;"",VLOOKUP(AT173,'ESO zone constants'!$D$3:$H$4953,5,FALSE),""),""),"")</f>
        <v/>
      </c>
      <c r="AV173" s="3" t="str">
        <f>IF(AU173&lt;&gt;"",IF(AU173&lt;&gt;"LIBSETS_DROP_MECHANIC_MONSTER_NAME",VLOOKUP(AU173,'LibSets constants'!$I$4:$L$1003,3,FALSE),""),"")</f>
        <v/>
      </c>
      <c r="AW173" s="3" t="str">
        <f>IF(AU173&lt;&gt;"",IF(AU173&lt;&gt;"LIBSETS_DROP_MECHANIC_MONSTER_NAME",VLOOKUP(AU173,'LibSets constants'!$I$4:$L$1003,4,FALSE),""),"")</f>
        <v/>
      </c>
      <c r="AX173" s="87" t="s">
        <v>2679</v>
      </c>
      <c r="AY173" s="21" t="str">
        <f t="shared" si="10"/>
        <v>[206] = {wayshrines={-1,-1,-1,}, dlcId=DLC_BASE_GAME</v>
      </c>
      <c r="AZ173" s="21" t="str">
        <f t="shared" si="11"/>
        <v>, zoneIds={584}, veteran=false</v>
      </c>
      <c r="BA173" s="21" t="str">
        <f t="shared" si="12"/>
        <v>, setType=LIBSETS_SETTYPE_DAILYRANDOMDUNGEONANDICREWARD</v>
      </c>
      <c r="BB173" s="21" t="str">
        <f t="shared" si="13"/>
        <v>, isProcSetAllowedInPvP=1, dropMechanic={LIBSETS_DROP_MECHANIC_MAIL_DAILY_RANDOM_DUNGEON_REWARD,LIBSETS_DROP_MECHANIC_IMPERIAL_CITY_VAULTS}},</v>
      </c>
      <c r="BC173" s="21" t="str">
        <f t="shared" si="14"/>
        <v xml:space="preserve"> --Agility / Agilität   [Imperial City]</v>
      </c>
    </row>
    <row r="174" spans="1:55" x14ac:dyDescent="0.25">
      <c r="A174" s="5">
        <v>207</v>
      </c>
      <c r="B174" t="s">
        <v>1001</v>
      </c>
      <c r="C174" t="s">
        <v>1002</v>
      </c>
      <c r="D174" s="3">
        <f>A174</f>
        <v>207</v>
      </c>
      <c r="G174" s="8" t="s">
        <v>1479</v>
      </c>
      <c r="I174" t="s">
        <v>91</v>
      </c>
      <c r="J174" t="s">
        <v>91</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constants'!$B$4:$C$1003,2,FALSE),"")</f>
        <v>Orsinium</v>
      </c>
      <c r="V174" s="3" t="str">
        <f>IF(U174&lt;&gt;"",IF(U174&lt;&gt;"LIBSETS_DROP_MECHANIC_MONSTER_NAME",VLOOKUP(U174,'LibSets constants'!$I$4:$L$1003,3,FALSE),""),"")</f>
        <v/>
      </c>
      <c r="W174" s="3" t="str">
        <f>IF(U174&lt;&gt;"",IF(U174&lt;&gt;"LIBSETS_DROP_MECHANIC_MONSTER_NAME",VLOOKUP(U174,'LibSets constants'!$I$4:$L$1003,4,FALSE),""),"")</f>
        <v/>
      </c>
      <c r="X174" s="3"/>
      <c r="Y174" s="3">
        <f>IF(G174&lt;&gt;"LIBSETS_SETTYPE_BATTLEGROUND",IF(G174&lt;&gt;"LIBSETS_SETTYPE_SPECIAL",IF(X174&lt;&gt;"",X174,IF(Z174&lt;&gt;"",VLOOKUP(Z174,'ESO zone constants'!$D$3:$H$4953,5,FALSE),"")),""),"")</f>
        <v>684</v>
      </c>
      <c r="Z174" t="str">
        <f>IF(AND(O174&lt;&gt;"",NOT(ISERROR(O174))),"",IF(AND(L174&lt;&gt;"",L174&gt;0,NOT(ISERROR(L174))),VLOOKUP(L174,'ESO dumped WayshrineInfo'!$K$3:$N$9999,4,FALSE),""))</f>
        <v>Wrothgar</v>
      </c>
      <c r="AB174" s="43" t="str">
        <f>IF(AA174&lt;&gt;"",IF(AA174&lt;&gt;"LIBSETS_DROP_MECHANIC_MONSTER_NAME",VLOOKUP(AA174,'LibSets constants'!$I$4:$L$1003,3,FALSE),""),"")</f>
        <v/>
      </c>
      <c r="AC174" s="43" t="str">
        <f>IF(AA174&lt;&gt;"",IF(AA174&lt;&gt;"LIBSETS_DROP_MECHANIC_MONSTER_NAME",VLOOKUP(AA174,'LibSets constants'!$I$4:$L$1003,4,FALSE),""),"")</f>
        <v/>
      </c>
      <c r="AD174" s="3">
        <f>IF(G174&lt;&gt;"LIBSETS_SETTYPE_BATTLEGROUND",IF(G174&lt;&gt;"LIBSETS_SETTYPE_SPECIAL",IF(AE174&lt;&gt;"",VLOOKUP(AE174,'ESO zone constants'!$D$3:$H$4953,5,FALSE),""),""),"")</f>
        <v>684</v>
      </c>
      <c r="AE174" t="str">
        <f>IF(AND(O174&lt;&gt;"",NOT(ISERROR(O174))),"",IF(AND(M174&lt;&gt;"",M174&gt;0,NOT(ISERROR(M174))),VLOOKUP(M174,'ESO dumped WayshrineInfo'!$K$3:$N$9999,4,FALSE),""))</f>
        <v>Wrothgar</v>
      </c>
      <c r="AF174" s="44"/>
      <c r="AG174" s="43" t="str">
        <f>IF(AF174&lt;&gt;"",IF(AF174&lt;&gt;"LIBSETS_DROP_MECHANIC_MONSTER_NAME",VLOOKUP(AF174,'LibSets constants'!$I$4:$L$1003,3,FALSE),""),"")</f>
        <v/>
      </c>
      <c r="AH174" s="43" t="str">
        <f>IF(AF174&lt;&gt;"",IF(AF174&lt;&gt;"LIBSETS_DROP_MECHANIC_MONSTER_NAME",VLOOKUP(AF174,'LibSets constants'!$I$4:$L$1003,4,FALSE),""),"")</f>
        <v/>
      </c>
      <c r="AI174" s="3" t="str">
        <f>IF(G174&lt;&gt;"LIBSETS_SETTYPE_BATTLEGROUND",IF(G174&lt;&gt;"LIBSETS_SETTYPE_SPECIAL",IF(AJ174&lt;&gt;"",VLOOKUP(AJ174,'ESO zone constants'!$D$3:$H$4953,5,FALSE),""),""),"")</f>
        <v/>
      </c>
      <c r="AK174" s="44"/>
      <c r="AL174" s="43" t="str">
        <f>IF(AK174&lt;&gt;"",IF(AK174&lt;&gt;"LIBSETS_DROP_MECHANIC_MONSTER_NAME",VLOOKUP(AK174,'LibSets constants'!$I$4:$L$1003,3,FALSE),""),"")</f>
        <v/>
      </c>
      <c r="AM174" s="43" t="str">
        <f>IF(AK174&lt;&gt;"",IF(AK174&lt;&gt;"LIBSETS_DROP_MECHANIC_MONSTER_NAME",VLOOKUP(AK174,'LibSets constants'!$I$4:$L$1003,4,FALSE),""),"")</f>
        <v/>
      </c>
      <c r="AN174" s="3" t="str">
        <f>IF(G174&lt;&gt;"LIBSETS_SETTYPE_BATTLEGROUND",IF(G174&lt;&gt;"LIBSETS_SETTYPE_SPECIAL",IF(AO174&lt;&gt;"",VLOOKUP(AO174,'ESO zone constants'!$D$3:$H$4953,5,FALSE),""),""),"")</f>
        <v/>
      </c>
      <c r="AP174" s="44"/>
      <c r="AQ174" s="43" t="str">
        <f>IF(AP174&lt;&gt;"",IF(AP174&lt;&gt;"LIBSETS_DROP_MECHANIC_MONSTER_NAME",VLOOKUP(AP174,'LibSets constants'!$I$4:$L$1003,3,FALSE),""),"")</f>
        <v/>
      </c>
      <c r="AR174" s="43" t="str">
        <f>IF(AP174&lt;&gt;"",IF(AP174&lt;&gt;"LIBSETS_DROP_MECHANIC_MONSTER_NAME",VLOOKUP(AP174,'LibSets constants'!$I$4:$L$1003,4,FALSE),""),"")</f>
        <v/>
      </c>
      <c r="AS174" s="3" t="str">
        <f>IF(G174&lt;&gt;"LIBSETS_SETTYPE_BATTLEGROUND",IF(G174&lt;&gt;"LIBSETS_SETTYPE_SPECIAL",IF(AT174&lt;&gt;"",VLOOKUP(AT174,'ESO zone constants'!$D$3:$H$4953,5,FALSE),""),""),"")</f>
        <v/>
      </c>
      <c r="AU174" s="44"/>
      <c r="AV174" s="43" t="str">
        <f>IF(AU174&lt;&gt;"",IF(AU174&lt;&gt;"LIBSETS_DROP_MECHANIC_MONSTER_NAME",VLOOKUP(AU174,'LibSets constants'!$I$4:$L$1003,3,FALSE),""),"")</f>
        <v/>
      </c>
      <c r="AW174" s="43" t="str">
        <f>IF(AU174&lt;&gt;"",IF(AU174&lt;&gt;"LIBSETS_DROP_MECHANIC_MONSTER_NAME",VLOOKUP(AU174,'LibSets constants'!$I$4:$L$1003,4,FALSE),""),"")</f>
        <v/>
      </c>
      <c r="AX174" s="87" t="s">
        <v>2679</v>
      </c>
      <c r="AY174" s="21" t="str">
        <f t="shared" si="10"/>
        <v>[207] = {wayshrines={241,241,241,}, traitsNeeded=6, dlcId=DLC_ORSINIUM</v>
      </c>
      <c r="AZ174" s="21" t="str">
        <f t="shared" si="11"/>
        <v>, zoneIds={684,684,684}, veteran=false</v>
      </c>
      <c r="BA174" s="21" t="str">
        <f t="shared" si="12"/>
        <v>, setType=LIBSETS_SETTYPE_CRAFTED</v>
      </c>
      <c r="BB174" s="21" t="str">
        <f t="shared" si="13"/>
        <v>, isProcSetAllowedInPvP=1},</v>
      </c>
      <c r="BC174" s="21" t="str">
        <f t="shared" si="14"/>
        <v xml:space="preserve"> --Law of Julianos / Gesetz von Julianos   [Wrothgar, Wrothgar, Wrothgar]</v>
      </c>
    </row>
    <row r="175" spans="1:55" x14ac:dyDescent="0.25">
      <c r="A175" s="5">
        <v>208</v>
      </c>
      <c r="B175" t="s">
        <v>1003</v>
      </c>
      <c r="C175" t="s">
        <v>1004</v>
      </c>
      <c r="D175" s="3">
        <f>A175</f>
        <v>208</v>
      </c>
      <c r="G175" s="8" t="s">
        <v>1479</v>
      </c>
      <c r="I175" t="s">
        <v>91</v>
      </c>
      <c r="J175" t="s">
        <v>91</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constants'!$B$4:$C$1003,2,FALSE),"")</f>
        <v>Orsinium</v>
      </c>
      <c r="V175" s="3" t="str">
        <f>IF(U175&lt;&gt;"",IF(U175&lt;&gt;"LIBSETS_DROP_MECHANIC_MONSTER_NAME",VLOOKUP(U175,'LibSets constants'!$I$4:$L$1003,3,FALSE),""),"")</f>
        <v/>
      </c>
      <c r="W175" s="3" t="str">
        <f>IF(U175&lt;&gt;"",IF(U175&lt;&gt;"LIBSETS_DROP_MECHANIC_MONSTER_NAME",VLOOKUP(U175,'LibSets constants'!$I$4:$L$1003,4,FALSE),""),"")</f>
        <v/>
      </c>
      <c r="X175" s="3"/>
      <c r="Y175" s="3">
        <f>IF(G175&lt;&gt;"LIBSETS_SETTYPE_BATTLEGROUND",IF(G175&lt;&gt;"LIBSETS_SETTYPE_SPECIAL",IF(X175&lt;&gt;"",X175,IF(Z175&lt;&gt;"",VLOOKUP(Z175,'ESO zone constants'!$D$3:$H$4953,5,FALSE),"")),""),"")</f>
        <v>684</v>
      </c>
      <c r="Z175" t="str">
        <f>IF(AND(O175&lt;&gt;"",NOT(ISERROR(O175))),"",IF(AND(L175&lt;&gt;"",L175&gt;0,NOT(ISERROR(L175))),VLOOKUP(L175,'ESO dumped WayshrineInfo'!$K$3:$N$9999,4,FALSE),""))</f>
        <v>Wrothgar</v>
      </c>
      <c r="AB175" s="43" t="str">
        <f>IF(AA175&lt;&gt;"",IF(AA175&lt;&gt;"LIBSETS_DROP_MECHANIC_MONSTER_NAME",VLOOKUP(AA175,'LibSets constants'!$I$4:$L$1003,3,FALSE),""),"")</f>
        <v/>
      </c>
      <c r="AC175" s="43" t="str">
        <f>IF(AA175&lt;&gt;"",IF(AA175&lt;&gt;"LIBSETS_DROP_MECHANIC_MONSTER_NAME",VLOOKUP(AA175,'LibSets constants'!$I$4:$L$1003,4,FALSE),""),"")</f>
        <v/>
      </c>
      <c r="AD175" s="3">
        <f>IF(G175&lt;&gt;"LIBSETS_SETTYPE_BATTLEGROUND",IF(G175&lt;&gt;"LIBSETS_SETTYPE_SPECIAL",IF(AE175&lt;&gt;"",VLOOKUP(AE175,'ESO zone constants'!$D$3:$H$4953,5,FALSE),""),""),"")</f>
        <v>684</v>
      </c>
      <c r="AE175" t="str">
        <f>IF(AND(O175&lt;&gt;"",NOT(ISERROR(O175))),"",IF(AND(M175&lt;&gt;"",M175&gt;0,NOT(ISERROR(M175))),VLOOKUP(M175,'ESO dumped WayshrineInfo'!$K$3:$N$9999,4,FALSE),""))</f>
        <v>Wrothgar</v>
      </c>
      <c r="AF175" s="44"/>
      <c r="AG175" s="43" t="str">
        <f>IF(AF175&lt;&gt;"",IF(AF175&lt;&gt;"LIBSETS_DROP_MECHANIC_MONSTER_NAME",VLOOKUP(AF175,'LibSets constants'!$I$4:$L$1003,3,FALSE),""),"")</f>
        <v/>
      </c>
      <c r="AH175" s="43" t="str">
        <f>IF(AF175&lt;&gt;"",IF(AF175&lt;&gt;"LIBSETS_DROP_MECHANIC_MONSTER_NAME",VLOOKUP(AF175,'LibSets constants'!$I$4:$L$1003,4,FALSE),""),"")</f>
        <v/>
      </c>
      <c r="AI175" s="3" t="str">
        <f>IF(G175&lt;&gt;"LIBSETS_SETTYPE_BATTLEGROUND",IF(G175&lt;&gt;"LIBSETS_SETTYPE_SPECIAL",IF(AJ175&lt;&gt;"",VLOOKUP(AJ175,'ESO zone constants'!$D$3:$H$4953,5,FALSE),""),""),"")</f>
        <v/>
      </c>
      <c r="AK175" s="44"/>
      <c r="AL175" s="43" t="str">
        <f>IF(AK175&lt;&gt;"",IF(AK175&lt;&gt;"LIBSETS_DROP_MECHANIC_MONSTER_NAME",VLOOKUP(AK175,'LibSets constants'!$I$4:$L$1003,3,FALSE),""),"")</f>
        <v/>
      </c>
      <c r="AM175" s="43" t="str">
        <f>IF(AK175&lt;&gt;"",IF(AK175&lt;&gt;"LIBSETS_DROP_MECHANIC_MONSTER_NAME",VLOOKUP(AK175,'LibSets constants'!$I$4:$L$1003,4,FALSE),""),"")</f>
        <v/>
      </c>
      <c r="AN175" s="3" t="str">
        <f>IF(G175&lt;&gt;"LIBSETS_SETTYPE_BATTLEGROUND",IF(G175&lt;&gt;"LIBSETS_SETTYPE_SPECIAL",IF(AO175&lt;&gt;"",VLOOKUP(AO175,'ESO zone constants'!$D$3:$H$4953,5,FALSE),""),""),"")</f>
        <v/>
      </c>
      <c r="AP175" s="44"/>
      <c r="AQ175" s="43" t="str">
        <f>IF(AP175&lt;&gt;"",IF(AP175&lt;&gt;"LIBSETS_DROP_MECHANIC_MONSTER_NAME",VLOOKUP(AP175,'LibSets constants'!$I$4:$L$1003,3,FALSE),""),"")</f>
        <v/>
      </c>
      <c r="AR175" s="43" t="str">
        <f>IF(AP175&lt;&gt;"",IF(AP175&lt;&gt;"LIBSETS_DROP_MECHANIC_MONSTER_NAME",VLOOKUP(AP175,'LibSets constants'!$I$4:$L$1003,4,FALSE),""),"")</f>
        <v/>
      </c>
      <c r="AS175" s="3" t="str">
        <f>IF(G175&lt;&gt;"LIBSETS_SETTYPE_BATTLEGROUND",IF(G175&lt;&gt;"LIBSETS_SETTYPE_SPECIAL",IF(AT175&lt;&gt;"",VLOOKUP(AT175,'ESO zone constants'!$D$3:$H$4953,5,FALSE),""),""),"")</f>
        <v/>
      </c>
      <c r="AU175" s="44"/>
      <c r="AV175" s="43" t="str">
        <f>IF(AU175&lt;&gt;"",IF(AU175&lt;&gt;"LIBSETS_DROP_MECHANIC_MONSTER_NAME",VLOOKUP(AU175,'LibSets constants'!$I$4:$L$1003,3,FALSE),""),"")</f>
        <v/>
      </c>
      <c r="AW175" s="43" t="str">
        <f>IF(AU175&lt;&gt;"",IF(AU175&lt;&gt;"LIBSETS_DROP_MECHANIC_MONSTER_NAME",VLOOKUP(AU175,'LibSets constants'!$I$4:$L$1003,4,FALSE),""),"")</f>
        <v/>
      </c>
      <c r="AX175" s="87" t="s">
        <v>2679</v>
      </c>
      <c r="AY175" s="21" t="str">
        <f t="shared" si="10"/>
        <v>[208] = {wayshrines={237,237,237,}, traitsNeeded=3, dlcId=DLC_ORSINIUM</v>
      </c>
      <c r="AZ175" s="21" t="str">
        <f t="shared" si="11"/>
        <v>, zoneIds={684,684,684}, veteran=false</v>
      </c>
      <c r="BA175" s="21" t="str">
        <f t="shared" si="12"/>
        <v>, setType=LIBSETS_SETTYPE_CRAFTED</v>
      </c>
      <c r="BB175" s="21" t="str">
        <f t="shared" si="13"/>
        <v>, isProcSetAllowedInPvP=1},</v>
      </c>
      <c r="BC175" s="21" t="str">
        <f t="shared" si="14"/>
        <v xml:space="preserve"> --Trial by Fire / Feuertaufe   [Wrothgar, Wrothgar, Wrothgar]</v>
      </c>
    </row>
    <row r="176" spans="1:55" s="14" customFormat="1" x14ac:dyDescent="0.25">
      <c r="A176" s="24">
        <v>209</v>
      </c>
      <c r="B176" s="14" t="s">
        <v>1005</v>
      </c>
      <c r="C176" t="s">
        <v>1005</v>
      </c>
      <c r="D176" s="25">
        <f>A176</f>
        <v>209</v>
      </c>
      <c r="E176" s="14" t="s">
        <v>1469</v>
      </c>
      <c r="F176" s="14" t="s">
        <v>1469</v>
      </c>
      <c r="G176" s="27" t="s">
        <v>1479</v>
      </c>
      <c r="I176" s="14" t="s">
        <v>91</v>
      </c>
      <c r="J176" s="14" t="s">
        <v>91</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constants'!$B$4:$C$1003,2,FALSE),"")</f>
        <v/>
      </c>
      <c r="U176" s="33"/>
      <c r="V176" s="3" t="str">
        <f>IF(U176&lt;&gt;"",IF(U176&lt;&gt;"LIBSETS_DROP_MECHANIC_MONSTER_NAME",VLOOKUP(U176,'LibSets constants'!$I$4:$L$1003,3,FALSE),""),"")</f>
        <v/>
      </c>
      <c r="W176" s="3" t="str">
        <f>IF(U176&lt;&gt;"",IF(U176&lt;&gt;"LIBSETS_DROP_MECHANIC_MONSTER_NAME",VLOOKUP(U176,'LibSets constants'!$I$4:$L$1003,4,FALSE),""),"")</f>
        <v/>
      </c>
      <c r="X176" s="3"/>
      <c r="Y176" s="3" t="str">
        <f>IF(G176&lt;&gt;"LIBSETS_SETTYPE_BATTLEGROUND",IF(G176&lt;&gt;"LIBSETS_SETTYPE_SPECIAL",IF(X176&lt;&gt;"",X176,IF(Z176&lt;&gt;"",VLOOKUP(Z176,'ESO zone constants'!$D$3:$H$4953,5,FALSE),"")),""),"")</f>
        <v/>
      </c>
      <c r="Z176" t="str">
        <f>IF(AND(O176&lt;&gt;"",NOT(ISERROR(O176))),"",IF(AND(L176&lt;&gt;"",L176&gt;0,NOT(ISERROR(L176))),VLOOKUP(L176,'ESO dumped WayshrineInfo'!$K$3:$N$9999,4,FALSE),""))</f>
        <v/>
      </c>
      <c r="AA176" s="33"/>
      <c r="AB176" s="3" t="str">
        <f>IF(AA176&lt;&gt;"",IF(AA176&lt;&gt;"LIBSETS_DROP_MECHANIC_MONSTER_NAME",VLOOKUP(AA176,'LibSets constants'!$I$4:$L$1003,3,FALSE),""),"")</f>
        <v/>
      </c>
      <c r="AC176" s="3" t="str">
        <f>IF(AA176&lt;&gt;"",IF(AA176&lt;&gt;"LIBSETS_DROP_MECHANIC_MONSTER_NAME",VLOOKUP(AA176,'LibSets constants'!$I$4:$L$1003,4,FALSE),""),"")</f>
        <v/>
      </c>
      <c r="AD176" s="3" t="str">
        <f>IF(G176&lt;&gt;"LIBSETS_SETTYPE_BATTLEGROUND",IF(G176&lt;&gt;"LIBSETS_SETTYPE_SPECIAL",IF(AE176&lt;&gt;"",VLOOKUP(AE176,'ESO zone constants'!$D$3:$H$4953,5,FALSE),""),""),"")</f>
        <v/>
      </c>
      <c r="AE176" t="str">
        <f>IF(AND(O176&lt;&gt;"",NOT(ISERROR(O176))),"",IF(AND(M176&lt;&gt;"",M176&gt;0,NOT(ISERROR(M176))),VLOOKUP(M176,'ESO dumped WayshrineInfo'!$K$3:$N$9999,4,FALSE),""))</f>
        <v/>
      </c>
      <c r="AF176" s="33"/>
      <c r="AG176" s="3" t="str">
        <f>IF(AF176&lt;&gt;"",IF(AF176&lt;&gt;"LIBSETS_DROP_MECHANIC_MONSTER_NAME",VLOOKUP(AF176,'LibSets constants'!$I$4:$L$1003,3,FALSE),""),"")</f>
        <v/>
      </c>
      <c r="AH176" s="3" t="str">
        <f>IF(AF176&lt;&gt;"",IF(AF176&lt;&gt;"LIBSETS_DROP_MECHANIC_MONSTER_NAME",VLOOKUP(AF176,'LibSets constants'!$I$4:$L$1003,4,FALSE),""),"")</f>
        <v/>
      </c>
      <c r="AI176" s="3" t="str">
        <f>IF(G176&lt;&gt;"LIBSETS_SETTYPE_BATTLEGROUND",IF(G176&lt;&gt;"LIBSETS_SETTYPE_SPECIAL",IF(AJ176&lt;&gt;"",VLOOKUP(AJ176,'ESO zone constants'!$D$3:$H$4953,5,FALSE),""),""),"")</f>
        <v/>
      </c>
      <c r="AK176" s="33"/>
      <c r="AL176" s="3" t="str">
        <f>IF(AK176&lt;&gt;"",IF(AK176&lt;&gt;"LIBSETS_DROP_MECHANIC_MONSTER_NAME",VLOOKUP(AK176,'LibSets constants'!$I$4:$L$1003,3,FALSE),""),"")</f>
        <v/>
      </c>
      <c r="AM176" s="3" t="str">
        <f>IF(AK176&lt;&gt;"",IF(AK176&lt;&gt;"LIBSETS_DROP_MECHANIC_MONSTER_NAME",VLOOKUP(AK176,'LibSets constants'!$I$4:$L$1003,4,FALSE),""),"")</f>
        <v/>
      </c>
      <c r="AN176" s="3" t="str">
        <f>IF(G176&lt;&gt;"LIBSETS_SETTYPE_BATTLEGROUND",IF(G176&lt;&gt;"LIBSETS_SETTYPE_SPECIAL",IF(AO176&lt;&gt;"",VLOOKUP(AO176,'ESO zone constants'!$D$3:$H$4953,5,FALSE),""),""),"")</f>
        <v/>
      </c>
      <c r="AP176" s="33"/>
      <c r="AQ176" s="3" t="str">
        <f>IF(AP176&lt;&gt;"",IF(AP176&lt;&gt;"LIBSETS_DROP_MECHANIC_MONSTER_NAME",VLOOKUP(AP176,'LibSets constants'!$I$4:$L$1003,3,FALSE),""),"")</f>
        <v/>
      </c>
      <c r="AR176" s="3" t="str">
        <f>IF(AP176&lt;&gt;"",IF(AP176&lt;&gt;"LIBSETS_DROP_MECHANIC_MONSTER_NAME",VLOOKUP(AP176,'LibSets constants'!$I$4:$L$1003,4,FALSE),""),"")</f>
        <v/>
      </c>
      <c r="AS176" s="3" t="str">
        <f>IF(G176&lt;&gt;"LIBSETS_SETTYPE_BATTLEGROUND",IF(G176&lt;&gt;"LIBSETS_SETTYPE_SPECIAL",IF(AT176&lt;&gt;"",VLOOKUP(AT176,'ESO zone constants'!$D$3:$H$4953,5,FALSE),""),""),"")</f>
        <v/>
      </c>
      <c r="AU176" s="33"/>
      <c r="AV176" s="3" t="str">
        <f>IF(AU176&lt;&gt;"",IF(AU176&lt;&gt;"LIBSETS_DROP_MECHANIC_MONSTER_NAME",VLOOKUP(AU176,'LibSets constants'!$I$4:$L$1003,3,FALSE),""),"")</f>
        <v/>
      </c>
      <c r="AW176" s="3" t="str">
        <f>IF(AU176&lt;&gt;"",IF(AU176&lt;&gt;"LIBSETS_DROP_MECHANIC_MONSTER_NAME",VLOOKUP(AU176,'LibSets constants'!$I$4:$L$1003,4,FALSE),""),"")</f>
        <v/>
      </c>
      <c r="AX176" s="87" t="s">
        <v>2678</v>
      </c>
      <c r="AY176" s="21" t="str">
        <f t="shared" si="10"/>
        <v/>
      </c>
      <c r="AZ176" s="21" t="str">
        <f t="shared" si="11"/>
        <v/>
      </c>
      <c r="BA176" s="21" t="str">
        <f t="shared" si="12"/>
        <v/>
      </c>
      <c r="BB176" s="21" t="str">
        <f t="shared" si="13"/>
        <v/>
      </c>
      <c r="BC176" s="21" t="str">
        <f t="shared" si="14"/>
        <v/>
      </c>
    </row>
    <row r="177" spans="1:55" x14ac:dyDescent="0.25">
      <c r="A177" s="12">
        <v>210</v>
      </c>
      <c r="B177" t="s">
        <v>1006</v>
      </c>
      <c r="C177" t="s">
        <v>1007</v>
      </c>
      <c r="D177" s="3">
        <f>A177</f>
        <v>210</v>
      </c>
      <c r="G177" s="8" t="s">
        <v>1485</v>
      </c>
      <c r="I177" t="s">
        <v>91</v>
      </c>
      <c r="J177" t="s">
        <v>91</v>
      </c>
      <c r="K177">
        <v>-1</v>
      </c>
      <c r="L177">
        <v>-1</v>
      </c>
      <c r="M177">
        <v>-1</v>
      </c>
      <c r="N177">
        <v>0</v>
      </c>
      <c r="O177" s="66" t="s">
        <v>452</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constants'!$B$4:$C$1003,2,FALSE),"")</f>
        <v>Orsinium</v>
      </c>
      <c r="U177" s="33" t="s">
        <v>1565</v>
      </c>
      <c r="V177" s="3" t="str">
        <f>IF(U177&lt;&gt;"",IF(U177&lt;&gt;"LIBSETS_DROP_MECHANIC_MONSTER_NAME",VLOOKUP(U177,'LibSets constants'!$I$4:$L$1003,3,FALSE),""),"")</f>
        <v>Delve bosses have a chance to drop a waist or feet.</v>
      </c>
      <c r="W177" s="3" t="str">
        <f>IF(U177&lt;&gt;"",IF(U177&lt;&gt;"LIBSETS_DROP_MECHANIC_MONSTER_NAME",VLOOKUP(U177,'LibSets constants'!$I$4:$L$1003,4,FALSE),""),"")</f>
        <v>Bosse in Gewölben haben die Chance, eine Taille oder Füße fallen zu lassen.</v>
      </c>
      <c r="X177" s="3"/>
      <c r="Y177" s="3" t="str">
        <f>IF(G177&lt;&gt;"LIBSETS_SETTYPE_BATTLEGROUND",IF(G177&lt;&gt;"LIBSETS_SETTYPE_SPECIAL",IF(X177&lt;&gt;"",X177,IF(Z177&lt;&gt;"",VLOOKUP(Z177,'ESO zone constants'!$D$3:$H$4953,5,FALSE),"")),""),"")</f>
        <v/>
      </c>
      <c r="Z177" t="str">
        <f>IF(AND(O177&lt;&gt;"",NOT(ISERROR(O177))),"",IF(AND(L177&lt;&gt;"",L177&gt;0,NOT(ISERROR(L177))),VLOOKUP(L177,'ESO dumped WayshrineInfo'!$K$3:$N$9999,4,FALSE),""))</f>
        <v/>
      </c>
      <c r="AA177" s="33" t="s">
        <v>1566</v>
      </c>
      <c r="AB177" s="43" t="str">
        <f>IF(AA177&lt;&gt;"",IF(AA177&lt;&gt;"LIBSETS_DROP_MECHANIC_MONSTER_NAME",VLOOKUP(AA177,'LibSets constants'!$I$4:$L$1003,3,FALSE),""),"")</f>
        <v>Overland group bosses have a 100% chance to drop head, chest, legs, or weapon.</v>
      </c>
      <c r="AC177" s="43" t="str">
        <f>IF(AA177&lt;&gt;"",IF(AA177&lt;&gt;"LIBSETS_DROP_MECHANIC_MONSTER_NAME",VLOOKUP(AA177,'LibSets constants'!$I$4:$L$1003,4,FALSE),""),"")</f>
        <v>Überland Gruppenbosse haben eine Chance von 100%, Kopf, Brust, Beine oder Waffen fallen zu lassen.</v>
      </c>
      <c r="AD177" s="3" t="str">
        <f>IF(G177&lt;&gt;"LIBSETS_SETTYPE_BATTLEGROUND",IF(G177&lt;&gt;"LIBSETS_SETTYPE_SPECIAL",IF(AE177&lt;&gt;"",VLOOKUP(AE177,'ESO zone constants'!$D$3:$H$4953,5,FALSE),""),""),"")</f>
        <v/>
      </c>
      <c r="AE177" t="str">
        <f>IF(AND(O177&lt;&gt;"",NOT(ISERROR(O177))),"",IF(AND(M177&lt;&gt;"",M177&gt;0,NOT(ISERROR(M177))),VLOOKUP(M177,'ESO dumped WayshrineInfo'!$K$3:$N$9999,4,FALSE),""))</f>
        <v/>
      </c>
      <c r="AF177" s="44" t="s">
        <v>1567</v>
      </c>
      <c r="AG177" s="43" t="str">
        <f>IF(AF177&lt;&gt;"",IF(AF177&lt;&gt;"LIBSETS_DROP_MECHANIC_MONSTER_NAME",VLOOKUP(AF177,'LibSets constants'!$I$4:$L$1003,3,FALSE),""),"")</f>
        <v>Public dungeon bosses have a chance to drop a shoulder, hand, or weapon.</v>
      </c>
      <c r="AH177" s="43" t="str">
        <f>IF(AF177&lt;&gt;"",IF(AF177&lt;&gt;"LIBSETS_DROP_MECHANIC_MONSTER_NAME",VLOOKUP(AF177,'LibSets constants'!$I$4:$L$1003,4,FALSE),""),"")</f>
        <v>Öffentliche Dungeon-Bosse haben die Möglichkeit, eine Schulter, Handschuhe oder eine Waffe fallen zu lassen.</v>
      </c>
      <c r="AI177" s="3" t="str">
        <f>IF(G177&lt;&gt;"LIBSETS_SETTYPE_BATTLEGROUND",IF(G177&lt;&gt;"LIBSETS_SETTYPE_SPECIAL",IF(AJ177&lt;&gt;"",VLOOKUP(AJ177,'ESO zone constants'!$D$3:$H$4953,5,FALSE),""),""),"")</f>
        <v/>
      </c>
      <c r="AK177" s="44" t="s">
        <v>1568</v>
      </c>
      <c r="AL177" s="43" t="str">
        <f>IF(AK177&lt;&gt;"",IF(AK177&lt;&gt;"LIBSETS_DROP_MECHANIC_MONSTER_NAME",VLOOKUP(AK177,'LibSets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7" s="43" t="str">
        <f>IF(AK177&lt;&gt;"",IF(AK177&lt;&gt;"LIBSETS_DROP_MECHANIC_MONSTER_NAME",VLOOKUP(AK177,'LibSets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7" s="3" t="str">
        <f>IF(G177&lt;&gt;"LIBSETS_SETTYPE_BATTLEGROUND",IF(G177&lt;&gt;"LIBSETS_SETTYPE_SPECIAL",IF(AO177&lt;&gt;"",VLOOKUP(AO177,'ESO zone constants'!$D$3:$H$4953,5,FALSE),""),""),"")</f>
        <v/>
      </c>
      <c r="AP177" s="44"/>
      <c r="AQ177" s="43" t="str">
        <f>IF(AP177&lt;&gt;"",IF(AP177&lt;&gt;"LIBSETS_DROP_MECHANIC_MONSTER_NAME",VLOOKUP(AP177,'LibSets constants'!$I$4:$L$1003,3,FALSE),""),"")</f>
        <v/>
      </c>
      <c r="AR177" s="43" t="str">
        <f>IF(AP177&lt;&gt;"",IF(AP177&lt;&gt;"LIBSETS_DROP_MECHANIC_MONSTER_NAME",VLOOKUP(AP177,'LibSets constants'!$I$4:$L$1003,4,FALSE),""),"")</f>
        <v/>
      </c>
      <c r="AS177" s="3" t="str">
        <f>IF(G177&lt;&gt;"LIBSETS_SETTYPE_BATTLEGROUND",IF(G177&lt;&gt;"LIBSETS_SETTYPE_SPECIAL",IF(AT177&lt;&gt;"",VLOOKUP(AT177,'ESO zone constants'!$D$3:$H$4953,5,FALSE),""),""),"")</f>
        <v/>
      </c>
      <c r="AU177" s="44"/>
      <c r="AV177" s="43" t="str">
        <f>IF(AU177&lt;&gt;"",IF(AU177&lt;&gt;"LIBSETS_DROP_MECHANIC_MONSTER_NAME",VLOOKUP(AU177,'LibSets constants'!$I$4:$L$1003,3,FALSE),""),"")</f>
        <v/>
      </c>
      <c r="AW177" s="43" t="str">
        <f>IF(AU177&lt;&gt;"",IF(AU177&lt;&gt;"LIBSETS_DROP_MECHANIC_MONSTER_NAME",VLOOKUP(AU177,'LibSets constants'!$I$4:$L$1003,4,FALSE),""),"")</f>
        <v/>
      </c>
      <c r="AX177" s="87" t="s">
        <v>2679</v>
      </c>
      <c r="AY177" s="21" t="str">
        <f t="shared" si="10"/>
        <v>[210] = {wayshrines={-1,-1,-1,}, dlcId=DLC_ORSINIUM</v>
      </c>
      <c r="AZ177" s="21" t="str">
        <f t="shared" si="11"/>
        <v>, zoneIds={684}, veteran=false</v>
      </c>
      <c r="BA177" s="21" t="str">
        <f t="shared" si="12"/>
        <v>, setType=LIBSETS_SETTYPE_OVERLAND</v>
      </c>
      <c r="BB177" s="21" t="str">
        <f t="shared" si="13"/>
        <v>, isProcSetAllowedInPvP=1, dropMechanic={LIBSETS_DROP_MECHANIC_OVERLAND_BOSS_DELVE,LIBSETS_DROP_MECHANIC_OVERLAND_WORLDBOSS,LIBSETS_DROP_MECHANIC_OVERLAND_BOSS_PUBLIC_DUNGEON,LIBSETS_DROP_MECHANIC_OVERLAND_CHEST}},</v>
      </c>
      <c r="BC177" s="21" t="str">
        <f t="shared" si="14"/>
        <v xml:space="preserve"> --Mark of the Pariah / Zeichen des Ausgestoßenen   [Wrothgar]</v>
      </c>
    </row>
    <row r="178" spans="1:55" x14ac:dyDescent="0.25">
      <c r="A178" s="12">
        <v>211</v>
      </c>
      <c r="B178" t="s">
        <v>1008</v>
      </c>
      <c r="C178" t="s">
        <v>1008</v>
      </c>
      <c r="D178" s="3">
        <f>A178</f>
        <v>211</v>
      </c>
      <c r="G178" s="8" t="s">
        <v>1477</v>
      </c>
      <c r="I178" t="s">
        <v>91</v>
      </c>
      <c r="J178" t="s">
        <v>91</v>
      </c>
      <c r="K178">
        <v>249</v>
      </c>
      <c r="L178">
        <v>249</v>
      </c>
      <c r="M178">
        <v>249</v>
      </c>
      <c r="N178">
        <v>0</v>
      </c>
      <c r="O178" s="66" t="s">
        <v>451</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constants'!$B$4:$C$1003,2,FALSE),"")</f>
        <v>Orsinium</v>
      </c>
      <c r="U178" s="33" t="s">
        <v>1561</v>
      </c>
      <c r="V178" s="3" t="str">
        <f>IF(U178&lt;&gt;"",IF(U178&lt;&gt;"LIBSETS_DROP_MECHANIC_MONSTER_NAME",VLOOKUP(U178,'LibSets constants'!$I$4:$L$1003,3,FALSE),""),"")</f>
        <v>Arena stage chest</v>
      </c>
      <c r="W178" s="3" t="str">
        <f>IF(U178&lt;&gt;"",IF(U178&lt;&gt;"LIBSETS_DROP_MECHANIC_MONSTER_NAME",VLOOKUP(U178,'LibSets constants'!$I$4:$L$1003,4,FALSE),""),"")</f>
        <v>Arena-Phasen Schatztruhe</v>
      </c>
      <c r="X178" s="3"/>
      <c r="Y178" s="3" t="str">
        <f>IF(G178&lt;&gt;"LIBSETS_SETTYPE_BATTLEGROUND",IF(G178&lt;&gt;"LIBSETS_SETTYPE_SPECIAL",IF(X178&lt;&gt;"",X178,IF(Z178&lt;&gt;"",VLOOKUP(Z178,'ESO zone constants'!$D$3:$H$4953,5,FALSE),"")),""),"")</f>
        <v/>
      </c>
      <c r="Z178" t="str">
        <f>IF(AND(O178&lt;&gt;"",NOT(ISERROR(O178))),"",IF(AND(L178&lt;&gt;"",L178&gt;0,NOT(ISERROR(L178))),VLOOKUP(L178,'ESO dumped WayshrineInfo'!$K$3:$N$9999,4,FALSE),""))</f>
        <v/>
      </c>
      <c r="AB178" s="43" t="str">
        <f>IF(AA178&lt;&gt;"",IF(AA178&lt;&gt;"LIBSETS_DROP_MECHANIC_MONSTER_NAME",VLOOKUP(AA178,'LibSets constants'!$I$4:$L$1003,3,FALSE),""),"")</f>
        <v/>
      </c>
      <c r="AC178" s="43" t="str">
        <f>IF(AA178&lt;&gt;"",IF(AA178&lt;&gt;"LIBSETS_DROP_MECHANIC_MONSTER_NAME",VLOOKUP(AA178,'LibSets constants'!$I$4:$L$1003,4,FALSE),""),"")</f>
        <v/>
      </c>
      <c r="AD178" s="3" t="str">
        <f>IF(G178&lt;&gt;"LIBSETS_SETTYPE_BATTLEGROUND",IF(G178&lt;&gt;"LIBSETS_SETTYPE_SPECIAL",IF(AE178&lt;&gt;"",VLOOKUP(AE178,'ESO zone constants'!$D$3:$H$4953,5,FALSE),""),""),"")</f>
        <v/>
      </c>
      <c r="AE178" t="str">
        <f>IF(AND(O178&lt;&gt;"",NOT(ISERROR(O178))),"",IF(AND(M178&lt;&gt;"",M178&gt;0,NOT(ISERROR(M178))),VLOOKUP(M178,'ESO dumped WayshrineInfo'!$K$3:$N$9999,4,FALSE),""))</f>
        <v/>
      </c>
      <c r="AF178" s="44"/>
      <c r="AG178" s="43" t="str">
        <f>IF(AF178&lt;&gt;"",IF(AF178&lt;&gt;"LIBSETS_DROP_MECHANIC_MONSTER_NAME",VLOOKUP(AF178,'LibSets constants'!$I$4:$L$1003,3,FALSE),""),"")</f>
        <v/>
      </c>
      <c r="AH178" s="43" t="str">
        <f>IF(AF178&lt;&gt;"",IF(AF178&lt;&gt;"LIBSETS_DROP_MECHANIC_MONSTER_NAME",VLOOKUP(AF178,'LibSets constants'!$I$4:$L$1003,4,FALSE),""),"")</f>
        <v/>
      </c>
      <c r="AI178" s="3" t="str">
        <f>IF(G178&lt;&gt;"LIBSETS_SETTYPE_BATTLEGROUND",IF(G178&lt;&gt;"LIBSETS_SETTYPE_SPECIAL",IF(AJ178&lt;&gt;"",VLOOKUP(AJ178,'ESO zone constants'!$D$3:$H$4953,5,FALSE),""),""),"")</f>
        <v/>
      </c>
      <c r="AK178" s="44"/>
      <c r="AL178" s="43" t="str">
        <f>IF(AK178&lt;&gt;"",IF(AK178&lt;&gt;"LIBSETS_DROP_MECHANIC_MONSTER_NAME",VLOOKUP(AK178,'LibSets constants'!$I$4:$L$1003,3,FALSE),""),"")</f>
        <v/>
      </c>
      <c r="AM178" s="43" t="str">
        <f>IF(AK178&lt;&gt;"",IF(AK178&lt;&gt;"LIBSETS_DROP_MECHANIC_MONSTER_NAME",VLOOKUP(AK178,'LibSets constants'!$I$4:$L$1003,4,FALSE),""),"")</f>
        <v/>
      </c>
      <c r="AN178" s="3" t="str">
        <f>IF(G178&lt;&gt;"LIBSETS_SETTYPE_BATTLEGROUND",IF(G178&lt;&gt;"LIBSETS_SETTYPE_SPECIAL",IF(AO178&lt;&gt;"",VLOOKUP(AO178,'ESO zone constants'!$D$3:$H$4953,5,FALSE),""),""),"")</f>
        <v/>
      </c>
      <c r="AP178" s="44"/>
      <c r="AQ178" s="43" t="str">
        <f>IF(AP178&lt;&gt;"",IF(AP178&lt;&gt;"LIBSETS_DROP_MECHANIC_MONSTER_NAME",VLOOKUP(AP178,'LibSets constants'!$I$4:$L$1003,3,FALSE),""),"")</f>
        <v/>
      </c>
      <c r="AR178" s="43" t="str">
        <f>IF(AP178&lt;&gt;"",IF(AP178&lt;&gt;"LIBSETS_DROP_MECHANIC_MONSTER_NAME",VLOOKUP(AP178,'LibSets constants'!$I$4:$L$1003,4,FALSE),""),"")</f>
        <v/>
      </c>
      <c r="AS178" s="3" t="str">
        <f>IF(G178&lt;&gt;"LIBSETS_SETTYPE_BATTLEGROUND",IF(G178&lt;&gt;"LIBSETS_SETTYPE_SPECIAL",IF(AT178&lt;&gt;"",VLOOKUP(AT178,'ESO zone constants'!$D$3:$H$4953,5,FALSE),""),""),"")</f>
        <v/>
      </c>
      <c r="AU178" s="44"/>
      <c r="AV178" s="43" t="str">
        <f>IF(AU178&lt;&gt;"",IF(AU178&lt;&gt;"LIBSETS_DROP_MECHANIC_MONSTER_NAME",VLOOKUP(AU178,'LibSets constants'!$I$4:$L$1003,3,FALSE),""),"")</f>
        <v/>
      </c>
      <c r="AW178" s="43" t="str">
        <f>IF(AU178&lt;&gt;"",IF(AU178&lt;&gt;"LIBSETS_DROP_MECHANIC_MONSTER_NAME",VLOOKUP(AU178,'LibSets constants'!$I$4:$L$1003,4,FALSE),""),"")</f>
        <v/>
      </c>
      <c r="AX178" s="87" t="s">
        <v>2679</v>
      </c>
      <c r="AY178" s="21" t="str">
        <f t="shared" si="10"/>
        <v>[211] = {wayshrines={249,249,249,}, dlcId=DLC_ORSINIUM</v>
      </c>
      <c r="AZ178" s="21" t="str">
        <f t="shared" si="11"/>
        <v>, zoneIds={677}, veteran=false</v>
      </c>
      <c r="BA178" s="21" t="str">
        <f t="shared" si="12"/>
        <v>, setType=LIBSETS_SETTYPE_ARENA</v>
      </c>
      <c r="BB178" s="21" t="str">
        <f t="shared" si="13"/>
        <v>, isProcSetAllowedInPvP=1, dropMechanic={LIBSETS_DROP_MECHANIC_ARENA_STAGE_CHEST}},</v>
      </c>
      <c r="BC178" s="21" t="str">
        <f t="shared" si="14"/>
        <v xml:space="preserve"> --Permafrost / Permafrost   [Maelstrom Arena]</v>
      </c>
    </row>
    <row r="179" spans="1:55" x14ac:dyDescent="0.25">
      <c r="A179" s="12">
        <v>212</v>
      </c>
      <c r="B179" t="s">
        <v>1009</v>
      </c>
      <c r="C179" t="s">
        <v>1010</v>
      </c>
      <c r="D179" s="3">
        <f>A179</f>
        <v>212</v>
      </c>
      <c r="E179" s="42"/>
      <c r="G179" s="8" t="s">
        <v>1485</v>
      </c>
      <c r="I179" t="s">
        <v>91</v>
      </c>
      <c r="J179" t="s">
        <v>91</v>
      </c>
      <c r="K179">
        <v>-1</v>
      </c>
      <c r="L179">
        <v>-1</v>
      </c>
      <c r="M179">
        <v>-1</v>
      </c>
      <c r="N179">
        <v>0</v>
      </c>
      <c r="O179" s="66" t="s">
        <v>452</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constants'!$B$4:$C$1003,2,FALSE),"")</f>
        <v>Orsinium</v>
      </c>
      <c r="U179" s="33" t="s">
        <v>1565</v>
      </c>
      <c r="V179" s="3" t="str">
        <f>IF(U179&lt;&gt;"",IF(U179&lt;&gt;"LIBSETS_DROP_MECHANIC_MONSTER_NAME",VLOOKUP(U179,'LibSets constants'!$I$4:$L$1003,3,FALSE),""),"")</f>
        <v>Delve bosses have a chance to drop a waist or feet.</v>
      </c>
      <c r="W179" s="3" t="str">
        <f>IF(U179&lt;&gt;"",IF(U179&lt;&gt;"LIBSETS_DROP_MECHANIC_MONSTER_NAME",VLOOKUP(U179,'LibSets constants'!$I$4:$L$1003,4,FALSE),""),"")</f>
        <v>Bosse in Gewölben haben die Chance, eine Taille oder Füße fallen zu lassen.</v>
      </c>
      <c r="X179" s="3"/>
      <c r="Y179" s="3" t="str">
        <f>IF(G179&lt;&gt;"LIBSETS_SETTYPE_BATTLEGROUND",IF(G179&lt;&gt;"LIBSETS_SETTYPE_SPECIAL",IF(X179&lt;&gt;"",X179,IF(Z179&lt;&gt;"",VLOOKUP(Z179,'ESO zone constants'!$D$3:$H$4953,5,FALSE),"")),""),"")</f>
        <v/>
      </c>
      <c r="Z179" t="str">
        <f>IF(AND(O179&lt;&gt;"",NOT(ISERROR(O179))),"",IF(AND(L179&lt;&gt;"",L179&gt;0,NOT(ISERROR(L179))),VLOOKUP(L179,'ESO dumped WayshrineInfo'!$K$3:$N$9999,4,FALSE),""))</f>
        <v/>
      </c>
      <c r="AA179" s="33" t="s">
        <v>1566</v>
      </c>
      <c r="AB179" s="43" t="str">
        <f>IF(AA179&lt;&gt;"",IF(AA179&lt;&gt;"LIBSETS_DROP_MECHANIC_MONSTER_NAME",VLOOKUP(AA179,'LibSets constants'!$I$4:$L$1003,3,FALSE),""),"")</f>
        <v>Overland group bosses have a 100% chance to drop head, chest, legs, or weapon.</v>
      </c>
      <c r="AC179" s="43" t="str">
        <f>IF(AA179&lt;&gt;"",IF(AA179&lt;&gt;"LIBSETS_DROP_MECHANIC_MONSTER_NAME",VLOOKUP(AA179,'LibSets constants'!$I$4:$L$1003,4,FALSE),""),"")</f>
        <v>Überland Gruppenbosse haben eine Chance von 100%, Kopf, Brust, Beine oder Waffen fallen zu lassen.</v>
      </c>
      <c r="AD179" s="3" t="str">
        <f>IF(G179&lt;&gt;"LIBSETS_SETTYPE_BATTLEGROUND",IF(G179&lt;&gt;"LIBSETS_SETTYPE_SPECIAL",IF(AE179&lt;&gt;"",VLOOKUP(AE179,'ESO zone constants'!$D$3:$H$4953,5,FALSE),""),""),"")</f>
        <v/>
      </c>
      <c r="AE179" t="str">
        <f>IF(AND(O179&lt;&gt;"",NOT(ISERROR(O179))),"",IF(AND(M179&lt;&gt;"",M179&gt;0,NOT(ISERROR(M179))),VLOOKUP(M179,'ESO dumped WayshrineInfo'!$K$3:$N$9999,4,FALSE),""))</f>
        <v/>
      </c>
      <c r="AF179" s="44" t="s">
        <v>1567</v>
      </c>
      <c r="AG179" s="43" t="str">
        <f>IF(AF179&lt;&gt;"",IF(AF179&lt;&gt;"LIBSETS_DROP_MECHANIC_MONSTER_NAME",VLOOKUP(AF179,'LibSets constants'!$I$4:$L$1003,3,FALSE),""),"")</f>
        <v>Public dungeon bosses have a chance to drop a shoulder, hand, or weapon.</v>
      </c>
      <c r="AH179" s="43" t="str">
        <f>IF(AF179&lt;&gt;"",IF(AF179&lt;&gt;"LIBSETS_DROP_MECHANIC_MONSTER_NAME",VLOOKUP(AF179,'LibSets constants'!$I$4:$L$1003,4,FALSE),""),"")</f>
        <v>Öffentliche Dungeon-Bosse haben die Möglichkeit, eine Schulter, Handschuhe oder eine Waffe fallen zu lassen.</v>
      </c>
      <c r="AI179" s="3" t="str">
        <f>IF(G179&lt;&gt;"LIBSETS_SETTYPE_BATTLEGROUND",IF(G179&lt;&gt;"LIBSETS_SETTYPE_SPECIAL",IF(AJ179&lt;&gt;"",VLOOKUP(AJ179,'ESO zone constants'!$D$3:$H$4953,5,FALSE),""),""),"")</f>
        <v/>
      </c>
      <c r="AK179" s="44" t="s">
        <v>1568</v>
      </c>
      <c r="AL179" s="43" t="str">
        <f>IF(AK179&lt;&gt;"",IF(AK179&lt;&gt;"LIBSETS_DROP_MECHANIC_MONSTER_NAME",VLOOKUP(AK179,'LibSets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9" s="43" t="str">
        <f>IF(AK179&lt;&gt;"",IF(AK179&lt;&gt;"LIBSETS_DROP_MECHANIC_MONSTER_NAME",VLOOKUP(AK179,'LibSets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9" s="3" t="str">
        <f>IF(G179&lt;&gt;"LIBSETS_SETTYPE_BATTLEGROUND",IF(G179&lt;&gt;"LIBSETS_SETTYPE_SPECIAL",IF(AO179&lt;&gt;"",VLOOKUP(AO179,'ESO zone constants'!$D$3:$H$4953,5,FALSE),""),""),"")</f>
        <v/>
      </c>
      <c r="AP179" s="44"/>
      <c r="AQ179" s="43" t="str">
        <f>IF(AP179&lt;&gt;"",IF(AP179&lt;&gt;"LIBSETS_DROP_MECHANIC_MONSTER_NAME",VLOOKUP(AP179,'LibSets constants'!$I$4:$L$1003,3,FALSE),""),"")</f>
        <v/>
      </c>
      <c r="AR179" s="43" t="str">
        <f>IF(AP179&lt;&gt;"",IF(AP179&lt;&gt;"LIBSETS_DROP_MECHANIC_MONSTER_NAME",VLOOKUP(AP179,'LibSets constants'!$I$4:$L$1003,4,FALSE),""),"")</f>
        <v/>
      </c>
      <c r="AS179" s="3" t="str">
        <f>IF(G179&lt;&gt;"LIBSETS_SETTYPE_BATTLEGROUND",IF(G179&lt;&gt;"LIBSETS_SETTYPE_SPECIAL",IF(AT179&lt;&gt;"",VLOOKUP(AT179,'ESO zone constants'!$D$3:$H$4953,5,FALSE),""),""),"")</f>
        <v/>
      </c>
      <c r="AU179" s="44"/>
      <c r="AV179" s="43" t="str">
        <f>IF(AU179&lt;&gt;"",IF(AU179&lt;&gt;"LIBSETS_DROP_MECHANIC_MONSTER_NAME",VLOOKUP(AU179,'LibSets constants'!$I$4:$L$1003,3,FALSE),""),"")</f>
        <v/>
      </c>
      <c r="AW179" s="43" t="str">
        <f>IF(AU179&lt;&gt;"",IF(AU179&lt;&gt;"LIBSETS_DROP_MECHANIC_MONSTER_NAME",VLOOKUP(AU179,'LibSets constants'!$I$4:$L$1003,4,FALSE),""),"")</f>
        <v/>
      </c>
      <c r="AX179" s="87" t="s">
        <v>2678</v>
      </c>
      <c r="AY179" s="21" t="str">
        <f t="shared" si="10"/>
        <v>[212] = {wayshrines={-1,-1,-1,}, dlcId=DLC_ORSINIUM</v>
      </c>
      <c r="AZ179" s="21" t="str">
        <f t="shared" si="11"/>
        <v>, zoneIds={684}, veteran=false</v>
      </c>
      <c r="BA179" s="21" t="str">
        <f t="shared" si="12"/>
        <v>, setType=LIBSETS_SETTYPE_OVERLAND</v>
      </c>
      <c r="BB179" s="21" t="str">
        <f t="shared" si="13"/>
        <v>, dropMechanic={LIBSETS_DROP_MECHANIC_OVERLAND_BOSS_DELVE,LIBSETS_DROP_MECHANIC_OVERLAND_WORLDBOSS,LIBSETS_DROP_MECHANIC_OVERLAND_BOSS_PUBLIC_DUNGEON,LIBSETS_DROP_MECHANIC_OVERLAND_CHEST}},</v>
      </c>
      <c r="BC179" s="21" t="str">
        <f t="shared" si="14"/>
        <v xml:space="preserve"> --Briarheart / Dornenherz   [Wrothgar]</v>
      </c>
    </row>
    <row r="180" spans="1:55" x14ac:dyDescent="0.25">
      <c r="A180" s="12">
        <v>213</v>
      </c>
      <c r="B180" t="s">
        <v>1011</v>
      </c>
      <c r="C180" t="s">
        <v>1012</v>
      </c>
      <c r="D180" s="3">
        <f>A180</f>
        <v>213</v>
      </c>
      <c r="G180" s="8" t="s">
        <v>1477</v>
      </c>
      <c r="I180" t="s">
        <v>91</v>
      </c>
      <c r="J180" t="s">
        <v>91</v>
      </c>
      <c r="K180">
        <v>249</v>
      </c>
      <c r="L180">
        <v>249</v>
      </c>
      <c r="M180">
        <v>249</v>
      </c>
      <c r="N180">
        <v>0</v>
      </c>
      <c r="O180" s="66" t="s">
        <v>451</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constants'!$B$4:$C$1003,2,FALSE),"")</f>
        <v>Orsinium</v>
      </c>
      <c r="U180" s="33" t="s">
        <v>1561</v>
      </c>
      <c r="V180" s="3" t="str">
        <f>IF(U180&lt;&gt;"",IF(U180&lt;&gt;"LIBSETS_DROP_MECHANIC_MONSTER_NAME",VLOOKUP(U180,'LibSets constants'!$I$4:$L$1003,3,FALSE),""),"")</f>
        <v>Arena stage chest</v>
      </c>
      <c r="W180" s="3" t="str">
        <f>IF(U180&lt;&gt;"",IF(U180&lt;&gt;"LIBSETS_DROP_MECHANIC_MONSTER_NAME",VLOOKUP(U180,'LibSets constants'!$I$4:$L$1003,4,FALSE),""),"")</f>
        <v>Arena-Phasen Schatztruhe</v>
      </c>
      <c r="X180" s="3"/>
      <c r="Y180" s="3" t="str">
        <f>IF(G180&lt;&gt;"LIBSETS_SETTYPE_BATTLEGROUND",IF(G180&lt;&gt;"LIBSETS_SETTYPE_SPECIAL",IF(X180&lt;&gt;"",X180,IF(Z180&lt;&gt;"",VLOOKUP(Z180,'ESO zone constants'!$D$3:$H$4953,5,FALSE),"")),""),"")</f>
        <v/>
      </c>
      <c r="Z180" t="str">
        <f>IF(AND(O180&lt;&gt;"",NOT(ISERROR(O180))),"",IF(AND(L180&lt;&gt;"",L180&gt;0,NOT(ISERROR(L180))),VLOOKUP(L180,'ESO dumped WayshrineInfo'!$K$3:$N$9999,4,FALSE),""))</f>
        <v/>
      </c>
      <c r="AB180" s="3" t="str">
        <f>IF(AA180&lt;&gt;"",IF(AA180&lt;&gt;"LIBSETS_DROP_MECHANIC_MONSTER_NAME",VLOOKUP(AA180,'LibSets constants'!$I$4:$L$1003,3,FALSE),""),"")</f>
        <v/>
      </c>
      <c r="AC180" s="3" t="str">
        <f>IF(AA180&lt;&gt;"",IF(AA180&lt;&gt;"LIBSETS_DROP_MECHANIC_MONSTER_NAME",VLOOKUP(AA180,'LibSets constants'!$I$4:$L$1003,4,FALSE),""),"")</f>
        <v/>
      </c>
      <c r="AD180" s="3" t="str">
        <f>IF(G180&lt;&gt;"LIBSETS_SETTYPE_BATTLEGROUND",IF(G180&lt;&gt;"LIBSETS_SETTYPE_SPECIAL",IF(AE180&lt;&gt;"",VLOOKUP(AE180,'ESO zone constants'!$D$3:$H$4953,5,FALSE),""),""),"")</f>
        <v/>
      </c>
      <c r="AE180" t="str">
        <f>IF(AND(O180&lt;&gt;"",NOT(ISERROR(O180))),"",IF(AND(M180&lt;&gt;"",M180&gt;0,NOT(ISERROR(M180))),VLOOKUP(M180,'ESO dumped WayshrineInfo'!$K$3:$N$9999,4,FALSE),""))</f>
        <v/>
      </c>
      <c r="AG180" s="3" t="str">
        <f>IF(AF180&lt;&gt;"",IF(AF180&lt;&gt;"LIBSETS_DROP_MECHANIC_MONSTER_NAME",VLOOKUP(AF180,'LibSets constants'!$I$4:$L$1003,3,FALSE),""),"")</f>
        <v/>
      </c>
      <c r="AH180" s="3" t="str">
        <f>IF(AF180&lt;&gt;"",IF(AF180&lt;&gt;"LIBSETS_DROP_MECHANIC_MONSTER_NAME",VLOOKUP(AF180,'LibSets constants'!$I$4:$L$1003,4,FALSE),""),"")</f>
        <v/>
      </c>
      <c r="AI180" s="3" t="str">
        <f>IF(G180&lt;&gt;"LIBSETS_SETTYPE_BATTLEGROUND",IF(G180&lt;&gt;"LIBSETS_SETTYPE_SPECIAL",IF(AJ180&lt;&gt;"",VLOOKUP(AJ180,'ESO zone constants'!$D$3:$H$4953,5,FALSE),""),""),"")</f>
        <v/>
      </c>
      <c r="AL180" s="3" t="str">
        <f>IF(AK180&lt;&gt;"",IF(AK180&lt;&gt;"LIBSETS_DROP_MECHANIC_MONSTER_NAME",VLOOKUP(AK180,'LibSets constants'!$I$4:$L$1003,3,FALSE),""),"")</f>
        <v/>
      </c>
      <c r="AM180" s="3" t="str">
        <f>IF(AK180&lt;&gt;"",IF(AK180&lt;&gt;"LIBSETS_DROP_MECHANIC_MONSTER_NAME",VLOOKUP(AK180,'LibSets constants'!$I$4:$L$1003,4,FALSE),""),"")</f>
        <v/>
      </c>
      <c r="AN180" s="3" t="str">
        <f>IF(G180&lt;&gt;"LIBSETS_SETTYPE_BATTLEGROUND",IF(G180&lt;&gt;"LIBSETS_SETTYPE_SPECIAL",IF(AO180&lt;&gt;"",VLOOKUP(AO180,'ESO zone constants'!$D$3:$H$4953,5,FALSE),""),""),"")</f>
        <v/>
      </c>
      <c r="AQ180" s="3" t="str">
        <f>IF(AP180&lt;&gt;"",IF(AP180&lt;&gt;"LIBSETS_DROP_MECHANIC_MONSTER_NAME",VLOOKUP(AP180,'LibSets constants'!$I$4:$L$1003,3,FALSE),""),"")</f>
        <v/>
      </c>
      <c r="AR180" s="3" t="str">
        <f>IF(AP180&lt;&gt;"",IF(AP180&lt;&gt;"LIBSETS_DROP_MECHANIC_MONSTER_NAME",VLOOKUP(AP180,'LibSets constants'!$I$4:$L$1003,4,FALSE),""),"")</f>
        <v/>
      </c>
      <c r="AS180" s="3" t="str">
        <f>IF(G180&lt;&gt;"LIBSETS_SETTYPE_BATTLEGROUND",IF(G180&lt;&gt;"LIBSETS_SETTYPE_SPECIAL",IF(AT180&lt;&gt;"",VLOOKUP(AT180,'ESO zone constants'!$D$3:$H$4953,5,FALSE),""),""),"")</f>
        <v/>
      </c>
      <c r="AV180" s="3" t="str">
        <f>IF(AU180&lt;&gt;"",IF(AU180&lt;&gt;"LIBSETS_DROP_MECHANIC_MONSTER_NAME",VLOOKUP(AU180,'LibSets constants'!$I$4:$L$1003,3,FALSE),""),"")</f>
        <v/>
      </c>
      <c r="AW180" s="3" t="str">
        <f>IF(AU180&lt;&gt;"",IF(AU180&lt;&gt;"LIBSETS_DROP_MECHANIC_MONSTER_NAME",VLOOKUP(AU180,'LibSets constants'!$I$4:$L$1003,4,FALSE),""),"")</f>
        <v/>
      </c>
      <c r="AX180" s="87" t="s">
        <v>2678</v>
      </c>
      <c r="AY180" s="21" t="str">
        <f t="shared" si="10"/>
        <v>[213] = {wayshrines={249,249,249,}, dlcId=DLC_ORSINIUM</v>
      </c>
      <c r="AZ180" s="21" t="str">
        <f t="shared" si="11"/>
        <v>, zoneIds={677}, veteran=false</v>
      </c>
      <c r="BA180" s="21" t="str">
        <f t="shared" si="12"/>
        <v>, setType=LIBSETS_SETTYPE_ARENA</v>
      </c>
      <c r="BB180" s="21" t="str">
        <f t="shared" si="13"/>
        <v>, dropMechanic={LIBSETS_DROP_MECHANIC_ARENA_STAGE_CHEST}},</v>
      </c>
      <c r="BC180" s="21" t="str">
        <f t="shared" si="14"/>
        <v xml:space="preserve"> --Glorious Defender / Ruhmreicher Verteidiger   [Maelstrom Arena]</v>
      </c>
    </row>
    <row r="181" spans="1:55" x14ac:dyDescent="0.25">
      <c r="A181" s="12">
        <v>214</v>
      </c>
      <c r="B181" t="s">
        <v>1013</v>
      </c>
      <c r="C181" t="s">
        <v>1013</v>
      </c>
      <c r="D181" s="3">
        <f>A181</f>
        <v>214</v>
      </c>
      <c r="G181" s="8" t="s">
        <v>1477</v>
      </c>
      <c r="I181" t="s">
        <v>91</v>
      </c>
      <c r="J181" t="s">
        <v>91</v>
      </c>
      <c r="K181">
        <v>249</v>
      </c>
      <c r="L181">
        <v>249</v>
      </c>
      <c r="M181">
        <v>249</v>
      </c>
      <c r="N181">
        <v>0</v>
      </c>
      <c r="O181" s="66" t="s">
        <v>451</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constants'!$B$4:$C$1003,2,FALSE),"")</f>
        <v>Orsinium</v>
      </c>
      <c r="U181" s="33" t="s">
        <v>1561</v>
      </c>
      <c r="V181" s="3" t="str">
        <f>IF(U181&lt;&gt;"",IF(U181&lt;&gt;"LIBSETS_DROP_MECHANIC_MONSTER_NAME",VLOOKUP(U181,'LibSets constants'!$I$4:$L$1003,3,FALSE),""),"")</f>
        <v>Arena stage chest</v>
      </c>
      <c r="W181" s="3" t="str">
        <f>IF(U181&lt;&gt;"",IF(U181&lt;&gt;"LIBSETS_DROP_MECHANIC_MONSTER_NAME",VLOOKUP(U181,'LibSets constants'!$I$4:$L$1003,4,FALSE),""),"")</f>
        <v>Arena-Phasen Schatztruhe</v>
      </c>
      <c r="X181" s="3"/>
      <c r="Y181" s="3" t="str">
        <f>IF(G181&lt;&gt;"LIBSETS_SETTYPE_BATTLEGROUND",IF(G181&lt;&gt;"LIBSETS_SETTYPE_SPECIAL",IF(X181&lt;&gt;"",X181,IF(Z181&lt;&gt;"",VLOOKUP(Z181,'ESO zone constants'!$D$3:$H$4953,5,FALSE),"")),""),"")</f>
        <v/>
      </c>
      <c r="Z181" t="str">
        <f>IF(AND(O181&lt;&gt;"",NOT(ISERROR(O181))),"",IF(AND(L181&lt;&gt;"",L181&gt;0,NOT(ISERROR(L181))),VLOOKUP(L181,'ESO dumped WayshrineInfo'!$K$3:$N$9999,4,FALSE),""))</f>
        <v/>
      </c>
      <c r="AB181" s="43" t="str">
        <f>IF(AA181&lt;&gt;"",IF(AA181&lt;&gt;"LIBSETS_DROP_MECHANIC_MONSTER_NAME",VLOOKUP(AA181,'LibSets constants'!$I$4:$L$1003,3,FALSE),""),"")</f>
        <v/>
      </c>
      <c r="AC181" s="43" t="str">
        <f>IF(AA181&lt;&gt;"",IF(AA181&lt;&gt;"LIBSETS_DROP_MECHANIC_MONSTER_NAME",VLOOKUP(AA181,'LibSets constants'!$I$4:$L$1003,4,FALSE),""),"")</f>
        <v/>
      </c>
      <c r="AD181" s="3" t="str">
        <f>IF(G181&lt;&gt;"LIBSETS_SETTYPE_BATTLEGROUND",IF(G181&lt;&gt;"LIBSETS_SETTYPE_SPECIAL",IF(AE181&lt;&gt;"",VLOOKUP(AE181,'ESO zone constants'!$D$3:$H$4953,5,FALSE),""),""),"")</f>
        <v/>
      </c>
      <c r="AE181" t="str">
        <f>IF(AND(O181&lt;&gt;"",NOT(ISERROR(O181))),"",IF(AND(M181&lt;&gt;"",M181&gt;0,NOT(ISERROR(M181))),VLOOKUP(M181,'ESO dumped WayshrineInfo'!$K$3:$N$9999,4,FALSE),""))</f>
        <v/>
      </c>
      <c r="AF181" s="44"/>
      <c r="AG181" s="43" t="str">
        <f>IF(AF181&lt;&gt;"",IF(AF181&lt;&gt;"LIBSETS_DROP_MECHANIC_MONSTER_NAME",VLOOKUP(AF181,'LibSets constants'!$I$4:$L$1003,3,FALSE),""),"")</f>
        <v/>
      </c>
      <c r="AH181" s="43" t="str">
        <f>IF(AF181&lt;&gt;"",IF(AF181&lt;&gt;"LIBSETS_DROP_MECHANIC_MONSTER_NAME",VLOOKUP(AF181,'LibSets constants'!$I$4:$L$1003,4,FALSE),""),"")</f>
        <v/>
      </c>
      <c r="AI181" s="3" t="str">
        <f>IF(G181&lt;&gt;"LIBSETS_SETTYPE_BATTLEGROUND",IF(G181&lt;&gt;"LIBSETS_SETTYPE_SPECIAL",IF(AJ181&lt;&gt;"",VLOOKUP(AJ181,'ESO zone constants'!$D$3:$H$4953,5,FALSE),""),""),"")</f>
        <v/>
      </c>
      <c r="AK181" s="44"/>
      <c r="AL181" s="43" t="str">
        <f>IF(AK181&lt;&gt;"",IF(AK181&lt;&gt;"LIBSETS_DROP_MECHANIC_MONSTER_NAME",VLOOKUP(AK181,'LibSets constants'!$I$4:$L$1003,3,FALSE),""),"")</f>
        <v/>
      </c>
      <c r="AM181" s="43" t="str">
        <f>IF(AK181&lt;&gt;"",IF(AK181&lt;&gt;"LIBSETS_DROP_MECHANIC_MONSTER_NAME",VLOOKUP(AK181,'LibSets constants'!$I$4:$L$1003,4,FALSE),""),"")</f>
        <v/>
      </c>
      <c r="AN181" s="3" t="str">
        <f>IF(G181&lt;&gt;"LIBSETS_SETTYPE_BATTLEGROUND",IF(G181&lt;&gt;"LIBSETS_SETTYPE_SPECIAL",IF(AO181&lt;&gt;"",VLOOKUP(AO181,'ESO zone constants'!$D$3:$H$4953,5,FALSE),""),""),"")</f>
        <v/>
      </c>
      <c r="AP181" s="44"/>
      <c r="AQ181" s="43" t="str">
        <f>IF(AP181&lt;&gt;"",IF(AP181&lt;&gt;"LIBSETS_DROP_MECHANIC_MONSTER_NAME",VLOOKUP(AP181,'LibSets constants'!$I$4:$L$1003,3,FALSE),""),"")</f>
        <v/>
      </c>
      <c r="AR181" s="43" t="str">
        <f>IF(AP181&lt;&gt;"",IF(AP181&lt;&gt;"LIBSETS_DROP_MECHANIC_MONSTER_NAME",VLOOKUP(AP181,'LibSets constants'!$I$4:$L$1003,4,FALSE),""),"")</f>
        <v/>
      </c>
      <c r="AS181" s="3" t="str">
        <f>IF(G181&lt;&gt;"LIBSETS_SETTYPE_BATTLEGROUND",IF(G181&lt;&gt;"LIBSETS_SETTYPE_SPECIAL",IF(AT181&lt;&gt;"",VLOOKUP(AT181,'ESO zone constants'!$D$3:$H$4953,5,FALSE),""),""),"")</f>
        <v/>
      </c>
      <c r="AU181" s="44"/>
      <c r="AV181" s="43" t="str">
        <f>IF(AU181&lt;&gt;"",IF(AU181&lt;&gt;"LIBSETS_DROP_MECHANIC_MONSTER_NAME",VLOOKUP(AU181,'LibSets constants'!$I$4:$L$1003,3,FALSE),""),"")</f>
        <v/>
      </c>
      <c r="AW181" s="43" t="str">
        <f>IF(AU181&lt;&gt;"",IF(AU181&lt;&gt;"LIBSETS_DROP_MECHANIC_MONSTER_NAME",VLOOKUP(AU181,'LibSets constants'!$I$4:$L$1003,4,FALSE),""),"")</f>
        <v/>
      </c>
      <c r="AX181" s="87" t="s">
        <v>2678</v>
      </c>
      <c r="AY181" s="21" t="str">
        <f t="shared" si="10"/>
        <v>[214] = {wayshrines={249,249,249,}, dlcId=DLC_ORSINIUM</v>
      </c>
      <c r="AZ181" s="21" t="str">
        <f t="shared" si="11"/>
        <v>, zoneIds={677}, veteran=false</v>
      </c>
      <c r="BA181" s="21" t="str">
        <f t="shared" si="12"/>
        <v>, setType=LIBSETS_SETTYPE_ARENA</v>
      </c>
      <c r="BB181" s="21" t="str">
        <f t="shared" si="13"/>
        <v>, dropMechanic={LIBSETS_DROP_MECHANIC_ARENA_STAGE_CHEST}},</v>
      </c>
      <c r="BC181" s="21" t="str">
        <f t="shared" si="14"/>
        <v xml:space="preserve"> --Para Bellum / Para Bellum   [Maelstrom Arena]</v>
      </c>
    </row>
    <row r="182" spans="1:55" x14ac:dyDescent="0.25">
      <c r="A182" s="12">
        <v>215</v>
      </c>
      <c r="B182" t="s">
        <v>1014</v>
      </c>
      <c r="C182" t="s">
        <v>1015</v>
      </c>
      <c r="D182" s="3">
        <f>A182</f>
        <v>215</v>
      </c>
      <c r="G182" s="8" t="s">
        <v>1477</v>
      </c>
      <c r="I182" t="s">
        <v>91</v>
      </c>
      <c r="J182" t="s">
        <v>91</v>
      </c>
      <c r="K182">
        <v>249</v>
      </c>
      <c r="L182">
        <v>249</v>
      </c>
      <c r="M182">
        <v>249</v>
      </c>
      <c r="N182">
        <v>0</v>
      </c>
      <c r="O182" s="66" t="s">
        <v>451</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constants'!$B$4:$C$1003,2,FALSE),"")</f>
        <v>Orsinium</v>
      </c>
      <c r="U182" s="33" t="s">
        <v>1561</v>
      </c>
      <c r="V182" s="3" t="str">
        <f>IF(U182&lt;&gt;"",IF(U182&lt;&gt;"LIBSETS_DROP_MECHANIC_MONSTER_NAME",VLOOKUP(U182,'LibSets constants'!$I$4:$L$1003,3,FALSE),""),"")</f>
        <v>Arena stage chest</v>
      </c>
      <c r="W182" s="3" t="str">
        <f>IF(U182&lt;&gt;"",IF(U182&lt;&gt;"LIBSETS_DROP_MECHANIC_MONSTER_NAME",VLOOKUP(U182,'LibSets constants'!$I$4:$L$1003,4,FALSE),""),"")</f>
        <v>Arena-Phasen Schatztruhe</v>
      </c>
      <c r="X182" s="3"/>
      <c r="Y182" s="3" t="str">
        <f>IF(G182&lt;&gt;"LIBSETS_SETTYPE_BATTLEGROUND",IF(G182&lt;&gt;"LIBSETS_SETTYPE_SPECIAL",IF(X182&lt;&gt;"",X182,IF(Z182&lt;&gt;"",VLOOKUP(Z182,'ESO zone constants'!$D$3:$H$4953,5,FALSE),"")),""),"")</f>
        <v/>
      </c>
      <c r="Z182" t="str">
        <f>IF(AND(O182&lt;&gt;"",NOT(ISERROR(O182))),"",IF(AND(L182&lt;&gt;"",L182&gt;0,NOT(ISERROR(L182))),VLOOKUP(L182,'ESO dumped WayshrineInfo'!$K$3:$N$9999,4,FALSE),""))</f>
        <v/>
      </c>
      <c r="AB182" s="3" t="str">
        <f>IF(AA182&lt;&gt;"",IF(AA182&lt;&gt;"LIBSETS_DROP_MECHANIC_MONSTER_NAME",VLOOKUP(AA182,'LibSets constants'!$I$4:$L$1003,3,FALSE),""),"")</f>
        <v/>
      </c>
      <c r="AC182" s="3" t="str">
        <f>IF(AA182&lt;&gt;"",IF(AA182&lt;&gt;"LIBSETS_DROP_MECHANIC_MONSTER_NAME",VLOOKUP(AA182,'LibSets constants'!$I$4:$L$1003,4,FALSE),""),"")</f>
        <v/>
      </c>
      <c r="AD182" s="3" t="str">
        <f>IF(G182&lt;&gt;"LIBSETS_SETTYPE_BATTLEGROUND",IF(G182&lt;&gt;"LIBSETS_SETTYPE_SPECIAL",IF(AE182&lt;&gt;"",VLOOKUP(AE182,'ESO zone constants'!$D$3:$H$4953,5,FALSE),""),""),"")</f>
        <v/>
      </c>
      <c r="AE182" t="str">
        <f>IF(AND(O182&lt;&gt;"",NOT(ISERROR(O182))),"",IF(AND(M182&lt;&gt;"",M182&gt;0,NOT(ISERROR(M182))),VLOOKUP(M182,'ESO dumped WayshrineInfo'!$K$3:$N$9999,4,FALSE),""))</f>
        <v/>
      </c>
      <c r="AG182" s="3" t="str">
        <f>IF(AF182&lt;&gt;"",IF(AF182&lt;&gt;"LIBSETS_DROP_MECHANIC_MONSTER_NAME",VLOOKUP(AF182,'LibSets constants'!$I$4:$L$1003,3,FALSE),""),"")</f>
        <v/>
      </c>
      <c r="AH182" s="3" t="str">
        <f>IF(AF182&lt;&gt;"",IF(AF182&lt;&gt;"LIBSETS_DROP_MECHANIC_MONSTER_NAME",VLOOKUP(AF182,'LibSets constants'!$I$4:$L$1003,4,FALSE),""),"")</f>
        <v/>
      </c>
      <c r="AI182" s="3" t="str">
        <f>IF(G182&lt;&gt;"LIBSETS_SETTYPE_BATTLEGROUND",IF(G182&lt;&gt;"LIBSETS_SETTYPE_SPECIAL",IF(AJ182&lt;&gt;"",VLOOKUP(AJ182,'ESO zone constants'!$D$3:$H$4953,5,FALSE),""),""),"")</f>
        <v/>
      </c>
      <c r="AL182" s="3" t="str">
        <f>IF(AK182&lt;&gt;"",IF(AK182&lt;&gt;"LIBSETS_DROP_MECHANIC_MONSTER_NAME",VLOOKUP(AK182,'LibSets constants'!$I$4:$L$1003,3,FALSE),""),"")</f>
        <v/>
      </c>
      <c r="AM182" s="3" t="str">
        <f>IF(AK182&lt;&gt;"",IF(AK182&lt;&gt;"LIBSETS_DROP_MECHANIC_MONSTER_NAME",VLOOKUP(AK182,'LibSets constants'!$I$4:$L$1003,4,FALSE),""),"")</f>
        <v/>
      </c>
      <c r="AN182" s="3" t="str">
        <f>IF(G182&lt;&gt;"LIBSETS_SETTYPE_BATTLEGROUND",IF(G182&lt;&gt;"LIBSETS_SETTYPE_SPECIAL",IF(AO182&lt;&gt;"",VLOOKUP(AO182,'ESO zone constants'!$D$3:$H$4953,5,FALSE),""),""),"")</f>
        <v/>
      </c>
      <c r="AQ182" s="3" t="str">
        <f>IF(AP182&lt;&gt;"",IF(AP182&lt;&gt;"LIBSETS_DROP_MECHANIC_MONSTER_NAME",VLOOKUP(AP182,'LibSets constants'!$I$4:$L$1003,3,FALSE),""),"")</f>
        <v/>
      </c>
      <c r="AR182" s="3" t="str">
        <f>IF(AP182&lt;&gt;"",IF(AP182&lt;&gt;"LIBSETS_DROP_MECHANIC_MONSTER_NAME",VLOOKUP(AP182,'LibSets constants'!$I$4:$L$1003,4,FALSE),""),"")</f>
        <v/>
      </c>
      <c r="AS182" s="3" t="str">
        <f>IF(G182&lt;&gt;"LIBSETS_SETTYPE_BATTLEGROUND",IF(G182&lt;&gt;"LIBSETS_SETTYPE_SPECIAL",IF(AT182&lt;&gt;"",VLOOKUP(AT182,'ESO zone constants'!$D$3:$H$4953,5,FALSE),""),""),"")</f>
        <v/>
      </c>
      <c r="AV182" s="3" t="str">
        <f>IF(AU182&lt;&gt;"",IF(AU182&lt;&gt;"LIBSETS_DROP_MECHANIC_MONSTER_NAME",VLOOKUP(AU182,'LibSets constants'!$I$4:$L$1003,3,FALSE),""),"")</f>
        <v/>
      </c>
      <c r="AW182" s="3" t="str">
        <f>IF(AU182&lt;&gt;"",IF(AU182&lt;&gt;"LIBSETS_DROP_MECHANIC_MONSTER_NAME",VLOOKUP(AU182,'LibSets constants'!$I$4:$L$1003,4,FALSE),""),"")</f>
        <v/>
      </c>
      <c r="AX182" s="87" t="s">
        <v>2678</v>
      </c>
      <c r="AY182" s="21" t="str">
        <f t="shared" si="10"/>
        <v>[215] = {wayshrines={249,249,249,}, dlcId=DLC_ORSINIUM</v>
      </c>
      <c r="AZ182" s="21" t="str">
        <f t="shared" si="11"/>
        <v>, zoneIds={677}, veteran=false</v>
      </c>
      <c r="BA182" s="21" t="str">
        <f t="shared" si="12"/>
        <v>, setType=LIBSETS_SETTYPE_ARENA</v>
      </c>
      <c r="BB182" s="21" t="str">
        <f t="shared" si="13"/>
        <v>, dropMechanic={LIBSETS_DROP_MECHANIC_ARENA_STAGE_CHEST}},</v>
      </c>
      <c r="BC182" s="21" t="str">
        <f t="shared" si="14"/>
        <v xml:space="preserve"> --Elemental Succession / Elementarfolge   [Maelstrom Arena]</v>
      </c>
    </row>
    <row r="183" spans="1:55" x14ac:dyDescent="0.25">
      <c r="A183" s="12">
        <v>216</v>
      </c>
      <c r="B183" t="s">
        <v>1016</v>
      </c>
      <c r="C183" t="s">
        <v>1017</v>
      </c>
      <c r="D183" s="3">
        <f>A183</f>
        <v>216</v>
      </c>
      <c r="G183" s="8" t="s">
        <v>1477</v>
      </c>
      <c r="I183" t="s">
        <v>91</v>
      </c>
      <c r="J183" t="s">
        <v>91</v>
      </c>
      <c r="K183">
        <v>249</v>
      </c>
      <c r="L183">
        <v>249</v>
      </c>
      <c r="M183">
        <v>249</v>
      </c>
      <c r="N183">
        <v>0</v>
      </c>
      <c r="O183" s="66" t="s">
        <v>451</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constants'!$B$4:$C$1003,2,FALSE),"")</f>
        <v>Orsinium</v>
      </c>
      <c r="U183" s="33" t="s">
        <v>1561</v>
      </c>
      <c r="V183" s="3" t="str">
        <f>IF(U183&lt;&gt;"",IF(U183&lt;&gt;"LIBSETS_DROP_MECHANIC_MONSTER_NAME",VLOOKUP(U183,'LibSets constants'!$I$4:$L$1003,3,FALSE),""),"")</f>
        <v>Arena stage chest</v>
      </c>
      <c r="W183" s="3" t="str">
        <f>IF(U183&lt;&gt;"",IF(U183&lt;&gt;"LIBSETS_DROP_MECHANIC_MONSTER_NAME",VLOOKUP(U183,'LibSets constants'!$I$4:$L$1003,4,FALSE),""),"")</f>
        <v>Arena-Phasen Schatztruhe</v>
      </c>
      <c r="X183" s="3"/>
      <c r="Y183" s="3" t="str">
        <f>IF(G183&lt;&gt;"LIBSETS_SETTYPE_BATTLEGROUND",IF(G183&lt;&gt;"LIBSETS_SETTYPE_SPECIAL",IF(X183&lt;&gt;"",X183,IF(Z183&lt;&gt;"",VLOOKUP(Z183,'ESO zone constants'!$D$3:$H$4953,5,FALSE),"")),""),"")</f>
        <v/>
      </c>
      <c r="Z183" t="str">
        <f>IF(AND(O183&lt;&gt;"",NOT(ISERROR(O183))),"",IF(AND(L183&lt;&gt;"",L183&gt;0,NOT(ISERROR(L183))),VLOOKUP(L183,'ESO dumped WayshrineInfo'!$K$3:$N$9999,4,FALSE),""))</f>
        <v/>
      </c>
      <c r="AB183" s="3" t="str">
        <f>IF(AA183&lt;&gt;"",IF(AA183&lt;&gt;"LIBSETS_DROP_MECHANIC_MONSTER_NAME",VLOOKUP(AA183,'LibSets constants'!$I$4:$L$1003,3,FALSE),""),"")</f>
        <v/>
      </c>
      <c r="AC183" s="3" t="str">
        <f>IF(AA183&lt;&gt;"",IF(AA183&lt;&gt;"LIBSETS_DROP_MECHANIC_MONSTER_NAME",VLOOKUP(AA183,'LibSets constants'!$I$4:$L$1003,4,FALSE),""),"")</f>
        <v/>
      </c>
      <c r="AD183" s="3" t="str">
        <f>IF(G183&lt;&gt;"LIBSETS_SETTYPE_BATTLEGROUND",IF(G183&lt;&gt;"LIBSETS_SETTYPE_SPECIAL",IF(AE183&lt;&gt;"",VLOOKUP(AE183,'ESO zone constants'!$D$3:$H$4953,5,FALSE),""),""),"")</f>
        <v/>
      </c>
      <c r="AE183" t="str">
        <f>IF(AND(O183&lt;&gt;"",NOT(ISERROR(O183))),"",IF(AND(M183&lt;&gt;"",M183&gt;0,NOT(ISERROR(M183))),VLOOKUP(M183,'ESO dumped WayshrineInfo'!$K$3:$N$9999,4,FALSE),""))</f>
        <v/>
      </c>
      <c r="AG183" s="3" t="str">
        <f>IF(AF183&lt;&gt;"",IF(AF183&lt;&gt;"LIBSETS_DROP_MECHANIC_MONSTER_NAME",VLOOKUP(AF183,'LibSets constants'!$I$4:$L$1003,3,FALSE),""),"")</f>
        <v/>
      </c>
      <c r="AH183" s="3" t="str">
        <f>IF(AF183&lt;&gt;"",IF(AF183&lt;&gt;"LIBSETS_DROP_MECHANIC_MONSTER_NAME",VLOOKUP(AF183,'LibSets constants'!$I$4:$L$1003,4,FALSE),""),"")</f>
        <v/>
      </c>
      <c r="AI183" s="3" t="str">
        <f>IF(G183&lt;&gt;"LIBSETS_SETTYPE_BATTLEGROUND",IF(G183&lt;&gt;"LIBSETS_SETTYPE_SPECIAL",IF(AJ183&lt;&gt;"",VLOOKUP(AJ183,'ESO zone constants'!$D$3:$H$4953,5,FALSE),""),""),"")</f>
        <v/>
      </c>
      <c r="AL183" s="3" t="str">
        <f>IF(AK183&lt;&gt;"",IF(AK183&lt;&gt;"LIBSETS_DROP_MECHANIC_MONSTER_NAME",VLOOKUP(AK183,'LibSets constants'!$I$4:$L$1003,3,FALSE),""),"")</f>
        <v/>
      </c>
      <c r="AM183" s="3" t="str">
        <f>IF(AK183&lt;&gt;"",IF(AK183&lt;&gt;"LIBSETS_DROP_MECHANIC_MONSTER_NAME",VLOOKUP(AK183,'LibSets constants'!$I$4:$L$1003,4,FALSE),""),"")</f>
        <v/>
      </c>
      <c r="AN183" s="3" t="str">
        <f>IF(G183&lt;&gt;"LIBSETS_SETTYPE_BATTLEGROUND",IF(G183&lt;&gt;"LIBSETS_SETTYPE_SPECIAL",IF(AO183&lt;&gt;"",VLOOKUP(AO183,'ESO zone constants'!$D$3:$H$4953,5,FALSE),""),""),"")</f>
        <v/>
      </c>
      <c r="AQ183" s="3" t="str">
        <f>IF(AP183&lt;&gt;"",IF(AP183&lt;&gt;"LIBSETS_DROP_MECHANIC_MONSTER_NAME",VLOOKUP(AP183,'LibSets constants'!$I$4:$L$1003,3,FALSE),""),"")</f>
        <v/>
      </c>
      <c r="AR183" s="3" t="str">
        <f>IF(AP183&lt;&gt;"",IF(AP183&lt;&gt;"LIBSETS_DROP_MECHANIC_MONSTER_NAME",VLOOKUP(AP183,'LibSets constants'!$I$4:$L$1003,4,FALSE),""),"")</f>
        <v/>
      </c>
      <c r="AS183" s="3" t="str">
        <f>IF(G183&lt;&gt;"LIBSETS_SETTYPE_BATTLEGROUND",IF(G183&lt;&gt;"LIBSETS_SETTYPE_SPECIAL",IF(AT183&lt;&gt;"",VLOOKUP(AT183,'ESO zone constants'!$D$3:$H$4953,5,FALSE),""),""),"")</f>
        <v/>
      </c>
      <c r="AV183" s="3" t="str">
        <f>IF(AU183&lt;&gt;"",IF(AU183&lt;&gt;"LIBSETS_DROP_MECHANIC_MONSTER_NAME",VLOOKUP(AU183,'LibSets constants'!$I$4:$L$1003,3,FALSE),""),"")</f>
        <v/>
      </c>
      <c r="AW183" s="3" t="str">
        <f>IF(AU183&lt;&gt;"",IF(AU183&lt;&gt;"LIBSETS_DROP_MECHANIC_MONSTER_NAME",VLOOKUP(AU183,'LibSets constants'!$I$4:$L$1003,4,FALSE),""),"")</f>
        <v/>
      </c>
      <c r="AX183" s="87" t="s">
        <v>2678</v>
      </c>
      <c r="AY183" s="21" t="str">
        <f t="shared" si="10"/>
        <v>[216] = {wayshrines={249,249,249,}, dlcId=DLC_ORSINIUM</v>
      </c>
      <c r="AZ183" s="21" t="str">
        <f t="shared" si="11"/>
        <v>, zoneIds={677}, veteran=false</v>
      </c>
      <c r="BA183" s="21" t="str">
        <f t="shared" si="12"/>
        <v>, setType=LIBSETS_SETTYPE_ARENA</v>
      </c>
      <c r="BB183" s="21" t="str">
        <f t="shared" si="13"/>
        <v>, dropMechanic={LIBSETS_DROP_MECHANIC_ARENA_STAGE_CHEST}},</v>
      </c>
      <c r="BC183" s="21" t="str">
        <f t="shared" si="14"/>
        <v xml:space="preserve"> --Hunt Leader / Jagdleiter   [Maelstrom Arena]</v>
      </c>
    </row>
    <row r="184" spans="1:55" x14ac:dyDescent="0.25">
      <c r="A184" s="12">
        <v>217</v>
      </c>
      <c r="B184" t="s">
        <v>1018</v>
      </c>
      <c r="C184" t="s">
        <v>1019</v>
      </c>
      <c r="D184" s="3">
        <f>A184</f>
        <v>217</v>
      </c>
      <c r="G184" s="8" t="s">
        <v>1477</v>
      </c>
      <c r="I184" t="s">
        <v>91</v>
      </c>
      <c r="J184" t="s">
        <v>91</v>
      </c>
      <c r="K184">
        <v>249</v>
      </c>
      <c r="L184">
        <v>249</v>
      </c>
      <c r="M184">
        <v>249</v>
      </c>
      <c r="N184">
        <v>0</v>
      </c>
      <c r="O184" s="66" t="s">
        <v>451</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constants'!$B$4:$C$1003,2,FALSE),"")</f>
        <v>Orsinium</v>
      </c>
      <c r="U184" s="33" t="s">
        <v>1561</v>
      </c>
      <c r="V184" s="3" t="str">
        <f>IF(U184&lt;&gt;"",IF(U184&lt;&gt;"LIBSETS_DROP_MECHANIC_MONSTER_NAME",VLOOKUP(U184,'LibSets constants'!$I$4:$L$1003,3,FALSE),""),"")</f>
        <v>Arena stage chest</v>
      </c>
      <c r="W184" s="3" t="str">
        <f>IF(U184&lt;&gt;"",IF(U184&lt;&gt;"LIBSETS_DROP_MECHANIC_MONSTER_NAME",VLOOKUP(U184,'LibSets constants'!$I$4:$L$1003,4,FALSE),""),"")</f>
        <v>Arena-Phasen Schatztruhe</v>
      </c>
      <c r="X184" s="3"/>
      <c r="Y184" s="3" t="str">
        <f>IF(G184&lt;&gt;"LIBSETS_SETTYPE_BATTLEGROUND",IF(G184&lt;&gt;"LIBSETS_SETTYPE_SPECIAL",IF(X184&lt;&gt;"",X184,IF(Z184&lt;&gt;"",VLOOKUP(Z184,'ESO zone constants'!$D$3:$H$4953,5,FALSE),"")),""),"")</f>
        <v/>
      </c>
      <c r="Z184" t="str">
        <f>IF(AND(O184&lt;&gt;"",NOT(ISERROR(O184))),"",IF(AND(L184&lt;&gt;"",L184&gt;0,NOT(ISERROR(L184))),VLOOKUP(L184,'ESO dumped WayshrineInfo'!$K$3:$N$9999,4,FALSE),""))</f>
        <v/>
      </c>
      <c r="AB184" s="3" t="str">
        <f>IF(AA184&lt;&gt;"",IF(AA184&lt;&gt;"LIBSETS_DROP_MECHANIC_MONSTER_NAME",VLOOKUP(AA184,'LibSets constants'!$I$4:$L$1003,3,FALSE),""),"")</f>
        <v/>
      </c>
      <c r="AC184" s="3" t="str">
        <f>IF(AA184&lt;&gt;"",IF(AA184&lt;&gt;"LIBSETS_DROP_MECHANIC_MONSTER_NAME",VLOOKUP(AA184,'LibSets constants'!$I$4:$L$1003,4,FALSE),""),"")</f>
        <v/>
      </c>
      <c r="AD184" s="43" t="str">
        <f>IF(G184&lt;&gt;"LIBSETS_SETTYPE_BATTLEGROUND",IF(G184&lt;&gt;"LIBSETS_SETTYPE_SPECIAL",IF(AE184&lt;&gt;"",VLOOKUP(AE184,'ESO zone constants'!$D$3:$H$4953,5,FALSE),""),""),"")</f>
        <v/>
      </c>
      <c r="AE184" t="str">
        <f>IF(AND(O184&lt;&gt;"",NOT(ISERROR(O184))),"",IF(AND(M184&lt;&gt;"",M184&gt;0,NOT(ISERROR(M184))),VLOOKUP(M184,'ESO dumped WayshrineInfo'!$K$3:$N$9999,4,FALSE),""))</f>
        <v/>
      </c>
      <c r="AF184" s="44"/>
      <c r="AG184" s="43" t="str">
        <f>IF(AF184&lt;&gt;"",IF(AF184&lt;&gt;"LIBSETS_DROP_MECHANIC_MONSTER_NAME",VLOOKUP(AF184,'LibSets constants'!$I$4:$L$1003,3,FALSE),""),"")</f>
        <v/>
      </c>
      <c r="AH184" s="43" t="str">
        <f>IF(AF184&lt;&gt;"",IF(AF184&lt;&gt;"LIBSETS_DROP_MECHANIC_MONSTER_NAME",VLOOKUP(AF184,'LibSets constants'!$I$4:$L$1003,4,FALSE),""),"")</f>
        <v/>
      </c>
      <c r="AI184" s="43" t="str">
        <f>IF(G184&lt;&gt;"LIBSETS_SETTYPE_BATTLEGROUND",IF(G184&lt;&gt;"LIBSETS_SETTYPE_SPECIAL",IF(AJ184&lt;&gt;"",VLOOKUP(AJ184,'ESO zone constants'!$D$3:$H$4953,5,FALSE),""),""),"")</f>
        <v/>
      </c>
      <c r="AL184" s="3" t="str">
        <f>IF(AK184&lt;&gt;"",IF(AK184&lt;&gt;"LIBSETS_DROP_MECHANIC_MONSTER_NAME",VLOOKUP(AK184,'LibSets constants'!$I$4:$L$1003,3,FALSE),""),"")</f>
        <v/>
      </c>
      <c r="AM184" s="3" t="str">
        <f>IF(AK184&lt;&gt;"",IF(AK184&lt;&gt;"LIBSETS_DROP_MECHANIC_MONSTER_NAME",VLOOKUP(AK184,'LibSets constants'!$I$4:$L$1003,4,FALSE),""),"")</f>
        <v/>
      </c>
      <c r="AN184" s="3" t="str">
        <f>IF(G184&lt;&gt;"LIBSETS_SETTYPE_BATTLEGROUND",IF(G184&lt;&gt;"LIBSETS_SETTYPE_SPECIAL",IF(AO184&lt;&gt;"",VLOOKUP(AO184,'ESO zone constants'!$D$3:$H$4953,5,FALSE),""),""),"")</f>
        <v/>
      </c>
      <c r="AQ184" s="3" t="str">
        <f>IF(AP184&lt;&gt;"",IF(AP184&lt;&gt;"LIBSETS_DROP_MECHANIC_MONSTER_NAME",VLOOKUP(AP184,'LibSets constants'!$I$4:$L$1003,3,FALSE),""),"")</f>
        <v/>
      </c>
      <c r="AR184" s="3" t="str">
        <f>IF(AP184&lt;&gt;"",IF(AP184&lt;&gt;"LIBSETS_DROP_MECHANIC_MONSTER_NAME",VLOOKUP(AP184,'LibSets constants'!$I$4:$L$1003,4,FALSE),""),"")</f>
        <v/>
      </c>
      <c r="AS184" s="3" t="str">
        <f>IF(G184&lt;&gt;"LIBSETS_SETTYPE_BATTLEGROUND",IF(G184&lt;&gt;"LIBSETS_SETTYPE_SPECIAL",IF(AT184&lt;&gt;"",VLOOKUP(AT184,'ESO zone constants'!$D$3:$H$4953,5,FALSE),""),""),"")</f>
        <v/>
      </c>
      <c r="AV184" s="3" t="str">
        <f>IF(AU184&lt;&gt;"",IF(AU184&lt;&gt;"LIBSETS_DROP_MECHANIC_MONSTER_NAME",VLOOKUP(AU184,'LibSets constants'!$I$4:$L$1003,3,FALSE),""),"")</f>
        <v/>
      </c>
      <c r="AW184" s="3" t="str">
        <f>IF(AU184&lt;&gt;"",IF(AU184&lt;&gt;"LIBSETS_DROP_MECHANIC_MONSTER_NAME",VLOOKUP(AU184,'LibSets constants'!$I$4:$L$1003,4,FALSE),""),"")</f>
        <v/>
      </c>
      <c r="AX184" s="87" t="s">
        <v>2678</v>
      </c>
      <c r="AY184" s="21" t="str">
        <f t="shared" si="10"/>
        <v>[217] = {wayshrines={249,249,249,}, dlcId=DLC_ORSINIUM</v>
      </c>
      <c r="AZ184" s="21" t="str">
        <f t="shared" si="11"/>
        <v>, zoneIds={677}, veteran=false</v>
      </c>
      <c r="BA184" s="21" t="str">
        <f t="shared" si="12"/>
        <v>, setType=LIBSETS_SETTYPE_ARENA</v>
      </c>
      <c r="BB184" s="21" t="str">
        <f t="shared" si="13"/>
        <v>, dropMechanic={LIBSETS_DROP_MECHANIC_ARENA_STAGE_CHEST}},</v>
      </c>
      <c r="BC184" s="21" t="str">
        <f t="shared" si="14"/>
        <v xml:space="preserve"> --Winterborn / Winterkind   [Maelstrom Arena]</v>
      </c>
    </row>
    <row r="185" spans="1:55" x14ac:dyDescent="0.25">
      <c r="A185" s="12">
        <v>218</v>
      </c>
      <c r="B185" t="s">
        <v>1020</v>
      </c>
      <c r="C185" t="s">
        <v>2607</v>
      </c>
      <c r="D185" s="3">
        <f>A185</f>
        <v>218</v>
      </c>
      <c r="G185" s="8" t="s">
        <v>1485</v>
      </c>
      <c r="I185" t="s">
        <v>91</v>
      </c>
      <c r="J185" t="s">
        <v>91</v>
      </c>
      <c r="K185">
        <v>-1</v>
      </c>
      <c r="L185">
        <v>-1</v>
      </c>
      <c r="M185">
        <v>-1</v>
      </c>
      <c r="N185">
        <v>0</v>
      </c>
      <c r="O185" s="66" t="s">
        <v>452</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constants'!$B$4:$C$1003,2,FALSE),"")</f>
        <v>Orsinium</v>
      </c>
      <c r="U185" s="33" t="s">
        <v>1565</v>
      </c>
      <c r="V185" s="3" t="str">
        <f>IF(U185&lt;&gt;"",IF(U185&lt;&gt;"LIBSETS_DROP_MECHANIC_MONSTER_NAME",VLOOKUP(U185,'LibSets constants'!$I$4:$L$1003,3,FALSE),""),"")</f>
        <v>Delve bosses have a chance to drop a waist or feet.</v>
      </c>
      <c r="W185" s="3" t="str">
        <f>IF(U185&lt;&gt;"",IF(U185&lt;&gt;"LIBSETS_DROP_MECHANIC_MONSTER_NAME",VLOOKUP(U185,'LibSets constants'!$I$4:$L$1003,4,FALSE),""),"")</f>
        <v>Bosse in Gewölben haben die Chance, eine Taille oder Füße fallen zu lassen.</v>
      </c>
      <c r="X185" s="3"/>
      <c r="Y185" s="3" t="str">
        <f>IF(G185&lt;&gt;"LIBSETS_SETTYPE_BATTLEGROUND",IF(G185&lt;&gt;"LIBSETS_SETTYPE_SPECIAL",IF(X185&lt;&gt;"",X185,IF(Z185&lt;&gt;"",VLOOKUP(Z185,'ESO zone constants'!$D$3:$H$4953,5,FALSE),"")),""),"")</f>
        <v/>
      </c>
      <c r="Z185" t="str">
        <f>IF(AND(O185&lt;&gt;"",NOT(ISERROR(O185))),"",IF(AND(L185&lt;&gt;"",L185&gt;0,NOT(ISERROR(L185))),VLOOKUP(L185,'ESO dumped WayshrineInfo'!$K$3:$N$9999,4,FALSE),""))</f>
        <v/>
      </c>
      <c r="AA185" s="33" t="s">
        <v>1566</v>
      </c>
      <c r="AB185" s="43" t="str">
        <f>IF(AA185&lt;&gt;"",IF(AA185&lt;&gt;"LIBSETS_DROP_MECHANIC_MONSTER_NAME",VLOOKUP(AA185,'LibSets constants'!$I$4:$L$1003,3,FALSE),""),"")</f>
        <v>Overland group bosses have a 100% chance to drop head, chest, legs, or weapon.</v>
      </c>
      <c r="AC185" s="43" t="str">
        <f>IF(AA185&lt;&gt;"",IF(AA185&lt;&gt;"LIBSETS_DROP_MECHANIC_MONSTER_NAME",VLOOKUP(AA185,'LibSets constants'!$I$4:$L$1003,4,FALSE),""),"")</f>
        <v>Überland Gruppenbosse haben eine Chance von 100%, Kopf, Brust, Beine oder Waffen fallen zu lassen.</v>
      </c>
      <c r="AD185" s="3" t="str">
        <f>IF(G185&lt;&gt;"LIBSETS_SETTYPE_BATTLEGROUND",IF(G185&lt;&gt;"LIBSETS_SETTYPE_SPECIAL",IF(AE185&lt;&gt;"",VLOOKUP(AE185,'ESO zone constants'!$D$3:$H$4953,5,FALSE),""),""),"")</f>
        <v/>
      </c>
      <c r="AE185" t="str">
        <f>IF(AND(O185&lt;&gt;"",NOT(ISERROR(O185))),"",IF(AND(M185&lt;&gt;"",M185&gt;0,NOT(ISERROR(M185))),VLOOKUP(M185,'ESO dumped WayshrineInfo'!$K$3:$N$9999,4,FALSE),""))</f>
        <v/>
      </c>
      <c r="AF185" s="44" t="s">
        <v>1567</v>
      </c>
      <c r="AG185" s="43" t="str">
        <f>IF(AF185&lt;&gt;"",IF(AF185&lt;&gt;"LIBSETS_DROP_MECHANIC_MONSTER_NAME",VLOOKUP(AF185,'LibSets constants'!$I$4:$L$1003,3,FALSE),""),"")</f>
        <v>Public dungeon bosses have a chance to drop a shoulder, hand, or weapon.</v>
      </c>
      <c r="AH185" s="43" t="str">
        <f>IF(AF185&lt;&gt;"",IF(AF185&lt;&gt;"LIBSETS_DROP_MECHANIC_MONSTER_NAME",VLOOKUP(AF185,'LibSets constants'!$I$4:$L$1003,4,FALSE),""),"")</f>
        <v>Öffentliche Dungeon-Bosse haben die Möglichkeit, eine Schulter, Handschuhe oder eine Waffe fallen zu lassen.</v>
      </c>
      <c r="AI185" s="3" t="str">
        <f>IF(G185&lt;&gt;"LIBSETS_SETTYPE_BATTLEGROUND",IF(G185&lt;&gt;"LIBSETS_SETTYPE_SPECIAL",IF(AJ185&lt;&gt;"",VLOOKUP(AJ185,'ESO zone constants'!$D$3:$H$4953,5,FALSE),""),""),"")</f>
        <v/>
      </c>
      <c r="AK185" s="44" t="s">
        <v>1568</v>
      </c>
      <c r="AL185" s="43" t="str">
        <f>IF(AK185&lt;&gt;"",IF(AK185&lt;&gt;"LIBSETS_DROP_MECHANIC_MONSTER_NAME",VLOOKUP(AK185,'LibSets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5" s="43" t="str">
        <f>IF(AK185&lt;&gt;"",IF(AK185&lt;&gt;"LIBSETS_DROP_MECHANIC_MONSTER_NAME",VLOOKUP(AK185,'LibSets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5" s="3" t="str">
        <f>IF(G185&lt;&gt;"LIBSETS_SETTYPE_BATTLEGROUND",IF(G185&lt;&gt;"LIBSETS_SETTYPE_SPECIAL",IF(AO185&lt;&gt;"",VLOOKUP(AO185,'ESO zone constants'!$D$3:$H$4953,5,FALSE),""),""),"")</f>
        <v/>
      </c>
      <c r="AP185" s="44"/>
      <c r="AQ185" s="43" t="str">
        <f>IF(AP185&lt;&gt;"",IF(AP185&lt;&gt;"LIBSETS_DROP_MECHANIC_MONSTER_NAME",VLOOKUP(AP185,'LibSets constants'!$I$4:$L$1003,3,FALSE),""),"")</f>
        <v/>
      </c>
      <c r="AR185" s="43" t="str">
        <f>IF(AP185&lt;&gt;"",IF(AP185&lt;&gt;"LIBSETS_DROP_MECHANIC_MONSTER_NAME",VLOOKUP(AP185,'LibSets constants'!$I$4:$L$1003,4,FALSE),""),"")</f>
        <v/>
      </c>
      <c r="AS185" s="3" t="str">
        <f>IF(G185&lt;&gt;"LIBSETS_SETTYPE_BATTLEGROUND",IF(G185&lt;&gt;"LIBSETS_SETTYPE_SPECIAL",IF(AT185&lt;&gt;"",VLOOKUP(AT185,'ESO zone constants'!$D$3:$H$4953,5,FALSE),""),""),"")</f>
        <v/>
      </c>
      <c r="AU185" s="44"/>
      <c r="AV185" s="43" t="str">
        <f>IF(AU185&lt;&gt;"",IF(AU185&lt;&gt;"LIBSETS_DROP_MECHANIC_MONSTER_NAME",VLOOKUP(AU185,'LibSets constants'!$I$4:$L$1003,3,FALSE),""),"")</f>
        <v/>
      </c>
      <c r="AW185" s="43" t="str">
        <f>IF(AU185&lt;&gt;"",IF(AU185&lt;&gt;"LIBSETS_DROP_MECHANIC_MONSTER_NAME",VLOOKUP(AU185,'LibSets constants'!$I$4:$L$1003,4,FALSE),""),"")</f>
        <v/>
      </c>
      <c r="AX185" s="87" t="s">
        <v>2678</v>
      </c>
      <c r="AY185" s="21" t="str">
        <f t="shared" si="10"/>
        <v>[218] = {wayshrines={-1,-1,-1,}, dlcId=DLC_ORSINIUM</v>
      </c>
      <c r="AZ185" s="21" t="str">
        <f t="shared" si="11"/>
        <v>, zoneIds={684}, veteran=false</v>
      </c>
      <c r="BA185" s="21" t="str">
        <f t="shared" si="12"/>
        <v>, setType=LIBSETS_SETTYPE_OVERLAND</v>
      </c>
      <c r="BB185" s="21" t="str">
        <f t="shared" si="13"/>
        <v>, dropMechanic={LIBSETS_DROP_MECHANIC_OVERLAND_BOSS_DELVE,LIBSETS_DROP_MECHANIC_OVERLAND_WORLDBOSS,LIBSETS_DROP_MECHANIC_OVERLAND_BOSS_PUBLIC_DUNGEON,LIBSETS_DROP_MECHANIC_OVERLAND_CHEST}},</v>
      </c>
      <c r="BC185" s="21" t="str">
        <f t="shared" si="14"/>
        <v xml:space="preserve"> --Trinimac\'s Valor / Trinimacs Heldenmut   [Wrothgar]</v>
      </c>
    </row>
    <row r="186" spans="1:55" x14ac:dyDescent="0.25">
      <c r="A186" s="5">
        <v>219</v>
      </c>
      <c r="B186" t="s">
        <v>1021</v>
      </c>
      <c r="C186" t="s">
        <v>1021</v>
      </c>
      <c r="D186" s="3">
        <f>A186</f>
        <v>219</v>
      </c>
      <c r="G186" s="8" t="s">
        <v>1479</v>
      </c>
      <c r="I186" t="s">
        <v>91</v>
      </c>
      <c r="J186" t="s">
        <v>91</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constants'!$B$4:$C$1003,2,FALSE),"")</f>
        <v>Orsinium</v>
      </c>
      <c r="V186" s="3" t="str">
        <f>IF(U186&lt;&gt;"",IF(U186&lt;&gt;"LIBSETS_DROP_MECHANIC_MONSTER_NAME",VLOOKUP(U186,'LibSets constants'!$I$4:$L$1003,3,FALSE),""),"")</f>
        <v/>
      </c>
      <c r="W186" s="3" t="str">
        <f>IF(U186&lt;&gt;"",IF(U186&lt;&gt;"LIBSETS_DROP_MECHANIC_MONSTER_NAME",VLOOKUP(U186,'LibSets constants'!$I$4:$L$1003,4,FALSE),""),"")</f>
        <v/>
      </c>
      <c r="X186" s="3"/>
      <c r="Y186" s="3">
        <f>IF(G186&lt;&gt;"LIBSETS_SETTYPE_BATTLEGROUND",IF(G186&lt;&gt;"LIBSETS_SETTYPE_SPECIAL",IF(X186&lt;&gt;"",X186,IF(Z186&lt;&gt;"",VLOOKUP(Z186,'ESO zone constants'!$D$3:$H$4953,5,FALSE),"")),""),"")</f>
        <v>684</v>
      </c>
      <c r="Z186" t="str">
        <f>IF(AND(O186&lt;&gt;"",NOT(ISERROR(O186))),"",IF(AND(L186&lt;&gt;"",L186&gt;0,NOT(ISERROR(L186))),VLOOKUP(L186,'ESO dumped WayshrineInfo'!$K$3:$N$9999,4,FALSE),""))</f>
        <v>Wrothgar</v>
      </c>
      <c r="AB186" s="43" t="str">
        <f>IF(AA186&lt;&gt;"",IF(AA186&lt;&gt;"LIBSETS_DROP_MECHANIC_MONSTER_NAME",VLOOKUP(AA186,'LibSets constants'!$I$4:$L$1003,3,FALSE),""),"")</f>
        <v/>
      </c>
      <c r="AC186" s="43" t="str">
        <f>IF(AA186&lt;&gt;"",IF(AA186&lt;&gt;"LIBSETS_DROP_MECHANIC_MONSTER_NAME",VLOOKUP(AA186,'LibSets constants'!$I$4:$L$1003,4,FALSE),""),"")</f>
        <v/>
      </c>
      <c r="AD186" s="3">
        <f>IF(G186&lt;&gt;"LIBSETS_SETTYPE_BATTLEGROUND",IF(G186&lt;&gt;"LIBSETS_SETTYPE_SPECIAL",IF(AE186&lt;&gt;"",VLOOKUP(AE186,'ESO zone constants'!$D$3:$H$4953,5,FALSE),""),""),"")</f>
        <v>684</v>
      </c>
      <c r="AE186" t="str">
        <f>IF(AND(O186&lt;&gt;"",NOT(ISERROR(O186))),"",IF(AND(M186&lt;&gt;"",M186&gt;0,NOT(ISERROR(M186))),VLOOKUP(M186,'ESO dumped WayshrineInfo'!$K$3:$N$9999,4,FALSE),""))</f>
        <v>Wrothgar</v>
      </c>
      <c r="AF186" s="44"/>
      <c r="AG186" s="43" t="str">
        <f>IF(AF186&lt;&gt;"",IF(AF186&lt;&gt;"LIBSETS_DROP_MECHANIC_MONSTER_NAME",VLOOKUP(AF186,'LibSets constants'!$I$4:$L$1003,3,FALSE),""),"")</f>
        <v/>
      </c>
      <c r="AH186" s="43" t="str">
        <f>IF(AF186&lt;&gt;"",IF(AF186&lt;&gt;"LIBSETS_DROP_MECHANIC_MONSTER_NAME",VLOOKUP(AF186,'LibSets constants'!$I$4:$L$1003,4,FALSE),""),"")</f>
        <v/>
      </c>
      <c r="AI186" s="3" t="str">
        <f>IF(G186&lt;&gt;"LIBSETS_SETTYPE_BATTLEGROUND",IF(G186&lt;&gt;"LIBSETS_SETTYPE_SPECIAL",IF(AJ186&lt;&gt;"",VLOOKUP(AJ186,'ESO zone constants'!$D$3:$H$4953,5,FALSE),""),""),"")</f>
        <v/>
      </c>
      <c r="AK186" s="44"/>
      <c r="AL186" s="43" t="str">
        <f>IF(AK186&lt;&gt;"",IF(AK186&lt;&gt;"LIBSETS_DROP_MECHANIC_MONSTER_NAME",VLOOKUP(AK186,'LibSets constants'!$I$4:$L$1003,3,FALSE),""),"")</f>
        <v/>
      </c>
      <c r="AM186" s="43" t="str">
        <f>IF(AK186&lt;&gt;"",IF(AK186&lt;&gt;"LIBSETS_DROP_MECHANIC_MONSTER_NAME",VLOOKUP(AK186,'LibSets constants'!$I$4:$L$1003,4,FALSE),""),"")</f>
        <v/>
      </c>
      <c r="AN186" s="3" t="str">
        <f>IF(G186&lt;&gt;"LIBSETS_SETTYPE_BATTLEGROUND",IF(G186&lt;&gt;"LIBSETS_SETTYPE_SPECIAL",IF(AO186&lt;&gt;"",VLOOKUP(AO186,'ESO zone constants'!$D$3:$H$4953,5,FALSE),""),""),"")</f>
        <v/>
      </c>
      <c r="AP186" s="44"/>
      <c r="AQ186" s="43" t="str">
        <f>IF(AP186&lt;&gt;"",IF(AP186&lt;&gt;"LIBSETS_DROP_MECHANIC_MONSTER_NAME",VLOOKUP(AP186,'LibSets constants'!$I$4:$L$1003,3,FALSE),""),"")</f>
        <v/>
      </c>
      <c r="AR186" s="43" t="str">
        <f>IF(AP186&lt;&gt;"",IF(AP186&lt;&gt;"LIBSETS_DROP_MECHANIC_MONSTER_NAME",VLOOKUP(AP186,'LibSets constants'!$I$4:$L$1003,4,FALSE),""),"")</f>
        <v/>
      </c>
      <c r="AS186" s="3" t="str">
        <f>IF(G186&lt;&gt;"LIBSETS_SETTYPE_BATTLEGROUND",IF(G186&lt;&gt;"LIBSETS_SETTYPE_SPECIAL",IF(AT186&lt;&gt;"",VLOOKUP(AT186,'ESO zone constants'!$D$3:$H$4953,5,FALSE),""),""),"")</f>
        <v/>
      </c>
      <c r="AU186" s="44"/>
      <c r="AV186" s="43" t="str">
        <f>IF(AU186&lt;&gt;"",IF(AU186&lt;&gt;"LIBSETS_DROP_MECHANIC_MONSTER_NAME",VLOOKUP(AU186,'LibSets constants'!$I$4:$L$1003,3,FALSE),""),"")</f>
        <v/>
      </c>
      <c r="AW186" s="43" t="str">
        <f>IF(AU186&lt;&gt;"",IF(AU186&lt;&gt;"LIBSETS_DROP_MECHANIC_MONSTER_NAME",VLOOKUP(AU186,'LibSets constants'!$I$4:$L$1003,4,FALSE),""),"")</f>
        <v/>
      </c>
      <c r="AX186" s="87" t="s">
        <v>2678</v>
      </c>
      <c r="AY186" s="21" t="str">
        <f t="shared" si="10"/>
        <v>[219] = {wayshrines={237,237,237,}, traitsNeeded=9, dlcId=DLC_ORSINIUM</v>
      </c>
      <c r="AZ186" s="21" t="str">
        <f t="shared" si="11"/>
        <v>, zoneIds={684,684,684}, veteran=false</v>
      </c>
      <c r="BA186" s="21" t="str">
        <f t="shared" si="12"/>
        <v>, setType=LIBSETS_SETTYPE_CRAFTED</v>
      </c>
      <c r="BB186" s="21" t="str">
        <f t="shared" si="13"/>
        <v>},</v>
      </c>
      <c r="BC186" s="21" t="str">
        <f t="shared" si="14"/>
        <v xml:space="preserve"> --Morkuldin / Morkuldin   [Wrothgar, Wrothgar, Wrothgar]</v>
      </c>
    </row>
    <row r="187" spans="1:55" x14ac:dyDescent="0.25">
      <c r="A187" s="5">
        <v>224</v>
      </c>
      <c r="B187" t="s">
        <v>1022</v>
      </c>
      <c r="C187" t="s">
        <v>2608</v>
      </c>
      <c r="D187" s="3">
        <f>A187</f>
        <v>224</v>
      </c>
      <c r="G187" s="8" t="s">
        <v>1479</v>
      </c>
      <c r="I187" t="s">
        <v>91</v>
      </c>
      <c r="J187" t="s">
        <v>91</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constants'!$B$4:$C$1003,2,FALSE),"")</f>
        <v>Thieves Guild</v>
      </c>
      <c r="V187" s="3" t="str">
        <f>IF(U187&lt;&gt;"",IF(U187&lt;&gt;"LIBSETS_DROP_MECHANIC_MONSTER_NAME",VLOOKUP(U187,'LibSets constants'!$I$4:$L$1003,3,FALSE),""),"")</f>
        <v/>
      </c>
      <c r="W187" s="3" t="str">
        <f>IF(U187&lt;&gt;"",IF(U187&lt;&gt;"LIBSETS_DROP_MECHANIC_MONSTER_NAME",VLOOKUP(U187,'LibSets constants'!$I$4:$L$1003,4,FALSE),""),"")</f>
        <v/>
      </c>
      <c r="X187" s="3"/>
      <c r="Y187" s="3">
        <f>IF(G187&lt;&gt;"LIBSETS_SETTYPE_BATTLEGROUND",IF(G187&lt;&gt;"LIBSETS_SETTYPE_SPECIAL",IF(X187&lt;&gt;"",X187,IF(Z187&lt;&gt;"",VLOOKUP(Z187,'ESO zone constants'!$D$3:$H$4953,5,FALSE),"")),""),"")</f>
        <v>816</v>
      </c>
      <c r="Z187" t="str">
        <f>IF(AND(O187&lt;&gt;"",NOT(ISERROR(O187))),"",IF(AND(L187&lt;&gt;"",L187&gt;0,NOT(ISERROR(L187))),VLOOKUP(L187,'ESO dumped WayshrineInfo'!$K$3:$N$9999,4,FALSE),""))</f>
        <v>Hew's Bane</v>
      </c>
      <c r="AB187" s="43" t="str">
        <f>IF(AA187&lt;&gt;"",IF(AA187&lt;&gt;"LIBSETS_DROP_MECHANIC_MONSTER_NAME",VLOOKUP(AA187,'LibSets constants'!$I$4:$L$1003,3,FALSE),""),"")</f>
        <v/>
      </c>
      <c r="AC187" s="43" t="str">
        <f>IF(AA187&lt;&gt;"",IF(AA187&lt;&gt;"LIBSETS_DROP_MECHANIC_MONSTER_NAME",VLOOKUP(AA187,'LibSets constants'!$I$4:$L$1003,4,FALSE),""),"")</f>
        <v/>
      </c>
      <c r="AD187" s="3">
        <f>IF(G187&lt;&gt;"LIBSETS_SETTYPE_BATTLEGROUND",IF(G187&lt;&gt;"LIBSETS_SETTYPE_SPECIAL",IF(AE187&lt;&gt;"",VLOOKUP(AE187,'ESO zone constants'!$D$3:$H$4953,5,FALSE),""),""),"")</f>
        <v>816</v>
      </c>
      <c r="AE187" t="str">
        <f>IF(AND(O187&lt;&gt;"",NOT(ISERROR(O187))),"",IF(AND(M187&lt;&gt;"",M187&gt;0,NOT(ISERROR(M187))),VLOOKUP(M187,'ESO dumped WayshrineInfo'!$K$3:$N$9999,4,FALSE),""))</f>
        <v>Hew's Bane</v>
      </c>
      <c r="AF187" s="44"/>
      <c r="AG187" s="43" t="str">
        <f>IF(AF187&lt;&gt;"",IF(AF187&lt;&gt;"LIBSETS_DROP_MECHANIC_MONSTER_NAME",VLOOKUP(AF187,'LibSets constants'!$I$4:$L$1003,3,FALSE),""),"")</f>
        <v/>
      </c>
      <c r="AH187" s="43" t="str">
        <f>IF(AF187&lt;&gt;"",IF(AF187&lt;&gt;"LIBSETS_DROP_MECHANIC_MONSTER_NAME",VLOOKUP(AF187,'LibSets constants'!$I$4:$L$1003,4,FALSE),""),"")</f>
        <v/>
      </c>
      <c r="AI187" s="3" t="str">
        <f>IF(G187&lt;&gt;"LIBSETS_SETTYPE_BATTLEGROUND",IF(G187&lt;&gt;"LIBSETS_SETTYPE_SPECIAL",IF(AJ187&lt;&gt;"",VLOOKUP(AJ187,'ESO zone constants'!$D$3:$H$4953,5,FALSE),""),""),"")</f>
        <v/>
      </c>
      <c r="AK187" s="44"/>
      <c r="AL187" s="43" t="str">
        <f>IF(AK187&lt;&gt;"",IF(AK187&lt;&gt;"LIBSETS_DROP_MECHANIC_MONSTER_NAME",VLOOKUP(AK187,'LibSets constants'!$I$4:$L$1003,3,FALSE),""),"")</f>
        <v/>
      </c>
      <c r="AM187" s="43" t="str">
        <f>IF(AK187&lt;&gt;"",IF(AK187&lt;&gt;"LIBSETS_DROP_MECHANIC_MONSTER_NAME",VLOOKUP(AK187,'LibSets constants'!$I$4:$L$1003,4,FALSE),""),"")</f>
        <v/>
      </c>
      <c r="AN187" s="3" t="str">
        <f>IF(G187&lt;&gt;"LIBSETS_SETTYPE_BATTLEGROUND",IF(G187&lt;&gt;"LIBSETS_SETTYPE_SPECIAL",IF(AO187&lt;&gt;"",VLOOKUP(AO187,'ESO zone constants'!$D$3:$H$4953,5,FALSE),""),""),"")</f>
        <v/>
      </c>
      <c r="AP187" s="44"/>
      <c r="AQ187" s="43" t="str">
        <f>IF(AP187&lt;&gt;"",IF(AP187&lt;&gt;"LIBSETS_DROP_MECHANIC_MONSTER_NAME",VLOOKUP(AP187,'LibSets constants'!$I$4:$L$1003,3,FALSE),""),"")</f>
        <v/>
      </c>
      <c r="AR187" s="43" t="str">
        <f>IF(AP187&lt;&gt;"",IF(AP187&lt;&gt;"LIBSETS_DROP_MECHANIC_MONSTER_NAME",VLOOKUP(AP187,'LibSets constants'!$I$4:$L$1003,4,FALSE),""),"")</f>
        <v/>
      </c>
      <c r="AS187" s="3" t="str">
        <f>IF(G187&lt;&gt;"LIBSETS_SETTYPE_BATTLEGROUND",IF(G187&lt;&gt;"LIBSETS_SETTYPE_SPECIAL",IF(AT187&lt;&gt;"",VLOOKUP(AT187,'ESO zone constants'!$D$3:$H$4953,5,FALSE),""),""),"")</f>
        <v/>
      </c>
      <c r="AU187" s="44"/>
      <c r="AV187" s="43" t="str">
        <f>IF(AU187&lt;&gt;"",IF(AU187&lt;&gt;"LIBSETS_DROP_MECHANIC_MONSTER_NAME",VLOOKUP(AU187,'LibSets constants'!$I$4:$L$1003,3,FALSE),""),"")</f>
        <v/>
      </c>
      <c r="AW187" s="43" t="str">
        <f>IF(AU187&lt;&gt;"",IF(AU187&lt;&gt;"LIBSETS_DROP_MECHANIC_MONSTER_NAME",VLOOKUP(AU187,'LibSets constants'!$I$4:$L$1003,4,FALSE),""),"")</f>
        <v/>
      </c>
      <c r="AX187" s="87" t="s">
        <v>2678</v>
      </c>
      <c r="AY187" s="21" t="str">
        <f t="shared" si="10"/>
        <v>[224] = {wayshrines={257,257,257,}, traitsNeeded=5, dlcId=DLC_THIEVES_GUILD</v>
      </c>
      <c r="AZ187" s="21" t="str">
        <f t="shared" si="11"/>
        <v>, zoneIds={816,816,816}, veteran=false</v>
      </c>
      <c r="BA187" s="21" t="str">
        <f t="shared" si="12"/>
        <v>, setType=LIBSETS_SETTYPE_CRAFTED</v>
      </c>
      <c r="BB187" s="21" t="str">
        <f t="shared" si="13"/>
        <v>},</v>
      </c>
      <c r="BC187" s="21" t="str">
        <f t="shared" si="14"/>
        <v xml:space="preserve"> --Tava\'s Favor / Tavas Gunst   [Hew's Bane, Hew's Bane, Hew's Bane]</v>
      </c>
    </row>
    <row r="188" spans="1:55" x14ac:dyDescent="0.25">
      <c r="A188" s="5">
        <v>225</v>
      </c>
      <c r="B188" t="s">
        <v>1023</v>
      </c>
      <c r="C188" t="s">
        <v>1024</v>
      </c>
      <c r="D188" s="3">
        <f>A188</f>
        <v>225</v>
      </c>
      <c r="G188" s="8" t="s">
        <v>1479</v>
      </c>
      <c r="I188" t="s">
        <v>91</v>
      </c>
      <c r="J188" t="s">
        <v>91</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constants'!$B$4:$C$1003,2,FALSE),"")</f>
        <v>Thieves Guild</v>
      </c>
      <c r="V188" s="3" t="str">
        <f>IF(U188&lt;&gt;"",IF(U188&lt;&gt;"LIBSETS_DROP_MECHANIC_MONSTER_NAME",VLOOKUP(U188,'LibSets constants'!$I$4:$L$1003,3,FALSE),""),"")</f>
        <v/>
      </c>
      <c r="W188" s="3" t="str">
        <f>IF(U188&lt;&gt;"",IF(U188&lt;&gt;"LIBSETS_DROP_MECHANIC_MONSTER_NAME",VLOOKUP(U188,'LibSets constants'!$I$4:$L$1003,4,FALSE),""),"")</f>
        <v/>
      </c>
      <c r="X188" s="3"/>
      <c r="Y188" s="3">
        <f>IF(G188&lt;&gt;"LIBSETS_SETTYPE_BATTLEGROUND",IF(G188&lt;&gt;"LIBSETS_SETTYPE_SPECIAL",IF(X188&lt;&gt;"",X188,IF(Z188&lt;&gt;"",VLOOKUP(Z188,'ESO zone constants'!$D$3:$H$4953,5,FALSE),"")),""),"")</f>
        <v>816</v>
      </c>
      <c r="Z188" t="str">
        <f>IF(AND(O188&lt;&gt;"",NOT(ISERROR(O188))),"",IF(AND(L188&lt;&gt;"",L188&gt;0,NOT(ISERROR(L188))),VLOOKUP(L188,'ESO dumped WayshrineInfo'!$K$3:$N$9999,4,FALSE),""))</f>
        <v>Hew's Bane</v>
      </c>
      <c r="AB188" s="3" t="str">
        <f>IF(AA188&lt;&gt;"",IF(AA188&lt;&gt;"LIBSETS_DROP_MECHANIC_MONSTER_NAME",VLOOKUP(AA188,'LibSets constants'!$I$4:$L$1003,3,FALSE),""),"")</f>
        <v/>
      </c>
      <c r="AC188" s="3" t="str">
        <f>IF(AA188&lt;&gt;"",IF(AA188&lt;&gt;"LIBSETS_DROP_MECHANIC_MONSTER_NAME",VLOOKUP(AA188,'LibSets constants'!$I$4:$L$1003,4,FALSE),""),"")</f>
        <v/>
      </c>
      <c r="AD188" s="3">
        <f>IF(G188&lt;&gt;"LIBSETS_SETTYPE_BATTLEGROUND",IF(G188&lt;&gt;"LIBSETS_SETTYPE_SPECIAL",IF(AE188&lt;&gt;"",VLOOKUP(AE188,'ESO zone constants'!$D$3:$H$4953,5,FALSE),""),""),"")</f>
        <v>816</v>
      </c>
      <c r="AE188" t="str">
        <f>IF(AND(O188&lt;&gt;"",NOT(ISERROR(O188))),"",IF(AND(M188&lt;&gt;"",M188&gt;0,NOT(ISERROR(M188))),VLOOKUP(M188,'ESO dumped WayshrineInfo'!$K$3:$N$9999,4,FALSE),""))</f>
        <v>Hew's Bane</v>
      </c>
      <c r="AG188" s="3" t="str">
        <f>IF(AF188&lt;&gt;"",IF(AF188&lt;&gt;"LIBSETS_DROP_MECHANIC_MONSTER_NAME",VLOOKUP(AF188,'LibSets constants'!$I$4:$L$1003,3,FALSE),""),"")</f>
        <v/>
      </c>
      <c r="AH188" s="3" t="str">
        <f>IF(AF188&lt;&gt;"",IF(AF188&lt;&gt;"LIBSETS_DROP_MECHANIC_MONSTER_NAME",VLOOKUP(AF188,'LibSets constants'!$I$4:$L$1003,4,FALSE),""),"")</f>
        <v/>
      </c>
      <c r="AI188" s="3" t="str">
        <f>IF(G188&lt;&gt;"LIBSETS_SETTYPE_BATTLEGROUND",IF(G188&lt;&gt;"LIBSETS_SETTYPE_SPECIAL",IF(AJ188&lt;&gt;"",VLOOKUP(AJ188,'ESO zone constants'!$D$3:$H$4953,5,FALSE),""),""),"")</f>
        <v/>
      </c>
      <c r="AL188" s="3" t="str">
        <f>IF(AK188&lt;&gt;"",IF(AK188&lt;&gt;"LIBSETS_DROP_MECHANIC_MONSTER_NAME",VLOOKUP(AK188,'LibSets constants'!$I$4:$L$1003,3,FALSE),""),"")</f>
        <v/>
      </c>
      <c r="AM188" s="3" t="str">
        <f>IF(AK188&lt;&gt;"",IF(AK188&lt;&gt;"LIBSETS_DROP_MECHANIC_MONSTER_NAME",VLOOKUP(AK188,'LibSets constants'!$I$4:$L$1003,4,FALSE),""),"")</f>
        <v/>
      </c>
      <c r="AN188" s="3" t="str">
        <f>IF(G188&lt;&gt;"LIBSETS_SETTYPE_BATTLEGROUND",IF(G188&lt;&gt;"LIBSETS_SETTYPE_SPECIAL",IF(AO188&lt;&gt;"",VLOOKUP(AO188,'ESO zone constants'!$D$3:$H$4953,5,FALSE),""),""),"")</f>
        <v/>
      </c>
      <c r="AQ188" s="3" t="str">
        <f>IF(AP188&lt;&gt;"",IF(AP188&lt;&gt;"LIBSETS_DROP_MECHANIC_MONSTER_NAME",VLOOKUP(AP188,'LibSets constants'!$I$4:$L$1003,3,FALSE),""),"")</f>
        <v/>
      </c>
      <c r="AR188" s="3" t="str">
        <f>IF(AP188&lt;&gt;"",IF(AP188&lt;&gt;"LIBSETS_DROP_MECHANIC_MONSTER_NAME",VLOOKUP(AP188,'LibSets constants'!$I$4:$L$1003,4,FALSE),""),"")</f>
        <v/>
      </c>
      <c r="AS188" s="3" t="str">
        <f>IF(G188&lt;&gt;"LIBSETS_SETTYPE_BATTLEGROUND",IF(G188&lt;&gt;"LIBSETS_SETTYPE_SPECIAL",IF(AT188&lt;&gt;"",VLOOKUP(AT188,'ESO zone constants'!$D$3:$H$4953,5,FALSE),""),""),"")</f>
        <v/>
      </c>
      <c r="AV188" s="3" t="str">
        <f>IF(AU188&lt;&gt;"",IF(AU188&lt;&gt;"LIBSETS_DROP_MECHANIC_MONSTER_NAME",VLOOKUP(AU188,'LibSets constants'!$I$4:$L$1003,3,FALSE),""),"")</f>
        <v/>
      </c>
      <c r="AW188" s="3" t="str">
        <f>IF(AU188&lt;&gt;"",IF(AU188&lt;&gt;"LIBSETS_DROP_MECHANIC_MONSTER_NAME",VLOOKUP(AU188,'LibSets constants'!$I$4:$L$1003,4,FALSE),""),"")</f>
        <v/>
      </c>
      <c r="AX188" s="87" t="s">
        <v>2678</v>
      </c>
      <c r="AY188" s="21" t="str">
        <f t="shared" si="10"/>
        <v>[225] = {wayshrines={257,257,257,}, traitsNeeded=7, dlcId=DLC_THIEVES_GUILD</v>
      </c>
      <c r="AZ188" s="21" t="str">
        <f t="shared" si="11"/>
        <v>, zoneIds={816,816,816}, veteran=false</v>
      </c>
      <c r="BA188" s="21" t="str">
        <f t="shared" si="12"/>
        <v>, setType=LIBSETS_SETTYPE_CRAFTED</v>
      </c>
      <c r="BB188" s="21" t="str">
        <f t="shared" si="13"/>
        <v>},</v>
      </c>
      <c r="BC188" s="21" t="str">
        <f t="shared" si="14"/>
        <v xml:space="preserve"> --Clever Alchemist / Schlauer Alchemist   [Hew's Bane, Hew's Bane, Hew's Bane]</v>
      </c>
    </row>
    <row r="189" spans="1:55" x14ac:dyDescent="0.25">
      <c r="A189" s="5">
        <v>226</v>
      </c>
      <c r="B189" t="s">
        <v>1025</v>
      </c>
      <c r="C189" t="s">
        <v>1026</v>
      </c>
      <c r="D189" s="3">
        <f>A189</f>
        <v>226</v>
      </c>
      <c r="G189" s="8" t="s">
        <v>1479</v>
      </c>
      <c r="I189" t="s">
        <v>91</v>
      </c>
      <c r="J189" t="s">
        <v>91</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constants'!$B$4:$C$1003,2,FALSE),"")</f>
        <v>Thieves Guild</v>
      </c>
      <c r="V189" s="3" t="str">
        <f>IF(U189&lt;&gt;"",IF(U189&lt;&gt;"LIBSETS_DROP_MECHANIC_MONSTER_NAME",VLOOKUP(U189,'LibSets constants'!$I$4:$L$1003,3,FALSE),""),"")</f>
        <v/>
      </c>
      <c r="W189" s="3" t="str">
        <f>IF(U189&lt;&gt;"",IF(U189&lt;&gt;"LIBSETS_DROP_MECHANIC_MONSTER_NAME",VLOOKUP(U189,'LibSets constants'!$I$4:$L$1003,4,FALSE),""),"")</f>
        <v/>
      </c>
      <c r="X189" s="3"/>
      <c r="Y189" s="3">
        <f>IF(G189&lt;&gt;"LIBSETS_SETTYPE_BATTLEGROUND",IF(G189&lt;&gt;"LIBSETS_SETTYPE_SPECIAL",IF(X189&lt;&gt;"",X189,IF(Z189&lt;&gt;"",VLOOKUP(Z189,'ESO zone constants'!$D$3:$H$4953,5,FALSE),"")),""),"")</f>
        <v>816</v>
      </c>
      <c r="Z189" t="str">
        <f>IF(AND(O189&lt;&gt;"",NOT(ISERROR(O189))),"",IF(AND(L189&lt;&gt;"",L189&gt;0,NOT(ISERROR(L189))),VLOOKUP(L189,'ESO dumped WayshrineInfo'!$K$3:$N$9999,4,FALSE),""))</f>
        <v>Hew's Bane</v>
      </c>
      <c r="AB189" s="3" t="str">
        <f>IF(AA189&lt;&gt;"",IF(AA189&lt;&gt;"LIBSETS_DROP_MECHANIC_MONSTER_NAME",VLOOKUP(AA189,'LibSets constants'!$I$4:$L$1003,3,FALSE),""),"")</f>
        <v/>
      </c>
      <c r="AC189" s="3" t="str">
        <f>IF(AA189&lt;&gt;"",IF(AA189&lt;&gt;"LIBSETS_DROP_MECHANIC_MONSTER_NAME",VLOOKUP(AA189,'LibSets constants'!$I$4:$L$1003,4,FALSE),""),"")</f>
        <v/>
      </c>
      <c r="AD189" s="3">
        <f>IF(G189&lt;&gt;"LIBSETS_SETTYPE_BATTLEGROUND",IF(G189&lt;&gt;"LIBSETS_SETTYPE_SPECIAL",IF(AE189&lt;&gt;"",VLOOKUP(AE189,'ESO zone constants'!$D$3:$H$4953,5,FALSE),""),""),"")</f>
        <v>816</v>
      </c>
      <c r="AE189" t="str">
        <f>IF(AND(O189&lt;&gt;"",NOT(ISERROR(O189))),"",IF(AND(M189&lt;&gt;"",M189&gt;0,NOT(ISERROR(M189))),VLOOKUP(M189,'ESO dumped WayshrineInfo'!$K$3:$N$9999,4,FALSE),""))</f>
        <v>Hew's Bane</v>
      </c>
      <c r="AG189" s="3" t="str">
        <f>IF(AF189&lt;&gt;"",IF(AF189&lt;&gt;"LIBSETS_DROP_MECHANIC_MONSTER_NAME",VLOOKUP(AF189,'LibSets constants'!$I$4:$L$1003,3,FALSE),""),"")</f>
        <v/>
      </c>
      <c r="AH189" s="3" t="str">
        <f>IF(AF189&lt;&gt;"",IF(AF189&lt;&gt;"LIBSETS_DROP_MECHANIC_MONSTER_NAME",VLOOKUP(AF189,'LibSets constants'!$I$4:$L$1003,4,FALSE),""),"")</f>
        <v/>
      </c>
      <c r="AI189" s="3" t="str">
        <f>IF(G189&lt;&gt;"LIBSETS_SETTYPE_BATTLEGROUND",IF(G189&lt;&gt;"LIBSETS_SETTYPE_SPECIAL",IF(AJ189&lt;&gt;"",VLOOKUP(AJ189,'ESO zone constants'!$D$3:$H$4953,5,FALSE),""),""),"")</f>
        <v/>
      </c>
      <c r="AL189" s="3" t="str">
        <f>IF(AK189&lt;&gt;"",IF(AK189&lt;&gt;"LIBSETS_DROP_MECHANIC_MONSTER_NAME",VLOOKUP(AK189,'LibSets constants'!$I$4:$L$1003,3,FALSE),""),"")</f>
        <v/>
      </c>
      <c r="AM189" s="3" t="str">
        <f>IF(AK189&lt;&gt;"",IF(AK189&lt;&gt;"LIBSETS_DROP_MECHANIC_MONSTER_NAME",VLOOKUP(AK189,'LibSets constants'!$I$4:$L$1003,4,FALSE),""),"")</f>
        <v/>
      </c>
      <c r="AN189" s="3" t="str">
        <f>IF(G189&lt;&gt;"LIBSETS_SETTYPE_BATTLEGROUND",IF(G189&lt;&gt;"LIBSETS_SETTYPE_SPECIAL",IF(AO189&lt;&gt;"",VLOOKUP(AO189,'ESO zone constants'!$D$3:$H$4953,5,FALSE),""),""),"")</f>
        <v/>
      </c>
      <c r="AQ189" s="3" t="str">
        <f>IF(AP189&lt;&gt;"",IF(AP189&lt;&gt;"LIBSETS_DROP_MECHANIC_MONSTER_NAME",VLOOKUP(AP189,'LibSets constants'!$I$4:$L$1003,3,FALSE),""),"")</f>
        <v/>
      </c>
      <c r="AR189" s="3" t="str">
        <f>IF(AP189&lt;&gt;"",IF(AP189&lt;&gt;"LIBSETS_DROP_MECHANIC_MONSTER_NAME",VLOOKUP(AP189,'LibSets constants'!$I$4:$L$1003,4,FALSE),""),"")</f>
        <v/>
      </c>
      <c r="AS189" s="3" t="str">
        <f>IF(G189&lt;&gt;"LIBSETS_SETTYPE_BATTLEGROUND",IF(G189&lt;&gt;"LIBSETS_SETTYPE_SPECIAL",IF(AT189&lt;&gt;"",VLOOKUP(AT189,'ESO zone constants'!$D$3:$H$4953,5,FALSE),""),""),"")</f>
        <v/>
      </c>
      <c r="AV189" s="3" t="str">
        <f>IF(AU189&lt;&gt;"",IF(AU189&lt;&gt;"LIBSETS_DROP_MECHANIC_MONSTER_NAME",VLOOKUP(AU189,'LibSets constants'!$I$4:$L$1003,3,FALSE),""),"")</f>
        <v/>
      </c>
      <c r="AW189" s="3" t="str">
        <f>IF(AU189&lt;&gt;"",IF(AU189&lt;&gt;"LIBSETS_DROP_MECHANIC_MONSTER_NAME",VLOOKUP(AU189,'LibSets constants'!$I$4:$L$1003,4,FALSE),""),"")</f>
        <v/>
      </c>
      <c r="AX189" s="87" t="s">
        <v>2678</v>
      </c>
      <c r="AY189" s="21" t="str">
        <f t="shared" si="10"/>
        <v>[226] = {wayshrines={255,255,255,}, traitsNeeded=9, dlcId=DLC_THIEVES_GUILD</v>
      </c>
      <c r="AZ189" s="21" t="str">
        <f t="shared" si="11"/>
        <v>, zoneIds={816,816,816}, veteran=false</v>
      </c>
      <c r="BA189" s="21" t="str">
        <f t="shared" si="12"/>
        <v>, setType=LIBSETS_SETTYPE_CRAFTED</v>
      </c>
      <c r="BB189" s="21" t="str">
        <f t="shared" si="13"/>
        <v>},</v>
      </c>
      <c r="BC189" s="21" t="str">
        <f t="shared" si="14"/>
        <v xml:space="preserve"> --Eternal Hunt / Ewige Jagd   [Hew's Bane, Hew's Bane, Hew's Bane]</v>
      </c>
    </row>
    <row r="190" spans="1:55" x14ac:dyDescent="0.25">
      <c r="A190" s="12">
        <v>227</v>
      </c>
      <c r="B190" t="s">
        <v>1027</v>
      </c>
      <c r="C190" t="s">
        <v>2609</v>
      </c>
      <c r="D190" s="3">
        <f>A190</f>
        <v>227</v>
      </c>
      <c r="G190" s="8" t="s">
        <v>1485</v>
      </c>
      <c r="I190" t="s">
        <v>91</v>
      </c>
      <c r="J190" t="s">
        <v>91</v>
      </c>
      <c r="K190">
        <v>-1</v>
      </c>
      <c r="L190">
        <v>-1</v>
      </c>
      <c r="M190">
        <v>-1</v>
      </c>
      <c r="N190">
        <v>0</v>
      </c>
      <c r="O190" s="66" t="s">
        <v>509</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constants'!$B$4:$C$1003,2,FALSE),"")</f>
        <v>Thieves Guild</v>
      </c>
      <c r="U190" s="33" t="s">
        <v>1565</v>
      </c>
      <c r="V190" s="3" t="str">
        <f>IF(U190&lt;&gt;"",IF(U190&lt;&gt;"LIBSETS_DROP_MECHANIC_MONSTER_NAME",VLOOKUP(U190,'LibSets constants'!$I$4:$L$1003,3,FALSE),""),"")</f>
        <v>Delve bosses have a chance to drop a waist or feet.</v>
      </c>
      <c r="W190" s="3" t="str">
        <f>IF(U190&lt;&gt;"",IF(U190&lt;&gt;"LIBSETS_DROP_MECHANIC_MONSTER_NAME",VLOOKUP(U190,'LibSets constants'!$I$4:$L$1003,4,FALSE),""),"")</f>
        <v>Bosse in Gewölben haben die Chance, eine Taille oder Füße fallen zu lassen.</v>
      </c>
      <c r="X190" s="3"/>
      <c r="Y190" s="3" t="str">
        <f>IF(G190&lt;&gt;"LIBSETS_SETTYPE_BATTLEGROUND",IF(G190&lt;&gt;"LIBSETS_SETTYPE_SPECIAL",IF(X190&lt;&gt;"",X190,IF(Z190&lt;&gt;"",VLOOKUP(Z190,'ESO zone constants'!$D$3:$H$4953,5,FALSE),"")),""),"")</f>
        <v/>
      </c>
      <c r="Z190" t="str">
        <f>IF(AND(O190&lt;&gt;"",NOT(ISERROR(O190))),"",IF(AND(L190&lt;&gt;"",L190&gt;0,NOT(ISERROR(L190))),VLOOKUP(L190,'ESO dumped WayshrineInfo'!$K$3:$N$9999,4,FALSE),""))</f>
        <v/>
      </c>
      <c r="AA190" s="33" t="s">
        <v>1566</v>
      </c>
      <c r="AB190" s="43" t="str">
        <f>IF(AA190&lt;&gt;"",IF(AA190&lt;&gt;"LIBSETS_DROP_MECHANIC_MONSTER_NAME",VLOOKUP(AA190,'LibSets constants'!$I$4:$L$1003,3,FALSE),""),"")</f>
        <v>Overland group bosses have a 100% chance to drop head, chest, legs, or weapon.</v>
      </c>
      <c r="AC190" s="43" t="str">
        <f>IF(AA190&lt;&gt;"",IF(AA190&lt;&gt;"LIBSETS_DROP_MECHANIC_MONSTER_NAME",VLOOKUP(AA190,'LibSets constants'!$I$4:$L$1003,4,FALSE),""),"")</f>
        <v>Überland Gruppenbosse haben eine Chance von 100%, Kopf, Brust, Beine oder Waffen fallen zu lassen.</v>
      </c>
      <c r="AD190" s="3" t="str">
        <f>IF(G190&lt;&gt;"LIBSETS_SETTYPE_BATTLEGROUND",IF(G190&lt;&gt;"LIBSETS_SETTYPE_SPECIAL",IF(AE190&lt;&gt;"",VLOOKUP(AE190,'ESO zone constants'!$D$3:$H$4953,5,FALSE),""),""),"")</f>
        <v/>
      </c>
      <c r="AE190" t="str">
        <f>IF(AND(O190&lt;&gt;"",NOT(ISERROR(O190))),"",IF(AND(M190&lt;&gt;"",M190&gt;0,NOT(ISERROR(M190))),VLOOKUP(M190,'ESO dumped WayshrineInfo'!$K$3:$N$9999,4,FALSE),""))</f>
        <v/>
      </c>
      <c r="AF190" s="44" t="s">
        <v>1567</v>
      </c>
      <c r="AG190" s="43" t="str">
        <f>IF(AF190&lt;&gt;"",IF(AF190&lt;&gt;"LIBSETS_DROP_MECHANIC_MONSTER_NAME",VLOOKUP(AF190,'LibSets constants'!$I$4:$L$1003,3,FALSE),""),"")</f>
        <v>Public dungeon bosses have a chance to drop a shoulder, hand, or weapon.</v>
      </c>
      <c r="AH190" s="43" t="str">
        <f>IF(AF190&lt;&gt;"",IF(AF190&lt;&gt;"LIBSETS_DROP_MECHANIC_MONSTER_NAME",VLOOKUP(AF190,'LibSets constants'!$I$4:$L$1003,4,FALSE),""),"")</f>
        <v>Öffentliche Dungeon-Bosse haben die Möglichkeit, eine Schulter, Handschuhe oder eine Waffe fallen zu lassen.</v>
      </c>
      <c r="AI190" s="3" t="str">
        <f>IF(G190&lt;&gt;"LIBSETS_SETTYPE_BATTLEGROUND",IF(G190&lt;&gt;"LIBSETS_SETTYPE_SPECIAL",IF(AJ190&lt;&gt;"",VLOOKUP(AJ190,'ESO zone constants'!$D$3:$H$4953,5,FALSE),""),""),"")</f>
        <v/>
      </c>
      <c r="AK190" s="44" t="s">
        <v>1568</v>
      </c>
      <c r="AL190" s="43" t="str">
        <f>IF(AK190&lt;&gt;"",IF(AK190&lt;&gt;"LIBSETS_DROP_MECHANIC_MONSTER_NAME",VLOOKUP(AK190,'LibSets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0" s="43" t="str">
        <f>IF(AK190&lt;&gt;"",IF(AK190&lt;&gt;"LIBSETS_DROP_MECHANIC_MONSTER_NAME",VLOOKUP(AK190,'LibSets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0" s="3" t="str">
        <f>IF(G190&lt;&gt;"LIBSETS_SETTYPE_BATTLEGROUND",IF(G190&lt;&gt;"LIBSETS_SETTYPE_SPECIAL",IF(AO190&lt;&gt;"",VLOOKUP(AO190,'ESO zone constants'!$D$3:$H$4953,5,FALSE),""),""),"")</f>
        <v/>
      </c>
      <c r="AP190" s="44"/>
      <c r="AQ190" s="43" t="str">
        <f>IF(AP190&lt;&gt;"",IF(AP190&lt;&gt;"LIBSETS_DROP_MECHANIC_MONSTER_NAME",VLOOKUP(AP190,'LibSets constants'!$I$4:$L$1003,3,FALSE),""),"")</f>
        <v/>
      </c>
      <c r="AR190" s="43" t="str">
        <f>IF(AP190&lt;&gt;"",IF(AP190&lt;&gt;"LIBSETS_DROP_MECHANIC_MONSTER_NAME",VLOOKUP(AP190,'LibSets constants'!$I$4:$L$1003,4,FALSE),""),"")</f>
        <v/>
      </c>
      <c r="AS190" s="3" t="str">
        <f>IF(G190&lt;&gt;"LIBSETS_SETTYPE_BATTLEGROUND",IF(G190&lt;&gt;"LIBSETS_SETTYPE_SPECIAL",IF(AT190&lt;&gt;"",VLOOKUP(AT190,'ESO zone constants'!$D$3:$H$4953,5,FALSE),""),""),"")</f>
        <v/>
      </c>
      <c r="AU190" s="44"/>
      <c r="AV190" s="43" t="str">
        <f>IF(AU190&lt;&gt;"",IF(AU190&lt;&gt;"LIBSETS_DROP_MECHANIC_MONSTER_NAME",VLOOKUP(AU190,'LibSets constants'!$I$4:$L$1003,3,FALSE),""),"")</f>
        <v/>
      </c>
      <c r="AW190" s="43" t="str">
        <f>IF(AU190&lt;&gt;"",IF(AU190&lt;&gt;"LIBSETS_DROP_MECHANIC_MONSTER_NAME",VLOOKUP(AU190,'LibSets constants'!$I$4:$L$1003,4,FALSE),""),"")</f>
        <v/>
      </c>
      <c r="AX190" s="87" t="s">
        <v>2679</v>
      </c>
      <c r="AY190" s="21" t="str">
        <f t="shared" si="10"/>
        <v>[227] = {wayshrines={-1,-1,-1,}, dlcId=DLC_THIEVES_GUILD</v>
      </c>
      <c r="AZ190" s="21" t="str">
        <f t="shared" si="11"/>
        <v>, zoneIds={816}, veteran=false</v>
      </c>
      <c r="BA190" s="21" t="str">
        <f t="shared" si="12"/>
        <v>, setType=LIBSETS_SETTYPE_OVERLAND</v>
      </c>
      <c r="BB190" s="21" t="str">
        <f t="shared" si="13"/>
        <v>, isProcSetAllowedInPvP=1, dropMechanic={LIBSETS_DROP_MECHANIC_OVERLAND_BOSS_DELVE,LIBSETS_DROP_MECHANIC_OVERLAND_WORLDBOSS,LIBSETS_DROP_MECHANIC_OVERLAND_BOSS_PUBLIC_DUNGEON,LIBSETS_DROP_MECHANIC_OVERLAND_CHEST}},</v>
      </c>
      <c r="BC190" s="21" t="str">
        <f t="shared" si="14"/>
        <v xml:space="preserve"> --Bahraha\'s Curse / Bahrahas Fluch   [Hew's Bane]</v>
      </c>
    </row>
    <row r="191" spans="1:55" x14ac:dyDescent="0.25">
      <c r="A191" s="12">
        <v>228</v>
      </c>
      <c r="B191" t="s">
        <v>1028</v>
      </c>
      <c r="C191" t="s">
        <v>2610</v>
      </c>
      <c r="D191" s="3">
        <f>A191</f>
        <v>228</v>
      </c>
      <c r="G191" s="8" t="s">
        <v>1485</v>
      </c>
      <c r="I191" t="s">
        <v>91</v>
      </c>
      <c r="J191" t="s">
        <v>91</v>
      </c>
      <c r="K191">
        <v>-1</v>
      </c>
      <c r="L191">
        <v>-1</v>
      </c>
      <c r="M191">
        <v>-1</v>
      </c>
      <c r="N191">
        <v>0</v>
      </c>
      <c r="O191" s="66" t="s">
        <v>509</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constants'!$B$4:$C$1003,2,FALSE),"")</f>
        <v>Thieves Guild</v>
      </c>
      <c r="U191" s="33" t="s">
        <v>1565</v>
      </c>
      <c r="V191" s="3" t="str">
        <f>IF(U191&lt;&gt;"",IF(U191&lt;&gt;"LIBSETS_DROP_MECHANIC_MONSTER_NAME",VLOOKUP(U191,'LibSets constants'!$I$4:$L$1003,3,FALSE),""),"")</f>
        <v>Delve bosses have a chance to drop a waist or feet.</v>
      </c>
      <c r="W191" s="3" t="str">
        <f>IF(U191&lt;&gt;"",IF(U191&lt;&gt;"LIBSETS_DROP_MECHANIC_MONSTER_NAME",VLOOKUP(U191,'LibSets constants'!$I$4:$L$1003,4,FALSE),""),"")</f>
        <v>Bosse in Gewölben haben die Chance, eine Taille oder Füße fallen zu lassen.</v>
      </c>
      <c r="X191" s="3"/>
      <c r="Y191" s="3" t="str">
        <f>IF(G191&lt;&gt;"LIBSETS_SETTYPE_BATTLEGROUND",IF(G191&lt;&gt;"LIBSETS_SETTYPE_SPECIAL",IF(X191&lt;&gt;"",X191,IF(Z191&lt;&gt;"",VLOOKUP(Z191,'ESO zone constants'!$D$3:$H$4953,5,FALSE),"")),""),"")</f>
        <v/>
      </c>
      <c r="Z191" t="str">
        <f>IF(AND(O191&lt;&gt;"",NOT(ISERROR(O191))),"",IF(AND(L191&lt;&gt;"",L191&gt;0,NOT(ISERROR(L191))),VLOOKUP(L191,'ESO dumped WayshrineInfo'!$K$3:$N$9999,4,FALSE),""))</f>
        <v/>
      </c>
      <c r="AA191" s="33" t="s">
        <v>1566</v>
      </c>
      <c r="AB191" s="43" t="str">
        <f>IF(AA191&lt;&gt;"",IF(AA191&lt;&gt;"LIBSETS_DROP_MECHANIC_MONSTER_NAME",VLOOKUP(AA191,'LibSets constants'!$I$4:$L$1003,3,FALSE),""),"")</f>
        <v>Overland group bosses have a 100% chance to drop head, chest, legs, or weapon.</v>
      </c>
      <c r="AC191" s="43" t="str">
        <f>IF(AA191&lt;&gt;"",IF(AA191&lt;&gt;"LIBSETS_DROP_MECHANIC_MONSTER_NAME",VLOOKUP(AA191,'LibSets constants'!$I$4:$L$1003,4,FALSE),""),"")</f>
        <v>Überland Gruppenbosse haben eine Chance von 100%, Kopf, Brust, Beine oder Waffen fallen zu lassen.</v>
      </c>
      <c r="AD191" s="3" t="str">
        <f>IF(G191&lt;&gt;"LIBSETS_SETTYPE_BATTLEGROUND",IF(G191&lt;&gt;"LIBSETS_SETTYPE_SPECIAL",IF(AE191&lt;&gt;"",VLOOKUP(AE191,'ESO zone constants'!$D$3:$H$4953,5,FALSE),""),""),"")</f>
        <v/>
      </c>
      <c r="AE191" t="str">
        <f>IF(AND(O191&lt;&gt;"",NOT(ISERROR(O191))),"",IF(AND(M191&lt;&gt;"",M191&gt;0,NOT(ISERROR(M191))),VLOOKUP(M191,'ESO dumped WayshrineInfo'!$K$3:$N$9999,4,FALSE),""))</f>
        <v/>
      </c>
      <c r="AF191" s="44" t="s">
        <v>1567</v>
      </c>
      <c r="AG191" s="43" t="str">
        <f>IF(AF191&lt;&gt;"",IF(AF191&lt;&gt;"LIBSETS_DROP_MECHANIC_MONSTER_NAME",VLOOKUP(AF191,'LibSets constants'!$I$4:$L$1003,3,FALSE),""),"")</f>
        <v>Public dungeon bosses have a chance to drop a shoulder, hand, or weapon.</v>
      </c>
      <c r="AH191" s="43" t="str">
        <f>IF(AF191&lt;&gt;"",IF(AF191&lt;&gt;"LIBSETS_DROP_MECHANIC_MONSTER_NAME",VLOOKUP(AF191,'LibSets constants'!$I$4:$L$1003,4,FALSE),""),"")</f>
        <v>Öffentliche Dungeon-Bosse haben die Möglichkeit, eine Schulter, Handschuhe oder eine Waffe fallen zu lassen.</v>
      </c>
      <c r="AI191" s="3" t="str">
        <f>IF(G191&lt;&gt;"LIBSETS_SETTYPE_BATTLEGROUND",IF(G191&lt;&gt;"LIBSETS_SETTYPE_SPECIAL",IF(AJ191&lt;&gt;"",VLOOKUP(AJ191,'ESO zone constants'!$D$3:$H$4953,5,FALSE),""),""),"")</f>
        <v/>
      </c>
      <c r="AK191" s="44" t="s">
        <v>1568</v>
      </c>
      <c r="AL191" s="43" t="str">
        <f>IF(AK191&lt;&gt;"",IF(AK191&lt;&gt;"LIBSETS_DROP_MECHANIC_MONSTER_NAME",VLOOKUP(AK191,'LibSets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1" s="43" t="str">
        <f>IF(AK191&lt;&gt;"",IF(AK191&lt;&gt;"LIBSETS_DROP_MECHANIC_MONSTER_NAME",VLOOKUP(AK191,'LibSets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1" s="3" t="str">
        <f>IF(G191&lt;&gt;"LIBSETS_SETTYPE_BATTLEGROUND",IF(G191&lt;&gt;"LIBSETS_SETTYPE_SPECIAL",IF(AO191&lt;&gt;"",VLOOKUP(AO191,'ESO zone constants'!$D$3:$H$4953,5,FALSE),""),""),"")</f>
        <v/>
      </c>
      <c r="AP191" s="44"/>
      <c r="AQ191" s="43" t="str">
        <f>IF(AP191&lt;&gt;"",IF(AP191&lt;&gt;"LIBSETS_DROP_MECHANIC_MONSTER_NAME",VLOOKUP(AP191,'LibSets constants'!$I$4:$L$1003,3,FALSE),""),"")</f>
        <v/>
      </c>
      <c r="AR191" s="43" t="str">
        <f>IF(AP191&lt;&gt;"",IF(AP191&lt;&gt;"LIBSETS_DROP_MECHANIC_MONSTER_NAME",VLOOKUP(AP191,'LibSets constants'!$I$4:$L$1003,4,FALSE),""),"")</f>
        <v/>
      </c>
      <c r="AS191" s="3" t="str">
        <f>IF(G191&lt;&gt;"LIBSETS_SETTYPE_BATTLEGROUND",IF(G191&lt;&gt;"LIBSETS_SETTYPE_SPECIAL",IF(AT191&lt;&gt;"",VLOOKUP(AT191,'ESO zone constants'!$D$3:$H$4953,5,FALSE),""),""),"")</f>
        <v/>
      </c>
      <c r="AU191" s="44"/>
      <c r="AV191" s="43" t="str">
        <f>IF(AU191&lt;&gt;"",IF(AU191&lt;&gt;"LIBSETS_DROP_MECHANIC_MONSTER_NAME",VLOOKUP(AU191,'LibSets constants'!$I$4:$L$1003,3,FALSE),""),"")</f>
        <v/>
      </c>
      <c r="AW191" s="43" t="str">
        <f>IF(AU191&lt;&gt;"",IF(AU191&lt;&gt;"LIBSETS_DROP_MECHANIC_MONSTER_NAME",VLOOKUP(AU191,'LibSets constants'!$I$4:$L$1003,4,FALSE),""),"")</f>
        <v/>
      </c>
      <c r="AX191" s="87" t="s">
        <v>2679</v>
      </c>
      <c r="AY191" s="21" t="str">
        <f t="shared" si="10"/>
        <v>[228] = {wayshrines={-1,-1,-1,}, dlcId=DLC_THIEVES_GUILD</v>
      </c>
      <c r="AZ191" s="21" t="str">
        <f t="shared" si="11"/>
        <v>, zoneIds={816}, veteran=false</v>
      </c>
      <c r="BA191" s="21" t="str">
        <f t="shared" si="12"/>
        <v>, setType=LIBSETS_SETTYPE_OVERLAND</v>
      </c>
      <c r="BB191" s="21" t="str">
        <f t="shared" si="13"/>
        <v>, isProcSetAllowedInPvP=1, dropMechanic={LIBSETS_DROP_MECHANIC_OVERLAND_BOSS_DELVE,LIBSETS_DROP_MECHANIC_OVERLAND_WORLDBOSS,LIBSETS_DROP_MECHANIC_OVERLAND_BOSS_PUBLIC_DUNGEON,LIBSETS_DROP_MECHANIC_OVERLAND_CHEST}},</v>
      </c>
      <c r="BC191" s="21" t="str">
        <f t="shared" si="14"/>
        <v xml:space="preserve"> --Syvarra\'s Scales / Syvarras Schuppen   [Hew's Bane]</v>
      </c>
    </row>
    <row r="192" spans="1:55" x14ac:dyDescent="0.25">
      <c r="A192" s="12">
        <v>229</v>
      </c>
      <c r="B192" t="s">
        <v>1029</v>
      </c>
      <c r="C192" t="s">
        <v>1030</v>
      </c>
      <c r="D192" s="3">
        <f>A192</f>
        <v>229</v>
      </c>
      <c r="G192" s="8" t="s">
        <v>1486</v>
      </c>
      <c r="I192" t="s">
        <v>91</v>
      </c>
      <c r="J192" t="s">
        <v>91</v>
      </c>
      <c r="K192">
        <v>258</v>
      </c>
      <c r="L192">
        <v>258</v>
      </c>
      <c r="M192">
        <v>258</v>
      </c>
      <c r="N192">
        <v>0</v>
      </c>
      <c r="O192" s="66" t="s">
        <v>477</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constants'!$B$4:$C$1003,2,FALSE),"")</f>
        <v>Thieves Guild</v>
      </c>
      <c r="U192" s="33" t="s">
        <v>1549</v>
      </c>
      <c r="V192" s="3" t="s">
        <v>2822</v>
      </c>
      <c r="W192" s="3" t="s">
        <v>2838</v>
      </c>
      <c r="X192" s="3"/>
      <c r="Y192" s="3" t="str">
        <f>IF(G192&lt;&gt;"LIBSETS_SETTYPE_BATTLEGROUND",IF(G192&lt;&gt;"LIBSETS_SETTYPE_SPECIAL",IF(X192&lt;&gt;"",X192,IF(Z192&lt;&gt;"",VLOOKUP(Z192,'ESO zone constants'!$D$3:$H$4953,5,FALSE),"")),""),"")</f>
        <v/>
      </c>
      <c r="Z192" t="str">
        <f>IF(AND(O192&lt;&gt;"",NOT(ISERROR(O192))),"",IF(AND(L192&lt;&gt;"",L192&gt;0,NOT(ISERROR(L192))),VLOOKUP(L192,'ESO dumped WayshrineInfo'!$K$3:$N$9999,4,FALSE),""))</f>
        <v/>
      </c>
      <c r="AB192" s="39"/>
      <c r="AC192" s="39"/>
      <c r="AD192" s="3" t="str">
        <f>IF(G192&lt;&gt;"LIBSETS_SETTYPE_BATTLEGROUND",IF(G192&lt;&gt;"LIBSETS_SETTYPE_SPECIAL",IF(AE192&lt;&gt;"",VLOOKUP(AE192,'ESO zone constants'!$D$3:$H$4953,5,FALSE),""),""),"")</f>
        <v/>
      </c>
      <c r="AE192" t="str">
        <f>IF(AND(O192&lt;&gt;"",NOT(ISERROR(O192))),"",IF(AND(M192&lt;&gt;"",M192&gt;0,NOT(ISERROR(M192))),VLOOKUP(M192,'ESO dumped WayshrineInfo'!$K$3:$N$9999,4,FALSE),""))</f>
        <v/>
      </c>
      <c r="AF192" s="39"/>
      <c r="AG192" s="39"/>
      <c r="AH192" s="39"/>
      <c r="AI192" s="3" t="str">
        <f>IF(G192&lt;&gt;"LIBSETS_SETTYPE_BATTLEGROUND",IF(G192&lt;&gt;"LIBSETS_SETTYPE_SPECIAL",IF(AJ192&lt;&gt;"",VLOOKUP(AJ192,'ESO zone constants'!$D$3:$H$4953,5,FALSE),""),""),"")</f>
        <v/>
      </c>
      <c r="AK192" s="39"/>
      <c r="AL192" s="39"/>
      <c r="AM192" s="39"/>
      <c r="AN192" s="3" t="str">
        <f>IF(G192&lt;&gt;"LIBSETS_SETTYPE_BATTLEGROUND",IF(G192&lt;&gt;"LIBSETS_SETTYPE_SPECIAL",IF(AO192&lt;&gt;"",VLOOKUP(AO192,'ESO zone constants'!$D$3:$H$4953,5,FALSE),""),""),"")</f>
        <v/>
      </c>
      <c r="AP192" s="39"/>
      <c r="AQ192" s="39"/>
      <c r="AR192" s="39"/>
      <c r="AS192" s="3" t="str">
        <f>IF(G192&lt;&gt;"LIBSETS_SETTYPE_BATTLEGROUND",IF(G192&lt;&gt;"LIBSETS_SETTYPE_SPECIAL",IF(AT192&lt;&gt;"",VLOOKUP(AT192,'ESO zone constants'!$D$3:$H$4953,5,FALSE),""),""),"")</f>
        <v/>
      </c>
      <c r="AU192" s="39"/>
      <c r="AV192" s="39"/>
      <c r="AW192" s="39"/>
      <c r="AX192" s="87" t="s">
        <v>2678</v>
      </c>
      <c r="AY192" s="21" t="str">
        <f t="shared" si="10"/>
        <v>[229] = {wayshrines={258,258,258,}, dlcId=DLC_THIEVES_GUILD</v>
      </c>
      <c r="AZ192" s="21" t="str">
        <f t="shared" si="11"/>
        <v>, zoneIds={725}, veteran=false</v>
      </c>
      <c r="BA192" s="21" t="str">
        <f t="shared" si="12"/>
        <v>, setType=LIBSETS_SETTYPE_TRIAL</v>
      </c>
      <c r="BB192"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2" s="21" t="str">
        <f t="shared" si="14"/>
        <v xml:space="preserve"> --Twilight Remedy / Zwielichtgenesung   [Maw of Lorkhaj]</v>
      </c>
    </row>
    <row r="193" spans="1:55" x14ac:dyDescent="0.25">
      <c r="A193" s="12">
        <v>230</v>
      </c>
      <c r="B193" t="s">
        <v>1031</v>
      </c>
      <c r="C193" t="s">
        <v>1032</v>
      </c>
      <c r="D193" s="3">
        <f>A193</f>
        <v>230</v>
      </c>
      <c r="G193" s="8" t="s">
        <v>1486</v>
      </c>
      <c r="I193" t="s">
        <v>91</v>
      </c>
      <c r="J193" t="s">
        <v>91</v>
      </c>
      <c r="K193">
        <v>258</v>
      </c>
      <c r="L193">
        <v>258</v>
      </c>
      <c r="M193">
        <v>258</v>
      </c>
      <c r="N193">
        <v>0</v>
      </c>
      <c r="O193" s="66" t="s">
        <v>477</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constants'!$B$4:$C$1003,2,FALSE),"")</f>
        <v>Thieves Guild</v>
      </c>
      <c r="U193" s="33" t="s">
        <v>1549</v>
      </c>
      <c r="V193" s="3" t="s">
        <v>2822</v>
      </c>
      <c r="W193" s="3" t="s">
        <v>2838</v>
      </c>
      <c r="X193" s="3"/>
      <c r="Y193" s="3" t="str">
        <f>IF(G193&lt;&gt;"LIBSETS_SETTYPE_BATTLEGROUND",IF(G193&lt;&gt;"LIBSETS_SETTYPE_SPECIAL",IF(X193&lt;&gt;"",X193,IF(Z193&lt;&gt;"",VLOOKUP(Z193,'ESO zone constants'!$D$3:$H$4953,5,FALSE),"")),""),"")</f>
        <v/>
      </c>
      <c r="Z193" t="str">
        <f>IF(AND(O193&lt;&gt;"",NOT(ISERROR(O193))),"",IF(AND(L193&lt;&gt;"",L193&gt;0,NOT(ISERROR(L193))),VLOOKUP(L193,'ESO dumped WayshrineInfo'!$K$3:$N$9999,4,FALSE),""))</f>
        <v/>
      </c>
      <c r="AB193" s="39"/>
      <c r="AC193" s="39"/>
      <c r="AD193" s="3" t="str">
        <f>IF(G193&lt;&gt;"LIBSETS_SETTYPE_BATTLEGROUND",IF(G193&lt;&gt;"LIBSETS_SETTYPE_SPECIAL",IF(AE193&lt;&gt;"",VLOOKUP(AE193,'ESO zone constants'!$D$3:$H$4953,5,FALSE),""),""),"")</f>
        <v/>
      </c>
      <c r="AE193" t="str">
        <f>IF(AND(O193&lt;&gt;"",NOT(ISERROR(O193))),"",IF(AND(M193&lt;&gt;"",M193&gt;0,NOT(ISERROR(M193))),VLOOKUP(M193,'ESO dumped WayshrineInfo'!$K$3:$N$9999,4,FALSE),""))</f>
        <v/>
      </c>
      <c r="AF193" s="39"/>
      <c r="AG193" s="39"/>
      <c r="AH193" s="39"/>
      <c r="AI193" s="3" t="str">
        <f>IF(G193&lt;&gt;"LIBSETS_SETTYPE_BATTLEGROUND",IF(G193&lt;&gt;"LIBSETS_SETTYPE_SPECIAL",IF(AJ193&lt;&gt;"",VLOOKUP(AJ193,'ESO zone constants'!$D$3:$H$4953,5,FALSE),""),""),"")</f>
        <v/>
      </c>
      <c r="AK193" s="39"/>
      <c r="AL193" s="39"/>
      <c r="AM193" s="39"/>
      <c r="AN193" s="3" t="str">
        <f>IF(G193&lt;&gt;"LIBSETS_SETTYPE_BATTLEGROUND",IF(G193&lt;&gt;"LIBSETS_SETTYPE_SPECIAL",IF(AO193&lt;&gt;"",VLOOKUP(AO193,'ESO zone constants'!$D$3:$H$4953,5,FALSE),""),""),"")</f>
        <v/>
      </c>
      <c r="AP193" s="39"/>
      <c r="AQ193" s="39"/>
      <c r="AR193" s="39"/>
      <c r="AS193" s="3" t="str">
        <f>IF(G193&lt;&gt;"LIBSETS_SETTYPE_BATTLEGROUND",IF(G193&lt;&gt;"LIBSETS_SETTYPE_SPECIAL",IF(AT193&lt;&gt;"",VLOOKUP(AT193,'ESO zone constants'!$D$3:$H$4953,5,FALSE),""),""),"")</f>
        <v/>
      </c>
      <c r="AU193" s="39"/>
      <c r="AV193" s="39"/>
      <c r="AW193" s="39"/>
      <c r="AX193" s="87" t="s">
        <v>2678</v>
      </c>
      <c r="AY193" s="21" t="str">
        <f t="shared" si="10"/>
        <v>[230] = {wayshrines={258,258,258,}, dlcId=DLC_THIEVES_GUILD</v>
      </c>
      <c r="AZ193" s="21" t="str">
        <f t="shared" si="11"/>
        <v>, zoneIds={725}, veteran=false</v>
      </c>
      <c r="BA193" s="21" t="str">
        <f t="shared" si="12"/>
        <v>, setType=LIBSETS_SETTYPE_TRIAL</v>
      </c>
      <c r="BB193"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3" s="21" t="str">
        <f t="shared" si="14"/>
        <v xml:space="preserve"> --Moondancer / Mondtänzer   [Maw of Lorkhaj]</v>
      </c>
    </row>
    <row r="194" spans="1:55" x14ac:dyDescent="0.25">
      <c r="A194" s="12">
        <v>231</v>
      </c>
      <c r="B194" t="s">
        <v>1033</v>
      </c>
      <c r="C194" t="s">
        <v>1034</v>
      </c>
      <c r="D194" s="3">
        <f>A194</f>
        <v>231</v>
      </c>
      <c r="G194" s="8" t="s">
        <v>1486</v>
      </c>
      <c r="I194" t="s">
        <v>91</v>
      </c>
      <c r="J194" t="s">
        <v>91</v>
      </c>
      <c r="K194">
        <v>258</v>
      </c>
      <c r="L194">
        <v>258</v>
      </c>
      <c r="M194">
        <v>258</v>
      </c>
      <c r="N194">
        <v>0</v>
      </c>
      <c r="O194" s="66" t="s">
        <v>477</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constants'!$B$4:$C$1003,2,FALSE),"")</f>
        <v>Thieves Guild</v>
      </c>
      <c r="U194" s="33" t="s">
        <v>1549</v>
      </c>
      <c r="V194" s="3" t="s">
        <v>2822</v>
      </c>
      <c r="W194" s="3" t="s">
        <v>2838</v>
      </c>
      <c r="X194" s="3"/>
      <c r="Y194" s="3" t="str">
        <f>IF(G194&lt;&gt;"LIBSETS_SETTYPE_BATTLEGROUND",IF(G194&lt;&gt;"LIBSETS_SETTYPE_SPECIAL",IF(X194&lt;&gt;"",X194,IF(Z194&lt;&gt;"",VLOOKUP(Z194,'ESO zone constants'!$D$3:$H$4953,5,FALSE),"")),""),"")</f>
        <v/>
      </c>
      <c r="Z194" t="str">
        <f>IF(AND(O194&lt;&gt;"",NOT(ISERROR(O194))),"",IF(AND(L194&lt;&gt;"",L194&gt;0,NOT(ISERROR(L194))),VLOOKUP(L194,'ESO dumped WayshrineInfo'!$K$3:$N$9999,4,FALSE),""))</f>
        <v/>
      </c>
      <c r="AB194" s="39"/>
      <c r="AC194" s="39"/>
      <c r="AD194" s="3" t="str">
        <f>IF(G194&lt;&gt;"LIBSETS_SETTYPE_BATTLEGROUND",IF(G194&lt;&gt;"LIBSETS_SETTYPE_SPECIAL",IF(AE194&lt;&gt;"",VLOOKUP(AE194,'ESO zone constants'!$D$3:$H$4953,5,FALSE),""),""),"")</f>
        <v/>
      </c>
      <c r="AE194" t="str">
        <f>IF(AND(O194&lt;&gt;"",NOT(ISERROR(O194))),"",IF(AND(M194&lt;&gt;"",M194&gt;0,NOT(ISERROR(M194))),VLOOKUP(M194,'ESO dumped WayshrineInfo'!$K$3:$N$9999,4,FALSE),""))</f>
        <v/>
      </c>
      <c r="AF194" s="39"/>
      <c r="AG194" s="39"/>
      <c r="AH194" s="39"/>
      <c r="AI194" s="3" t="str">
        <f>IF(G194&lt;&gt;"LIBSETS_SETTYPE_BATTLEGROUND",IF(G194&lt;&gt;"LIBSETS_SETTYPE_SPECIAL",IF(AJ194&lt;&gt;"",VLOOKUP(AJ194,'ESO zone constants'!$D$3:$H$4953,5,FALSE),""),""),"")</f>
        <v/>
      </c>
      <c r="AK194" s="39"/>
      <c r="AL194" s="39"/>
      <c r="AM194" s="39"/>
      <c r="AN194" s="3" t="str">
        <f>IF(G194&lt;&gt;"LIBSETS_SETTYPE_BATTLEGROUND",IF(G194&lt;&gt;"LIBSETS_SETTYPE_SPECIAL",IF(AO194&lt;&gt;"",VLOOKUP(AO194,'ESO zone constants'!$D$3:$H$4953,5,FALSE),""),""),"")</f>
        <v/>
      </c>
      <c r="AP194" s="39"/>
      <c r="AQ194" s="39"/>
      <c r="AR194" s="39"/>
      <c r="AS194" s="3" t="str">
        <f>IF(G194&lt;&gt;"LIBSETS_SETTYPE_BATTLEGROUND",IF(G194&lt;&gt;"LIBSETS_SETTYPE_SPECIAL",IF(AT194&lt;&gt;"",VLOOKUP(AT194,'ESO zone constants'!$D$3:$H$4953,5,FALSE),""),""),"")</f>
        <v/>
      </c>
      <c r="AU194" s="39"/>
      <c r="AV194" s="39"/>
      <c r="AW194" s="39"/>
      <c r="AX194" s="87" t="s">
        <v>2678</v>
      </c>
      <c r="AY194" s="21" t="str">
        <f t="shared" si="10"/>
        <v>[231] = {wayshrines={258,258,258,}, dlcId=DLC_THIEVES_GUILD</v>
      </c>
      <c r="AZ194" s="21" t="str">
        <f t="shared" si="11"/>
        <v>, zoneIds={725}, veteran=false</v>
      </c>
      <c r="BA194" s="21" t="str">
        <f t="shared" si="12"/>
        <v>, setType=LIBSETS_SETTYPE_TRIAL</v>
      </c>
      <c r="BB194"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4" s="21" t="str">
        <f t="shared" si="14"/>
        <v xml:space="preserve"> --Lunar Bastion / Mondbastion   [Maw of Lorkhaj]</v>
      </c>
    </row>
    <row r="195" spans="1:55" x14ac:dyDescent="0.25">
      <c r="A195" s="12">
        <v>232</v>
      </c>
      <c r="B195" t="s">
        <v>1035</v>
      </c>
      <c r="C195" t="s">
        <v>1036</v>
      </c>
      <c r="D195" s="3">
        <f>A195</f>
        <v>232</v>
      </c>
      <c r="G195" s="8" t="s">
        <v>1486</v>
      </c>
      <c r="I195" t="s">
        <v>91</v>
      </c>
      <c r="J195" t="s">
        <v>91</v>
      </c>
      <c r="K195">
        <v>258</v>
      </c>
      <c r="L195">
        <v>258</v>
      </c>
      <c r="M195">
        <v>258</v>
      </c>
      <c r="N195">
        <v>0</v>
      </c>
      <c r="O195" s="66" t="s">
        <v>477</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constants'!$B$4:$C$1003,2,FALSE),"")</f>
        <v>Thieves Guild</v>
      </c>
      <c r="U195" s="33" t="s">
        <v>1549</v>
      </c>
      <c r="V195" s="3" t="s">
        <v>2822</v>
      </c>
      <c r="W195" s="3" t="s">
        <v>2838</v>
      </c>
      <c r="X195" s="3"/>
      <c r="Y195" s="3" t="str">
        <f>IF(G195&lt;&gt;"LIBSETS_SETTYPE_BATTLEGROUND",IF(G195&lt;&gt;"LIBSETS_SETTYPE_SPECIAL",IF(X195&lt;&gt;"",X195,IF(Z195&lt;&gt;"",VLOOKUP(Z195,'ESO zone constants'!$D$3:$H$4953,5,FALSE),"")),""),"")</f>
        <v/>
      </c>
      <c r="Z195" t="str">
        <f>IF(AND(O195&lt;&gt;"",NOT(ISERROR(O195))),"",IF(AND(L195&lt;&gt;"",L195&gt;0,NOT(ISERROR(L195))),VLOOKUP(L195,'ESO dumped WayshrineInfo'!$K$3:$N$9999,4,FALSE),""))</f>
        <v/>
      </c>
      <c r="AB195" s="39"/>
      <c r="AC195" s="39"/>
      <c r="AD195" s="3" t="str">
        <f>IF(G195&lt;&gt;"LIBSETS_SETTYPE_BATTLEGROUND",IF(G195&lt;&gt;"LIBSETS_SETTYPE_SPECIAL",IF(AE195&lt;&gt;"",VLOOKUP(AE195,'ESO zone constants'!$D$3:$H$4953,5,FALSE),""),""),"")</f>
        <v/>
      </c>
      <c r="AE195" t="str">
        <f>IF(AND(O195&lt;&gt;"",NOT(ISERROR(O195))),"",IF(AND(M195&lt;&gt;"",M195&gt;0,NOT(ISERROR(M195))),VLOOKUP(M195,'ESO dumped WayshrineInfo'!$K$3:$N$9999,4,FALSE),""))</f>
        <v/>
      </c>
      <c r="AF195" s="39"/>
      <c r="AG195" s="39"/>
      <c r="AH195" s="39"/>
      <c r="AI195" s="3" t="str">
        <f>IF(G195&lt;&gt;"LIBSETS_SETTYPE_BATTLEGROUND",IF(G195&lt;&gt;"LIBSETS_SETTYPE_SPECIAL",IF(AJ195&lt;&gt;"",VLOOKUP(AJ195,'ESO zone constants'!$D$3:$H$4953,5,FALSE),""),""),"")</f>
        <v/>
      </c>
      <c r="AK195" s="39"/>
      <c r="AL195" s="39"/>
      <c r="AM195" s="39"/>
      <c r="AN195" s="3" t="str">
        <f>IF(G195&lt;&gt;"LIBSETS_SETTYPE_BATTLEGROUND",IF(G195&lt;&gt;"LIBSETS_SETTYPE_SPECIAL",IF(AO195&lt;&gt;"",VLOOKUP(AO195,'ESO zone constants'!$D$3:$H$4953,5,FALSE),""),""),"")</f>
        <v/>
      </c>
      <c r="AP195" s="39"/>
      <c r="AQ195" s="39"/>
      <c r="AR195" s="39"/>
      <c r="AS195" s="3" t="str">
        <f>IF(G195&lt;&gt;"LIBSETS_SETTYPE_BATTLEGROUND",IF(G195&lt;&gt;"LIBSETS_SETTYPE_SPECIAL",IF(AT195&lt;&gt;"",VLOOKUP(AT195,'ESO zone constants'!$D$3:$H$4953,5,FALSE),""),""),"")</f>
        <v/>
      </c>
      <c r="AU195" s="39"/>
      <c r="AV195" s="39"/>
      <c r="AW195" s="43"/>
      <c r="AX195" s="87" t="s">
        <v>2678</v>
      </c>
      <c r="AY195" s="21" t="str">
        <f t="shared" si="10"/>
        <v>[232] = {wayshrines={258,258,258,}, dlcId=DLC_THIEVES_GUILD</v>
      </c>
      <c r="AZ195" s="21" t="str">
        <f t="shared" si="11"/>
        <v>, zoneIds={725}, veteran=false</v>
      </c>
      <c r="BA195" s="21" t="str">
        <f t="shared" si="12"/>
        <v>, setType=LIBSETS_SETTYPE_TRIAL</v>
      </c>
      <c r="BB195" s="21" t="str">
        <f t="shared" si="1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5" s="21" t="str">
        <f t="shared" si="14"/>
        <v xml:space="preserve"> --Roar of Alkosh / Brüllen von Alkosh   [Maw of Lorkhaj]</v>
      </c>
    </row>
    <row r="196" spans="1:55" x14ac:dyDescent="0.25">
      <c r="A196" s="12">
        <v>234</v>
      </c>
      <c r="B196" t="s">
        <v>1037</v>
      </c>
      <c r="C196" t="s">
        <v>2611</v>
      </c>
      <c r="D196" s="3">
        <f>A196</f>
        <v>234</v>
      </c>
      <c r="G196" s="8" t="s">
        <v>1480</v>
      </c>
      <c r="I196" t="s">
        <v>91</v>
      </c>
      <c r="J196" t="s">
        <v>91</v>
      </c>
      <c r="K196">
        <v>-1</v>
      </c>
      <c r="L196">
        <v>-1</v>
      </c>
      <c r="M196">
        <v>-1</v>
      </c>
      <c r="N196">
        <v>0</v>
      </c>
      <c r="O196" s="66" t="s">
        <v>125</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U196" s="33" t="s">
        <v>1546</v>
      </c>
      <c r="V196" s="3" t="str">
        <f>IF(U196&lt;&gt;"",IF(U196&lt;&gt;"LIBSETS_DROP_MECHANIC_MONSTER_NAME",VLOOKUP(U196,'LibSets constants'!$I$4:$L$1003,3,FALSE),""),"")</f>
        <v>Rewards for the worthy (Cyrodiil/Battleground mail)</v>
      </c>
      <c r="W196" s="3" t="str">
        <f>IF(U196&lt;&gt;"",IF(U196&lt;&gt;"LIBSETS_DROP_MECHANIC_MONSTER_NAME",VLOOKUP(U196,'LibSets constants'!$I$4:$L$1003,4,FALSE),""),"")</f>
        <v>Gerechter Lohn (Cyrodiil/Schlachtfeld Mail)</v>
      </c>
      <c r="X196" s="3"/>
      <c r="Y196" s="3" t="str">
        <f>IF(G196&lt;&gt;"LIBSETS_SETTYPE_BATTLEGROUND",IF(G196&lt;&gt;"LIBSETS_SETTYPE_SPECIAL",IF(X196&lt;&gt;"",X196,IF(Z196&lt;&gt;"",VLOOKUP(Z196,'ESO zone constants'!$D$3:$H$4953,5,FALSE),"")),""),"")</f>
        <v/>
      </c>
      <c r="Z196" t="str">
        <f>IF(AND(O196&lt;&gt;"",NOT(ISERROR(O196))),"",IF(AND(L196&lt;&gt;"",L196&gt;0,NOT(ISERROR(L196))),VLOOKUP(L196,'ESO dumped WayshrineInfo'!$K$3:$N$9999,4,FALSE),""))</f>
        <v/>
      </c>
      <c r="AA196" s="33" t="s">
        <v>2824</v>
      </c>
      <c r="AB196" s="43" t="str">
        <f>IF(AA196&lt;&gt;"",IF(AA196&lt;&gt;"LIBSETS_DROP_MECHANIC_MONSTER_NAME",VLOOKUP(AA196,'LibSets constants'!$I$4:$L$1003,3,FALSE),""),"")</f>
        <v>Alliance points elite gear lockbox merchant, Cyrodiil</v>
      </c>
      <c r="AC196" s="43" t="str">
        <f>IF(AA196&lt;&gt;"",IF(AA196&lt;&gt;"LIBSETS_DROP_MECHANIC_MONSTER_NAME",VLOOKUP(AA196,'LibSets constants'!$I$4:$L$1003,4,FALSE),""),"")</f>
        <v>Allianzpunkte Elite Gear Box Händler, Cyrodiil</v>
      </c>
      <c r="AD196" s="3" t="str">
        <f>IF(G196&lt;&gt;"LIBSETS_SETTYPE_BATTLEGROUND",IF(G196&lt;&gt;"LIBSETS_SETTYPE_SPECIAL",IF(AE196&lt;&gt;"",VLOOKUP(AE196,'ESO zone constants'!$D$3:$H$4953,5,FALSE),""),""),"")</f>
        <v/>
      </c>
      <c r="AE196" t="str">
        <f>IF(AND(O196&lt;&gt;"",NOT(ISERROR(O196))),"",IF(AND(M196&lt;&gt;"",M196&gt;0,NOT(ISERROR(M196))),VLOOKUP(M196,'ESO dumped WayshrineInfo'!$K$3:$N$9999,4,FALSE),""))</f>
        <v/>
      </c>
      <c r="AF196" s="44"/>
      <c r="AG196" s="43" t="str">
        <f>IF(AF196&lt;&gt;"",IF(AF196&lt;&gt;"LIBSETS_DROP_MECHANIC_MONSTER_NAME",VLOOKUP(AF196,'LibSets constants'!$I$4:$L$1003,3,FALSE),""),"")</f>
        <v/>
      </c>
      <c r="AH196" s="43" t="str">
        <f>IF(AF196&lt;&gt;"",IF(AF196&lt;&gt;"LIBSETS_DROP_MECHANIC_MONSTER_NAME",VLOOKUP(AF196,'LibSets constants'!$I$4:$L$1003,4,FALSE),""),"")</f>
        <v/>
      </c>
      <c r="AI196" s="3" t="str">
        <f>IF(G196&lt;&gt;"LIBSETS_SETTYPE_BATTLEGROUND",IF(G196&lt;&gt;"LIBSETS_SETTYPE_SPECIAL",IF(AJ196&lt;&gt;"",VLOOKUP(AJ196,'ESO zone constants'!$D$3:$H$4953,5,FALSE),""),""),"")</f>
        <v/>
      </c>
      <c r="AK196" s="44"/>
      <c r="AL196" s="43" t="str">
        <f>IF(AK196&lt;&gt;"",IF(AK196&lt;&gt;"LIBSETS_DROP_MECHANIC_MONSTER_NAME",VLOOKUP(AK196,'LibSets constants'!$I$4:$L$1003,3,FALSE),""),"")</f>
        <v/>
      </c>
      <c r="AM196" s="43" t="str">
        <f>IF(AK196&lt;&gt;"",IF(AK196&lt;&gt;"LIBSETS_DROP_MECHANIC_MONSTER_NAME",VLOOKUP(AK196,'LibSets constants'!$I$4:$L$1003,4,FALSE),""),"")</f>
        <v/>
      </c>
      <c r="AN196" s="3" t="str">
        <f>IF(G196&lt;&gt;"LIBSETS_SETTYPE_BATTLEGROUND",IF(G196&lt;&gt;"LIBSETS_SETTYPE_SPECIAL",IF(AO196&lt;&gt;"",VLOOKUP(AO196,'ESO zone constants'!$D$3:$H$4953,5,FALSE),""),""),"")</f>
        <v/>
      </c>
      <c r="AP196" s="44"/>
      <c r="AQ196" s="43" t="str">
        <f>IF(AP196&lt;&gt;"",IF(AP196&lt;&gt;"LIBSETS_DROP_MECHANIC_MONSTER_NAME",VLOOKUP(AP196,'LibSets constants'!$I$4:$L$1003,3,FALSE),""),"")</f>
        <v/>
      </c>
      <c r="AR196" s="43" t="str">
        <f>IF(AP196&lt;&gt;"",IF(AP196&lt;&gt;"LIBSETS_DROP_MECHANIC_MONSTER_NAME",VLOOKUP(AP196,'LibSets constants'!$I$4:$L$1003,4,FALSE),""),"")</f>
        <v/>
      </c>
      <c r="AS196" s="3" t="str">
        <f>IF(G196&lt;&gt;"LIBSETS_SETTYPE_BATTLEGROUND",IF(G196&lt;&gt;"LIBSETS_SETTYPE_SPECIAL",IF(AT196&lt;&gt;"",VLOOKUP(AT196,'ESO zone constants'!$D$3:$H$4953,5,FALSE),""),""),"")</f>
        <v/>
      </c>
      <c r="AU196" s="44"/>
      <c r="AV196" s="43" t="str">
        <f>IF(AU196&lt;&gt;"",IF(AU196&lt;&gt;"LIBSETS_DROP_MECHANIC_MONSTER_NAME",VLOOKUP(AU196,'LibSets constants'!$I$4:$L$1003,3,FALSE),""),"")</f>
        <v/>
      </c>
      <c r="AW196" s="43" t="str">
        <f>IF(AU196&lt;&gt;"",IF(AU196&lt;&gt;"LIBSETS_DROP_MECHANIC_MONSTER_NAME",VLOOKUP(AU196,'LibSets constants'!$I$4:$L$1003,4,FALSE),""),"")</f>
        <v/>
      </c>
      <c r="AX196" s="87" t="s">
        <v>2679</v>
      </c>
      <c r="AY196" s="21" t="str">
        <f t="shared" ref="AY196:AY259" si="15">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Z196" s="21" t="str">
        <f t="shared" ref="AZ196:AZ259" si="16">IF(F196&lt;&gt;"Not in the game (anymore)",IF(A196&lt;&gt;"",IF(P196&lt;&gt;"",CONCATENATE(", zoneIds={",P196),"")&amp;IF(Y196&lt;&gt;"",CONCATENATE(",",Y196),"")&amp;IF(AD196&lt;&gt;"",CONCATENATE(",",AD196),"")&amp;IF(AI196&lt;&gt;"",CONCATENATE(",",AI196),"")&amp;IF(AN196&lt;&gt;"",CONCATENATE(",",AN196),"")&amp;IF(AS196&lt;&gt;"",CONCATENATE(",",AS196),"")&amp;IF(P196&lt;&gt;"",CONCATENATE("}",""),"")&amp;IF(OR(I196="true",I196="false",I196&lt;&gt;""), CONCATENATE(", veteran=", I196), ""),""),"")</f>
        <v>, zoneIds={181}, veteran=false</v>
      </c>
      <c r="BA196" s="21" t="str">
        <f t="shared" ref="BA196:BA259" si="17">IF(F196&lt;&gt;"Not in the game (anymore)",IF(A196&lt;&gt;"",", setType="&amp;G196,"")&amp;IF(J196="true",", multiTrialSet=true",""),"")</f>
        <v>, setType=LIBSETS_SETTYPE_CYRODIIL</v>
      </c>
      <c r="BB196" s="21" t="str">
        <f t="shared" ref="BB196:BB259" si="18">IF(AX196&lt;&gt;"",", isProcSetAllowedInPvP="&amp; AX196,"") &amp; IF(F196&lt;&gt;"Not in the game (anymore)",IF(U196&lt;&gt;"",", dropMechanic={"&amp;U196&amp;IF(AA196&lt;&gt;"",","&amp;AA196,"")&amp;IF(AF196&lt;&gt;"",","&amp;AF196,"")&amp;IF(AK196&lt;&gt;"",","&amp;AK196,"")&amp;IF(AP196&lt;&gt;"",","&amp;AP196,"")&amp;IF(AU196&lt;&gt;"",","&amp;AU196,"")&amp;"}"&amp;IF(U196="LIBSETS_DROP_MECHANIC_MONSTER_NAME",", dropMechanicNames={" &amp; IF(V196&lt;&gt;"","['en']='"&amp;V196&amp;"'","") &amp; IF(W196&lt;&gt;"",", ['de']='" &amp; W196&amp;"'","") &amp; "}",""),"")&amp;"},","")</f>
        <v>, isProcSetAllowedInPvP=1, dropMechanic={LIBSETS_DROP_MECHANIC_MAIL_PVP_REWARDS_FOR_THE_WORTHY,LIBSETS_DROP_MECHANIC_AP_ELITE_GEAR_LOCKBOX_MERCHANT}},</v>
      </c>
      <c r="BC196" s="21" t="str">
        <f t="shared" ref="BC196:BC259" si="19">IF(F196&lt;&gt;"Not in the game (anymore)",IF(C196&lt;&gt;"",CONCATENATE(" --",C196," / ",B196,"   [",IF(Q196&lt;&gt;"",Q196,""),IF(Z196&lt;&gt;"",", "&amp;Z196,""),IF(AE196&lt;&gt;"",", "&amp;AE196,""),IF(AJ196&lt;&gt;"",", "&amp;AJ196,""),IF(AO196&lt;&gt;"",", "&amp;AO196,""),IF(AT196&lt;&gt;"",", "&amp;AT196,""),"]")),"")</f>
        <v xml:space="preserve"> --Marksman\'s Crest / Wappen des Meisterschützen   [Cyrodiil]</v>
      </c>
    </row>
    <row r="197" spans="1:55" x14ac:dyDescent="0.25">
      <c r="A197" s="12">
        <v>235</v>
      </c>
      <c r="B197" t="s">
        <v>1038</v>
      </c>
      <c r="C197" t="s">
        <v>1039</v>
      </c>
      <c r="D197" s="3">
        <f>A197</f>
        <v>235</v>
      </c>
      <c r="G197" s="8" t="s">
        <v>1480</v>
      </c>
      <c r="I197" t="s">
        <v>91</v>
      </c>
      <c r="J197" t="s">
        <v>91</v>
      </c>
      <c r="K197">
        <v>-1</v>
      </c>
      <c r="L197">
        <v>-1</v>
      </c>
      <c r="M197">
        <v>-1</v>
      </c>
      <c r="N197">
        <v>0</v>
      </c>
      <c r="O197" s="66" t="s">
        <v>125</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constants'!$B$4:$C$1003,2,FALSE),"")</f>
        <v>Included in base game</v>
      </c>
      <c r="U197" s="33" t="s">
        <v>1546</v>
      </c>
      <c r="V197" s="3" t="str">
        <f>IF(U197&lt;&gt;"",IF(U197&lt;&gt;"LIBSETS_DROP_MECHANIC_MONSTER_NAME",VLOOKUP(U197,'LibSets constants'!$I$4:$L$1003,3,FALSE),""),"")</f>
        <v>Rewards for the worthy (Cyrodiil/Battleground mail)</v>
      </c>
      <c r="W197" s="3" t="str">
        <f>IF(U197&lt;&gt;"",IF(U197&lt;&gt;"LIBSETS_DROP_MECHANIC_MONSTER_NAME",VLOOKUP(U197,'LibSets constants'!$I$4:$L$1003,4,FALSE),""),"")</f>
        <v>Gerechter Lohn (Cyrodiil/Schlachtfeld Mail)</v>
      </c>
      <c r="X197" s="3"/>
      <c r="Y197" s="3" t="str">
        <f>IF(G197&lt;&gt;"LIBSETS_SETTYPE_BATTLEGROUND",IF(G197&lt;&gt;"LIBSETS_SETTYPE_SPECIAL",IF(X197&lt;&gt;"",X197,IF(Z197&lt;&gt;"",VLOOKUP(Z197,'ESO zone constants'!$D$3:$H$4953,5,FALSE),"")),""),"")</f>
        <v/>
      </c>
      <c r="Z197" t="str">
        <f>IF(AND(O197&lt;&gt;"",NOT(ISERROR(O197))),"",IF(AND(L197&lt;&gt;"",L197&gt;0,NOT(ISERROR(L197))),VLOOKUP(L197,'ESO dumped WayshrineInfo'!$K$3:$N$9999,4,FALSE),""))</f>
        <v/>
      </c>
      <c r="AA197" s="33" t="s">
        <v>2824</v>
      </c>
      <c r="AB197" s="43" t="str">
        <f>IF(AA197&lt;&gt;"",IF(AA197&lt;&gt;"LIBSETS_DROP_MECHANIC_MONSTER_NAME",VLOOKUP(AA197,'LibSets constants'!$I$4:$L$1003,3,FALSE),""),"")</f>
        <v>Alliance points elite gear lockbox merchant, Cyrodiil</v>
      </c>
      <c r="AC197" s="43" t="str">
        <f>IF(AA197&lt;&gt;"",IF(AA197&lt;&gt;"LIBSETS_DROP_MECHANIC_MONSTER_NAME",VLOOKUP(AA197,'LibSets constants'!$I$4:$L$1003,4,FALSE),""),"")</f>
        <v>Allianzpunkte Elite Gear Box Händler, Cyrodiil</v>
      </c>
      <c r="AD197" s="3" t="str">
        <f>IF(G197&lt;&gt;"LIBSETS_SETTYPE_BATTLEGROUND",IF(G197&lt;&gt;"LIBSETS_SETTYPE_SPECIAL",IF(AE197&lt;&gt;"",VLOOKUP(AE197,'ESO zone constants'!$D$3:$H$4953,5,FALSE),""),""),"")</f>
        <v/>
      </c>
      <c r="AE197" t="str">
        <f>IF(AND(O197&lt;&gt;"",NOT(ISERROR(O197))),"",IF(AND(M197&lt;&gt;"",M197&gt;0,NOT(ISERROR(M197))),VLOOKUP(M197,'ESO dumped WayshrineInfo'!$K$3:$N$9999,4,FALSE),""))</f>
        <v/>
      </c>
      <c r="AF197" s="44"/>
      <c r="AG197" s="43" t="str">
        <f>IF(AF197&lt;&gt;"",IF(AF197&lt;&gt;"LIBSETS_DROP_MECHANIC_MONSTER_NAME",VLOOKUP(AF197,'LibSets constants'!$I$4:$L$1003,3,FALSE),""),"")</f>
        <v/>
      </c>
      <c r="AH197" s="43" t="str">
        <f>IF(AF197&lt;&gt;"",IF(AF197&lt;&gt;"LIBSETS_DROP_MECHANIC_MONSTER_NAME",VLOOKUP(AF197,'LibSets constants'!$I$4:$L$1003,4,FALSE),""),"")</f>
        <v/>
      </c>
      <c r="AI197" s="3" t="str">
        <f>IF(G197&lt;&gt;"LIBSETS_SETTYPE_BATTLEGROUND",IF(G197&lt;&gt;"LIBSETS_SETTYPE_SPECIAL",IF(AJ197&lt;&gt;"",VLOOKUP(AJ197,'ESO zone constants'!$D$3:$H$4953,5,FALSE),""),""),"")</f>
        <v/>
      </c>
      <c r="AK197" s="44"/>
      <c r="AL197" s="43" t="str">
        <f>IF(AK197&lt;&gt;"",IF(AK197&lt;&gt;"LIBSETS_DROP_MECHANIC_MONSTER_NAME",VLOOKUP(AK197,'LibSets constants'!$I$4:$L$1003,3,FALSE),""),"")</f>
        <v/>
      </c>
      <c r="AM197" s="43" t="str">
        <f>IF(AK197&lt;&gt;"",IF(AK197&lt;&gt;"LIBSETS_DROP_MECHANIC_MONSTER_NAME",VLOOKUP(AK197,'LibSets constants'!$I$4:$L$1003,4,FALSE),""),"")</f>
        <v/>
      </c>
      <c r="AN197" s="3" t="str">
        <f>IF(G197&lt;&gt;"LIBSETS_SETTYPE_BATTLEGROUND",IF(G197&lt;&gt;"LIBSETS_SETTYPE_SPECIAL",IF(AO197&lt;&gt;"",VLOOKUP(AO197,'ESO zone constants'!$D$3:$H$4953,5,FALSE),""),""),"")</f>
        <v/>
      </c>
      <c r="AP197" s="44"/>
      <c r="AQ197" s="43" t="str">
        <f>IF(AP197&lt;&gt;"",IF(AP197&lt;&gt;"LIBSETS_DROP_MECHANIC_MONSTER_NAME",VLOOKUP(AP197,'LibSets constants'!$I$4:$L$1003,3,FALSE),""),"")</f>
        <v/>
      </c>
      <c r="AR197" s="43" t="str">
        <f>IF(AP197&lt;&gt;"",IF(AP197&lt;&gt;"LIBSETS_DROP_MECHANIC_MONSTER_NAME",VLOOKUP(AP197,'LibSets constants'!$I$4:$L$1003,4,FALSE),""),"")</f>
        <v/>
      </c>
      <c r="AS197" s="3" t="str">
        <f>IF(G197&lt;&gt;"LIBSETS_SETTYPE_BATTLEGROUND",IF(G197&lt;&gt;"LIBSETS_SETTYPE_SPECIAL",IF(AT197&lt;&gt;"",VLOOKUP(AT197,'ESO zone constants'!$D$3:$H$4953,5,FALSE),""),""),"")</f>
        <v/>
      </c>
      <c r="AU197" s="44"/>
      <c r="AV197" s="43" t="str">
        <f>IF(AU197&lt;&gt;"",IF(AU197&lt;&gt;"LIBSETS_DROP_MECHANIC_MONSTER_NAME",VLOOKUP(AU197,'LibSets constants'!$I$4:$L$1003,3,FALSE),""),"")</f>
        <v/>
      </c>
      <c r="AW197" s="43" t="str">
        <f>IF(AU197&lt;&gt;"",IF(AU197&lt;&gt;"LIBSETS_DROP_MECHANIC_MONSTER_NAME",VLOOKUP(AU197,'LibSets constants'!$I$4:$L$1003,4,FALSE),""),"")</f>
        <v/>
      </c>
      <c r="AX197" s="87" t="s">
        <v>2678</v>
      </c>
      <c r="AY197" s="21" t="str">
        <f t="shared" si="15"/>
        <v>[235] = {wayshrines={-1,-1,-1,}, dlcId=DLC_BASE_GAME</v>
      </c>
      <c r="AZ197" s="21" t="str">
        <f t="shared" si="16"/>
        <v>, zoneIds={181}, veteran=false</v>
      </c>
      <c r="BA197" s="21" t="str">
        <f t="shared" si="17"/>
        <v>, setType=LIBSETS_SETTYPE_CYRODIIL</v>
      </c>
      <c r="BB197" s="21" t="str">
        <f t="shared" si="18"/>
        <v>, dropMechanic={LIBSETS_DROP_MECHANIC_MAIL_PVP_REWARDS_FOR_THE_WORTHY,LIBSETS_DROP_MECHANIC_AP_ELITE_GEAR_LOCKBOX_MERCHANT}},</v>
      </c>
      <c r="BC197" s="21" t="str">
        <f t="shared" si="19"/>
        <v xml:space="preserve"> --Robes of Transmutation / Roben der Transmutation   [Cyrodiil]</v>
      </c>
    </row>
    <row r="198" spans="1:55" x14ac:dyDescent="0.25">
      <c r="A198" s="12">
        <v>236</v>
      </c>
      <c r="B198" t="s">
        <v>1040</v>
      </c>
      <c r="C198" t="s">
        <v>1041</v>
      </c>
      <c r="D198" s="3">
        <f>A198</f>
        <v>236</v>
      </c>
      <c r="G198" s="8" t="s">
        <v>1480</v>
      </c>
      <c r="I198" t="s">
        <v>91</v>
      </c>
      <c r="J198" t="s">
        <v>91</v>
      </c>
      <c r="K198">
        <v>-1</v>
      </c>
      <c r="L198">
        <v>-1</v>
      </c>
      <c r="M198">
        <v>-1</v>
      </c>
      <c r="N198">
        <v>0</v>
      </c>
      <c r="O198" s="66" t="s">
        <v>125</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constants'!$B$4:$C$1003,2,FALSE),"")</f>
        <v>Included in base game</v>
      </c>
      <c r="U198" s="33" t="s">
        <v>2824</v>
      </c>
      <c r="V198" s="3" t="str">
        <f>IF(U198&lt;&gt;"",IF(U198&lt;&gt;"LIBSETS_DROP_MECHANIC_MONSTER_NAME",VLOOKUP(U198,'LibSets constants'!$I$4:$L$1003,3,FALSE),""),"")</f>
        <v>Alliance points elite gear lockbox merchant, Cyrodiil</v>
      </c>
      <c r="W198" s="3" t="str">
        <f>IF(U198&lt;&gt;"",IF(U198&lt;&gt;"LIBSETS_DROP_MECHANIC_MONSTER_NAME",VLOOKUP(U198,'LibSets constants'!$I$4:$L$1003,4,FALSE),""),"")</f>
        <v>Allianzpunkte Elite Gear Box Händler, Cyrodiil</v>
      </c>
      <c r="X198" s="3"/>
      <c r="Y198" s="3" t="str">
        <f>IF(G198&lt;&gt;"LIBSETS_SETTYPE_BATTLEGROUND",IF(G198&lt;&gt;"LIBSETS_SETTYPE_SPECIAL",IF(X198&lt;&gt;"",X198,IF(Z198&lt;&gt;"",VLOOKUP(Z198,'ESO zone constants'!$D$3:$H$4953,5,FALSE),"")),""),"")</f>
        <v/>
      </c>
      <c r="Z198" t="str">
        <f>IF(AND(O198&lt;&gt;"",NOT(ISERROR(O198))),"",IF(AND(L198&lt;&gt;"",L198&gt;0,NOT(ISERROR(L198))),VLOOKUP(L198,'ESO dumped WayshrineInfo'!$K$3:$N$9999,4,FALSE),""))</f>
        <v/>
      </c>
      <c r="AB198" s="43" t="str">
        <f>IF(AA198&lt;&gt;"",IF(AA198&lt;&gt;"LIBSETS_DROP_MECHANIC_MONSTER_NAME",VLOOKUP(AA198,'LibSets constants'!$I$4:$L$1003,3,FALSE),""),"")</f>
        <v/>
      </c>
      <c r="AC198" s="43" t="str">
        <f>IF(AA198&lt;&gt;"",IF(AA198&lt;&gt;"LIBSETS_DROP_MECHANIC_MONSTER_NAME",VLOOKUP(AA198,'LibSets constants'!$I$4:$L$1003,4,FALSE),""),"")</f>
        <v/>
      </c>
      <c r="AD198" s="3" t="str">
        <f>IF(G198&lt;&gt;"LIBSETS_SETTYPE_BATTLEGROUND",IF(G198&lt;&gt;"LIBSETS_SETTYPE_SPECIAL",IF(AE198&lt;&gt;"",VLOOKUP(AE198,'ESO zone constants'!$D$3:$H$4953,5,FALSE),""),""),"")</f>
        <v/>
      </c>
      <c r="AE198" t="str">
        <f>IF(AND(O198&lt;&gt;"",NOT(ISERROR(O198))),"",IF(AND(M198&lt;&gt;"",M198&gt;0,NOT(ISERROR(M198))),VLOOKUP(M198,'ESO dumped WayshrineInfo'!$K$3:$N$9999,4,FALSE),""))</f>
        <v/>
      </c>
      <c r="AF198" s="44"/>
      <c r="AG198" s="43" t="str">
        <f>IF(AF198&lt;&gt;"",IF(AF198&lt;&gt;"LIBSETS_DROP_MECHANIC_MONSTER_NAME",VLOOKUP(AF198,'LibSets constants'!$I$4:$L$1003,3,FALSE),""),"")</f>
        <v/>
      </c>
      <c r="AH198" s="43" t="str">
        <f>IF(AF198&lt;&gt;"",IF(AF198&lt;&gt;"LIBSETS_DROP_MECHANIC_MONSTER_NAME",VLOOKUP(AF198,'LibSets constants'!$I$4:$L$1003,4,FALSE),""),"")</f>
        <v/>
      </c>
      <c r="AI198" s="3" t="str">
        <f>IF(G198&lt;&gt;"LIBSETS_SETTYPE_BATTLEGROUND",IF(G198&lt;&gt;"LIBSETS_SETTYPE_SPECIAL",IF(AJ198&lt;&gt;"",VLOOKUP(AJ198,'ESO zone constants'!$D$3:$H$4953,5,FALSE),""),""),"")</f>
        <v/>
      </c>
      <c r="AK198" s="44"/>
      <c r="AL198" s="43" t="str">
        <f>IF(AK198&lt;&gt;"",IF(AK198&lt;&gt;"LIBSETS_DROP_MECHANIC_MONSTER_NAME",VLOOKUP(AK198,'LibSets constants'!$I$4:$L$1003,3,FALSE),""),"")</f>
        <v/>
      </c>
      <c r="AM198" s="43" t="str">
        <f>IF(AK198&lt;&gt;"",IF(AK198&lt;&gt;"LIBSETS_DROP_MECHANIC_MONSTER_NAME",VLOOKUP(AK198,'LibSets constants'!$I$4:$L$1003,4,FALSE),""),"")</f>
        <v/>
      </c>
      <c r="AN198" s="3" t="str">
        <f>IF(G198&lt;&gt;"LIBSETS_SETTYPE_BATTLEGROUND",IF(G198&lt;&gt;"LIBSETS_SETTYPE_SPECIAL",IF(AO198&lt;&gt;"",VLOOKUP(AO198,'ESO zone constants'!$D$3:$H$4953,5,FALSE),""),""),"")</f>
        <v/>
      </c>
      <c r="AP198" s="44"/>
      <c r="AQ198" s="43" t="str">
        <f>IF(AP198&lt;&gt;"",IF(AP198&lt;&gt;"LIBSETS_DROP_MECHANIC_MONSTER_NAME",VLOOKUP(AP198,'LibSets constants'!$I$4:$L$1003,3,FALSE),""),"")</f>
        <v/>
      </c>
      <c r="AR198" s="43" t="str">
        <f>IF(AP198&lt;&gt;"",IF(AP198&lt;&gt;"LIBSETS_DROP_MECHANIC_MONSTER_NAME",VLOOKUP(AP198,'LibSets constants'!$I$4:$L$1003,4,FALSE),""),"")</f>
        <v/>
      </c>
      <c r="AS198" s="3" t="str">
        <f>IF(G198&lt;&gt;"LIBSETS_SETTYPE_BATTLEGROUND",IF(G198&lt;&gt;"LIBSETS_SETTYPE_SPECIAL",IF(AT198&lt;&gt;"",VLOOKUP(AT198,'ESO zone constants'!$D$3:$H$4953,5,FALSE),""),""),"")</f>
        <v/>
      </c>
      <c r="AU198" s="44"/>
      <c r="AV198" s="43" t="str">
        <f>IF(AU198&lt;&gt;"",IF(AU198&lt;&gt;"LIBSETS_DROP_MECHANIC_MONSTER_NAME",VLOOKUP(AU198,'LibSets constants'!$I$4:$L$1003,3,FALSE),""),"")</f>
        <v/>
      </c>
      <c r="AW198" s="43" t="str">
        <f>IF(AU198&lt;&gt;"",IF(AU198&lt;&gt;"LIBSETS_DROP_MECHANIC_MONSTER_NAME",VLOOKUP(AU198,'LibSets constants'!$I$4:$L$1003,4,FALSE),""),"")</f>
        <v/>
      </c>
      <c r="AX198" s="87" t="s">
        <v>2678</v>
      </c>
      <c r="AY198" s="21" t="str">
        <f t="shared" si="15"/>
        <v>[236] = {wayshrines={-1,-1,-1,}, dlcId=DLC_BASE_GAME</v>
      </c>
      <c r="AZ198" s="21" t="str">
        <f t="shared" si="16"/>
        <v>, zoneIds={181}, veteran=false</v>
      </c>
      <c r="BA198" s="21" t="str">
        <f t="shared" si="17"/>
        <v>, setType=LIBSETS_SETTYPE_CYRODIIL</v>
      </c>
      <c r="BB198" s="21" t="str">
        <f t="shared" si="18"/>
        <v>, dropMechanic={LIBSETS_DROP_MECHANIC_AP_ELITE_GEAR_LOCKBOX_MERCHANT}},</v>
      </c>
      <c r="BC198" s="21" t="str">
        <f t="shared" si="19"/>
        <v xml:space="preserve"> --Vicious Death / Grausamer Tod   [Cyrodiil]</v>
      </c>
    </row>
    <row r="199" spans="1:55" x14ac:dyDescent="0.25">
      <c r="A199" s="12">
        <v>237</v>
      </c>
      <c r="B199" t="s">
        <v>1042</v>
      </c>
      <c r="C199" t="s">
        <v>2612</v>
      </c>
      <c r="D199" s="3">
        <f>A199</f>
        <v>237</v>
      </c>
      <c r="G199" s="8" t="s">
        <v>1480</v>
      </c>
      <c r="I199" t="s">
        <v>91</v>
      </c>
      <c r="J199" t="s">
        <v>91</v>
      </c>
      <c r="K199">
        <v>-1</v>
      </c>
      <c r="L199">
        <v>-1</v>
      </c>
      <c r="M199">
        <v>-1</v>
      </c>
      <c r="N199">
        <v>0</v>
      </c>
      <c r="O199" s="66" t="s">
        <v>125</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constants'!$B$4:$C$1003,2,FALSE),"")</f>
        <v>Included in base game</v>
      </c>
      <c r="U199" s="33" t="s">
        <v>1546</v>
      </c>
      <c r="V199" s="3" t="str">
        <f>IF(U199&lt;&gt;"",IF(U199&lt;&gt;"LIBSETS_DROP_MECHANIC_MONSTER_NAME",VLOOKUP(U199,'LibSets constants'!$I$4:$L$1003,3,FALSE),""),"")</f>
        <v>Rewards for the worthy (Cyrodiil/Battleground mail)</v>
      </c>
      <c r="W199" s="3" t="str">
        <f>IF(U199&lt;&gt;"",IF(U199&lt;&gt;"LIBSETS_DROP_MECHANIC_MONSTER_NAME",VLOOKUP(U199,'LibSets constants'!$I$4:$L$1003,4,FALSE),""),"")</f>
        <v>Gerechter Lohn (Cyrodiil/Schlachtfeld Mail)</v>
      </c>
      <c r="X199" s="3"/>
      <c r="Y199" s="3" t="str">
        <f>IF(G199&lt;&gt;"LIBSETS_SETTYPE_BATTLEGROUND",IF(G199&lt;&gt;"LIBSETS_SETTYPE_SPECIAL",IF(X199&lt;&gt;"",X199,IF(Z199&lt;&gt;"",VLOOKUP(Z199,'ESO zone constants'!$D$3:$H$4953,5,FALSE),"")),""),"")</f>
        <v/>
      </c>
      <c r="Z199" t="str">
        <f>IF(AND(O199&lt;&gt;"",NOT(ISERROR(O199))),"",IF(AND(L199&lt;&gt;"",L199&gt;0,NOT(ISERROR(L199))),VLOOKUP(L199,'ESO dumped WayshrineInfo'!$K$3:$N$9999,4,FALSE),""))</f>
        <v/>
      </c>
      <c r="AA199" s="33" t="s">
        <v>2824</v>
      </c>
      <c r="AB199" s="43" t="str">
        <f>IF(AA199&lt;&gt;"",IF(AA199&lt;&gt;"LIBSETS_DROP_MECHANIC_MONSTER_NAME",VLOOKUP(AA199,'LibSets constants'!$I$4:$L$1003,3,FALSE),""),"")</f>
        <v>Alliance points elite gear lockbox merchant, Cyrodiil</v>
      </c>
      <c r="AC199" s="43" t="str">
        <f>IF(AA199&lt;&gt;"",IF(AA199&lt;&gt;"LIBSETS_DROP_MECHANIC_MONSTER_NAME",VLOOKUP(AA199,'LibSets constants'!$I$4:$L$1003,4,FALSE),""),"")</f>
        <v>Allianzpunkte Elite Gear Box Händler, Cyrodiil</v>
      </c>
      <c r="AD199" s="3" t="str">
        <f>IF(G199&lt;&gt;"LIBSETS_SETTYPE_BATTLEGROUND",IF(G199&lt;&gt;"LIBSETS_SETTYPE_SPECIAL",IF(AE199&lt;&gt;"",VLOOKUP(AE199,'ESO zone constants'!$D$3:$H$4953,5,FALSE),""),""),"")</f>
        <v/>
      </c>
      <c r="AE199" t="str">
        <f>IF(AND(O199&lt;&gt;"",NOT(ISERROR(O199))),"",IF(AND(M199&lt;&gt;"",M199&gt;0,NOT(ISERROR(M199))),VLOOKUP(M199,'ESO dumped WayshrineInfo'!$K$3:$N$9999,4,FALSE),""))</f>
        <v/>
      </c>
      <c r="AF199" s="44"/>
      <c r="AG199" s="43" t="str">
        <f>IF(AF199&lt;&gt;"",IF(AF199&lt;&gt;"LIBSETS_DROP_MECHANIC_MONSTER_NAME",VLOOKUP(AF199,'LibSets constants'!$I$4:$L$1003,3,FALSE),""),"")</f>
        <v/>
      </c>
      <c r="AH199" s="43" t="str">
        <f>IF(AF199&lt;&gt;"",IF(AF199&lt;&gt;"LIBSETS_DROP_MECHANIC_MONSTER_NAME",VLOOKUP(AF199,'LibSets constants'!$I$4:$L$1003,4,FALSE),""),"")</f>
        <v/>
      </c>
      <c r="AI199" s="3" t="str">
        <f>IF(G199&lt;&gt;"LIBSETS_SETTYPE_BATTLEGROUND",IF(G199&lt;&gt;"LIBSETS_SETTYPE_SPECIAL",IF(AJ199&lt;&gt;"",VLOOKUP(AJ199,'ESO zone constants'!$D$3:$H$4953,5,FALSE),""),""),"")</f>
        <v/>
      </c>
      <c r="AK199" s="44"/>
      <c r="AL199" s="43" t="str">
        <f>IF(AK199&lt;&gt;"",IF(AK199&lt;&gt;"LIBSETS_DROP_MECHANIC_MONSTER_NAME",VLOOKUP(AK199,'LibSets constants'!$I$4:$L$1003,3,FALSE),""),"")</f>
        <v/>
      </c>
      <c r="AM199" s="43" t="str">
        <f>IF(AK199&lt;&gt;"",IF(AK199&lt;&gt;"LIBSETS_DROP_MECHANIC_MONSTER_NAME",VLOOKUP(AK199,'LibSets constants'!$I$4:$L$1003,4,FALSE),""),"")</f>
        <v/>
      </c>
      <c r="AN199" s="3" t="str">
        <f>IF(G199&lt;&gt;"LIBSETS_SETTYPE_BATTLEGROUND",IF(G199&lt;&gt;"LIBSETS_SETTYPE_SPECIAL",IF(AO199&lt;&gt;"",VLOOKUP(AO199,'ESO zone constants'!$D$3:$H$4953,5,FALSE),""),""),"")</f>
        <v/>
      </c>
      <c r="AP199" s="44"/>
      <c r="AQ199" s="43" t="str">
        <f>IF(AP199&lt;&gt;"",IF(AP199&lt;&gt;"LIBSETS_DROP_MECHANIC_MONSTER_NAME",VLOOKUP(AP199,'LibSets constants'!$I$4:$L$1003,3,FALSE),""),"")</f>
        <v/>
      </c>
      <c r="AR199" s="43" t="str">
        <f>IF(AP199&lt;&gt;"",IF(AP199&lt;&gt;"LIBSETS_DROP_MECHANIC_MONSTER_NAME",VLOOKUP(AP199,'LibSets constants'!$I$4:$L$1003,4,FALSE),""),"")</f>
        <v/>
      </c>
      <c r="AS199" s="3" t="str">
        <f>IF(G199&lt;&gt;"LIBSETS_SETTYPE_BATTLEGROUND",IF(G199&lt;&gt;"LIBSETS_SETTYPE_SPECIAL",IF(AT199&lt;&gt;"",VLOOKUP(AT199,'ESO zone constants'!$D$3:$H$4953,5,FALSE),""),""),"")</f>
        <v/>
      </c>
      <c r="AU199" s="44"/>
      <c r="AV199" s="43" t="str">
        <f>IF(AU199&lt;&gt;"",IF(AU199&lt;&gt;"LIBSETS_DROP_MECHANIC_MONSTER_NAME",VLOOKUP(AU199,'LibSets constants'!$I$4:$L$1003,3,FALSE),""),"")</f>
        <v/>
      </c>
      <c r="AW199" s="43" t="str">
        <f>IF(AU199&lt;&gt;"",IF(AU199&lt;&gt;"LIBSETS_DROP_MECHANIC_MONSTER_NAME",VLOOKUP(AU199,'LibSets constants'!$I$4:$L$1003,4,FALSE),""),"")</f>
        <v/>
      </c>
      <c r="AX199" s="87" t="s">
        <v>2679</v>
      </c>
      <c r="AY199" s="21" t="str">
        <f t="shared" si="15"/>
        <v>[237] = {wayshrines={-1,-1,-1,}, dlcId=DLC_BASE_GAME</v>
      </c>
      <c r="AZ199" s="21" t="str">
        <f t="shared" si="16"/>
        <v>, zoneIds={181}, veteran=false</v>
      </c>
      <c r="BA199" s="21" t="str">
        <f t="shared" si="17"/>
        <v>, setType=LIBSETS_SETTYPE_CYRODIIL</v>
      </c>
      <c r="BB199" s="21" t="str">
        <f t="shared" si="18"/>
        <v>, isProcSetAllowedInPvP=1, dropMechanic={LIBSETS_DROP_MECHANIC_MAIL_PVP_REWARDS_FOR_THE_WORTHY,LIBSETS_DROP_MECHANIC_AP_ELITE_GEAR_LOCKBOX_MERCHANT}},</v>
      </c>
      <c r="BC199" s="21" t="str">
        <f t="shared" si="19"/>
        <v xml:space="preserve"> --Leki\'s Focus / Lekis Fokus   [Cyrodiil]</v>
      </c>
    </row>
    <row r="200" spans="1:55" x14ac:dyDescent="0.25">
      <c r="A200" s="12">
        <v>238</v>
      </c>
      <c r="B200" t="s">
        <v>1043</v>
      </c>
      <c r="C200" t="s">
        <v>2613</v>
      </c>
      <c r="D200" s="3">
        <f>A200</f>
        <v>238</v>
      </c>
      <c r="G200" s="8" t="s">
        <v>1480</v>
      </c>
      <c r="I200" t="s">
        <v>91</v>
      </c>
      <c r="J200" t="s">
        <v>91</v>
      </c>
      <c r="K200">
        <v>-1</v>
      </c>
      <c r="L200">
        <v>-1</v>
      </c>
      <c r="M200">
        <v>-1</v>
      </c>
      <c r="N200">
        <v>0</v>
      </c>
      <c r="O200" s="66" t="s">
        <v>125</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constants'!$B$4:$C$1003,2,FALSE),"")</f>
        <v>Included in base game</v>
      </c>
      <c r="U200" s="33" t="s">
        <v>1546</v>
      </c>
      <c r="V200" s="3" t="str">
        <f>IF(U200&lt;&gt;"",IF(U200&lt;&gt;"LIBSETS_DROP_MECHANIC_MONSTER_NAME",VLOOKUP(U200,'LibSets constants'!$I$4:$L$1003,3,FALSE),""),"")</f>
        <v>Rewards for the worthy (Cyrodiil/Battleground mail)</v>
      </c>
      <c r="W200" s="3" t="str">
        <f>IF(U200&lt;&gt;"",IF(U200&lt;&gt;"LIBSETS_DROP_MECHANIC_MONSTER_NAME",VLOOKUP(U200,'LibSets constants'!$I$4:$L$1003,4,FALSE),""),"")</f>
        <v>Gerechter Lohn (Cyrodiil/Schlachtfeld Mail)</v>
      </c>
      <c r="X200" s="3"/>
      <c r="Y200" s="3" t="str">
        <f>IF(G200&lt;&gt;"LIBSETS_SETTYPE_BATTLEGROUND",IF(G200&lt;&gt;"LIBSETS_SETTYPE_SPECIAL",IF(X200&lt;&gt;"",X200,IF(Z200&lt;&gt;"",VLOOKUP(Z200,'ESO zone constants'!$D$3:$H$4953,5,FALSE),"")),""),"")</f>
        <v/>
      </c>
      <c r="Z200" t="str">
        <f>IF(AND(O200&lt;&gt;"",NOT(ISERROR(O200))),"",IF(AND(L200&lt;&gt;"",L200&gt;0,NOT(ISERROR(L200))),VLOOKUP(L200,'ESO dumped WayshrineInfo'!$K$3:$N$9999,4,FALSE),""))</f>
        <v/>
      </c>
      <c r="AA200" s="33" t="s">
        <v>2824</v>
      </c>
      <c r="AB200" s="3" t="str">
        <f>IF(AA200&lt;&gt;"",IF(AA200&lt;&gt;"LIBSETS_DROP_MECHANIC_MONSTER_NAME",VLOOKUP(AA200,'LibSets constants'!$I$4:$L$1003,3,FALSE),""),"")</f>
        <v>Alliance points elite gear lockbox merchant, Cyrodiil</v>
      </c>
      <c r="AC200" s="3" t="str">
        <f>IF(AA200&lt;&gt;"",IF(AA200&lt;&gt;"LIBSETS_DROP_MECHANIC_MONSTER_NAME",VLOOKUP(AA200,'LibSets constants'!$I$4:$L$1003,4,FALSE),""),"")</f>
        <v>Allianzpunkte Elite Gear Box Händler, Cyrodiil</v>
      </c>
      <c r="AD200" s="3" t="str">
        <f>IF(G200&lt;&gt;"LIBSETS_SETTYPE_BATTLEGROUND",IF(G200&lt;&gt;"LIBSETS_SETTYPE_SPECIAL",IF(AE200&lt;&gt;"",VLOOKUP(AE200,'ESO zone constants'!$D$3:$H$4953,5,FALSE),""),""),"")</f>
        <v/>
      </c>
      <c r="AE200" t="str">
        <f>IF(AND(O200&lt;&gt;"",NOT(ISERROR(O200))),"",IF(AND(M200&lt;&gt;"",M200&gt;0,NOT(ISERROR(M200))),VLOOKUP(M200,'ESO dumped WayshrineInfo'!$K$3:$N$9999,4,FALSE),""))</f>
        <v/>
      </c>
      <c r="AG200" s="3" t="str">
        <f>IF(AF200&lt;&gt;"",IF(AF200&lt;&gt;"LIBSETS_DROP_MECHANIC_MONSTER_NAME",VLOOKUP(AF200,'LibSets constants'!$I$4:$L$1003,3,FALSE),""),"")</f>
        <v/>
      </c>
      <c r="AH200" s="3" t="str">
        <f>IF(AF200&lt;&gt;"",IF(AF200&lt;&gt;"LIBSETS_DROP_MECHANIC_MONSTER_NAME",VLOOKUP(AF200,'LibSets constants'!$I$4:$L$1003,4,FALSE),""),"")</f>
        <v/>
      </c>
      <c r="AI200" s="3" t="str">
        <f>IF(G200&lt;&gt;"LIBSETS_SETTYPE_BATTLEGROUND",IF(G200&lt;&gt;"LIBSETS_SETTYPE_SPECIAL",IF(AJ200&lt;&gt;"",VLOOKUP(AJ200,'ESO zone constants'!$D$3:$H$4953,5,FALSE),""),""),"")</f>
        <v/>
      </c>
      <c r="AL200" s="3" t="str">
        <f>IF(AK200&lt;&gt;"",IF(AK200&lt;&gt;"LIBSETS_DROP_MECHANIC_MONSTER_NAME",VLOOKUP(AK200,'LibSets constants'!$I$4:$L$1003,3,FALSE),""),"")</f>
        <v/>
      </c>
      <c r="AM200" s="3" t="str">
        <f>IF(AK200&lt;&gt;"",IF(AK200&lt;&gt;"LIBSETS_DROP_MECHANIC_MONSTER_NAME",VLOOKUP(AK200,'LibSets constants'!$I$4:$L$1003,4,FALSE),""),"")</f>
        <v/>
      </c>
      <c r="AN200" s="3" t="str">
        <f>IF(G200&lt;&gt;"LIBSETS_SETTYPE_BATTLEGROUND",IF(G200&lt;&gt;"LIBSETS_SETTYPE_SPECIAL",IF(AO200&lt;&gt;"",VLOOKUP(AO200,'ESO zone constants'!$D$3:$H$4953,5,FALSE),""),""),"")</f>
        <v/>
      </c>
      <c r="AQ200" s="3" t="str">
        <f>IF(AP200&lt;&gt;"",IF(AP200&lt;&gt;"LIBSETS_DROP_MECHANIC_MONSTER_NAME",VLOOKUP(AP200,'LibSets constants'!$I$4:$L$1003,3,FALSE),""),"")</f>
        <v/>
      </c>
      <c r="AR200" s="3" t="str">
        <f>IF(AP200&lt;&gt;"",IF(AP200&lt;&gt;"LIBSETS_DROP_MECHANIC_MONSTER_NAME",VLOOKUP(AP200,'LibSets constants'!$I$4:$L$1003,4,FALSE),""),"")</f>
        <v/>
      </c>
      <c r="AS200" s="3" t="str">
        <f>IF(G200&lt;&gt;"LIBSETS_SETTYPE_BATTLEGROUND",IF(G200&lt;&gt;"LIBSETS_SETTYPE_SPECIAL",IF(AT200&lt;&gt;"",VLOOKUP(AT200,'ESO zone constants'!$D$3:$H$4953,5,FALSE),""),""),"")</f>
        <v/>
      </c>
      <c r="AV200" s="3" t="str">
        <f>IF(AU200&lt;&gt;"",IF(AU200&lt;&gt;"LIBSETS_DROP_MECHANIC_MONSTER_NAME",VLOOKUP(AU200,'LibSets constants'!$I$4:$L$1003,3,FALSE),""),"")</f>
        <v/>
      </c>
      <c r="AW200" s="3" t="str">
        <f>IF(AU200&lt;&gt;"",IF(AU200&lt;&gt;"LIBSETS_DROP_MECHANIC_MONSTER_NAME",VLOOKUP(AU200,'LibSets constants'!$I$4:$L$1003,4,FALSE),""),"")</f>
        <v/>
      </c>
      <c r="AX200" s="87" t="s">
        <v>2678</v>
      </c>
      <c r="AY200" s="21" t="str">
        <f t="shared" si="15"/>
        <v>[238] = {wayshrines={-1,-1,-1,}, dlcId=DLC_BASE_GAME</v>
      </c>
      <c r="AZ200" s="21" t="str">
        <f t="shared" si="16"/>
        <v>, zoneIds={181}, veteran=false</v>
      </c>
      <c r="BA200" s="21" t="str">
        <f t="shared" si="17"/>
        <v>, setType=LIBSETS_SETTYPE_CYRODIIL</v>
      </c>
      <c r="BB200" s="21" t="str">
        <f t="shared" si="18"/>
        <v>, dropMechanic={LIBSETS_DROP_MECHANIC_MAIL_PVP_REWARDS_FOR_THE_WORTHY,LIBSETS_DROP_MECHANIC_AP_ELITE_GEAR_LOCKBOX_MERCHANT}},</v>
      </c>
      <c r="BC200" s="21" t="str">
        <f t="shared" si="19"/>
        <v xml:space="preserve"> --Fasalla\'s Guile / Fasallas List   [Cyrodiil]</v>
      </c>
    </row>
    <row r="201" spans="1:55" x14ac:dyDescent="0.25">
      <c r="A201" s="12">
        <v>239</v>
      </c>
      <c r="B201" t="s">
        <v>1044</v>
      </c>
      <c r="C201" t="s">
        <v>2614</v>
      </c>
      <c r="D201" s="3">
        <f>A201</f>
        <v>239</v>
      </c>
      <c r="G201" s="8" t="s">
        <v>1480</v>
      </c>
      <c r="I201" t="s">
        <v>91</v>
      </c>
      <c r="J201" t="s">
        <v>91</v>
      </c>
      <c r="K201">
        <v>-1</v>
      </c>
      <c r="L201">
        <v>-1</v>
      </c>
      <c r="M201">
        <v>-1</v>
      </c>
      <c r="N201">
        <v>0</v>
      </c>
      <c r="O201" s="66" t="s">
        <v>125</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constants'!$B$4:$C$1003,2,FALSE),"")</f>
        <v>Included in base game</v>
      </c>
      <c r="U201" s="33" t="s">
        <v>1546</v>
      </c>
      <c r="V201" s="3" t="str">
        <f>IF(U201&lt;&gt;"",IF(U201&lt;&gt;"LIBSETS_DROP_MECHANIC_MONSTER_NAME",VLOOKUP(U201,'LibSets constants'!$I$4:$L$1003,3,FALSE),""),"")</f>
        <v>Rewards for the worthy (Cyrodiil/Battleground mail)</v>
      </c>
      <c r="W201" s="3" t="str">
        <f>IF(U201&lt;&gt;"",IF(U201&lt;&gt;"LIBSETS_DROP_MECHANIC_MONSTER_NAME",VLOOKUP(U201,'LibSets constants'!$I$4:$L$1003,4,FALSE),""),"")</f>
        <v>Gerechter Lohn (Cyrodiil/Schlachtfeld Mail)</v>
      </c>
      <c r="X201" s="3"/>
      <c r="Y201" s="3" t="str">
        <f>IF(G201&lt;&gt;"LIBSETS_SETTYPE_BATTLEGROUND",IF(G201&lt;&gt;"LIBSETS_SETTYPE_SPECIAL",IF(X201&lt;&gt;"",X201,IF(Z201&lt;&gt;"",VLOOKUP(Z201,'ESO zone constants'!$D$3:$H$4953,5,FALSE),"")),""),"")</f>
        <v/>
      </c>
      <c r="Z201" t="str">
        <f>IF(AND(O201&lt;&gt;"",NOT(ISERROR(O201))),"",IF(AND(L201&lt;&gt;"",L201&gt;0,NOT(ISERROR(L201))),VLOOKUP(L201,'ESO dumped WayshrineInfo'!$K$3:$N$9999,4,FALSE),""))</f>
        <v/>
      </c>
      <c r="AA201" s="33" t="s">
        <v>2824</v>
      </c>
      <c r="AB201" s="43" t="str">
        <f>IF(AA201&lt;&gt;"",IF(AA201&lt;&gt;"LIBSETS_DROP_MECHANIC_MONSTER_NAME",VLOOKUP(AA201,'LibSets constants'!$I$4:$L$1003,3,FALSE),""),"")</f>
        <v>Alliance points elite gear lockbox merchant, Cyrodiil</v>
      </c>
      <c r="AC201" s="43" t="str">
        <f>IF(AA201&lt;&gt;"",IF(AA201&lt;&gt;"LIBSETS_DROP_MECHANIC_MONSTER_NAME",VLOOKUP(AA201,'LibSets constants'!$I$4:$L$1003,4,FALSE),""),"")</f>
        <v>Allianzpunkte Elite Gear Box Händler, Cyrodiil</v>
      </c>
      <c r="AD201" s="43" t="str">
        <f>IF(G201&lt;&gt;"LIBSETS_SETTYPE_BATTLEGROUND",IF(G201&lt;&gt;"LIBSETS_SETTYPE_SPECIAL",IF(AE201&lt;&gt;"",VLOOKUP(AE201,'ESO zone constants'!$D$3:$H$4953,5,FALSE),""),""),"")</f>
        <v/>
      </c>
      <c r="AE201" t="str">
        <f>IF(AND(O201&lt;&gt;"",NOT(ISERROR(O201))),"",IF(AND(M201&lt;&gt;"",M201&gt;0,NOT(ISERROR(M201))),VLOOKUP(M201,'ESO dumped WayshrineInfo'!$K$3:$N$9999,4,FALSE),""))</f>
        <v/>
      </c>
      <c r="AF201" s="44"/>
      <c r="AG201" s="43" t="str">
        <f>IF(AF201&lt;&gt;"",IF(AF201&lt;&gt;"LIBSETS_DROP_MECHANIC_MONSTER_NAME",VLOOKUP(AF201,'LibSets constants'!$I$4:$L$1003,3,FALSE),""),"")</f>
        <v/>
      </c>
      <c r="AH201" s="43" t="str">
        <f>IF(AF201&lt;&gt;"",IF(AF201&lt;&gt;"LIBSETS_DROP_MECHANIC_MONSTER_NAME",VLOOKUP(AF201,'LibSets constants'!$I$4:$L$1003,4,FALSE),""),"")</f>
        <v/>
      </c>
      <c r="AI201" s="43" t="str">
        <f>IF(G201&lt;&gt;"LIBSETS_SETTYPE_BATTLEGROUND",IF(G201&lt;&gt;"LIBSETS_SETTYPE_SPECIAL",IF(AJ201&lt;&gt;"",VLOOKUP(AJ201,'ESO zone constants'!$D$3:$H$4953,5,FALSE),""),""),"")</f>
        <v/>
      </c>
      <c r="AK201" s="44"/>
      <c r="AL201" s="43" t="str">
        <f>IF(AK201&lt;&gt;"",IF(AK201&lt;&gt;"LIBSETS_DROP_MECHANIC_MONSTER_NAME",VLOOKUP(AK201,'LibSets constants'!$I$4:$L$1003,3,FALSE),""),"")</f>
        <v/>
      </c>
      <c r="AM201" s="43" t="str">
        <f>IF(AK201&lt;&gt;"",IF(AK201&lt;&gt;"LIBSETS_DROP_MECHANIC_MONSTER_NAME",VLOOKUP(AK201,'LibSets constants'!$I$4:$L$1003,4,FALSE),""),"")</f>
        <v/>
      </c>
      <c r="AN201" s="3" t="str">
        <f>IF(G201&lt;&gt;"LIBSETS_SETTYPE_BATTLEGROUND",IF(G201&lt;&gt;"LIBSETS_SETTYPE_SPECIAL",IF(AO201&lt;&gt;"",VLOOKUP(AO201,'ESO zone constants'!$D$3:$H$4953,5,FALSE),""),""),"")</f>
        <v/>
      </c>
      <c r="AP201" s="44"/>
      <c r="AQ201" s="43" t="str">
        <f>IF(AP201&lt;&gt;"",IF(AP201&lt;&gt;"LIBSETS_DROP_MECHANIC_MONSTER_NAME",VLOOKUP(AP201,'LibSets constants'!$I$4:$L$1003,3,FALSE),""),"")</f>
        <v/>
      </c>
      <c r="AR201" s="43" t="str">
        <f>IF(AP201&lt;&gt;"",IF(AP201&lt;&gt;"LIBSETS_DROP_MECHANIC_MONSTER_NAME",VLOOKUP(AP201,'LibSets constants'!$I$4:$L$1003,4,FALSE),""),"")</f>
        <v/>
      </c>
      <c r="AS201" s="3" t="str">
        <f>IF(G201&lt;&gt;"LIBSETS_SETTYPE_BATTLEGROUND",IF(G201&lt;&gt;"LIBSETS_SETTYPE_SPECIAL",IF(AT201&lt;&gt;"",VLOOKUP(AT201,'ESO zone constants'!$D$3:$H$4953,5,FALSE),""),""),"")</f>
        <v/>
      </c>
      <c r="AU201" s="44"/>
      <c r="AV201" s="43" t="str">
        <f>IF(AU201&lt;&gt;"",IF(AU201&lt;&gt;"LIBSETS_DROP_MECHANIC_MONSTER_NAME",VLOOKUP(AU201,'LibSets constants'!$I$4:$L$1003,3,FALSE),""),"")</f>
        <v/>
      </c>
      <c r="AW201" s="43" t="str">
        <f>IF(AU201&lt;&gt;"",IF(AU201&lt;&gt;"LIBSETS_DROP_MECHANIC_MONSTER_NAME",VLOOKUP(AU201,'LibSets constants'!$I$4:$L$1003,4,FALSE),""),"")</f>
        <v/>
      </c>
      <c r="AX201" s="87" t="s">
        <v>2678</v>
      </c>
      <c r="AY201" s="21" t="str">
        <f t="shared" si="15"/>
        <v>[239] = {wayshrines={-1,-1,-1,}, dlcId=DLC_BASE_GAME</v>
      </c>
      <c r="AZ201" s="21" t="str">
        <f t="shared" si="16"/>
        <v>, zoneIds={181}, veteran=false</v>
      </c>
      <c r="BA201" s="21" t="str">
        <f t="shared" si="17"/>
        <v>, setType=LIBSETS_SETTYPE_CYRODIIL</v>
      </c>
      <c r="BB201" s="21" t="str">
        <f t="shared" si="18"/>
        <v>, dropMechanic={LIBSETS_DROP_MECHANIC_MAIL_PVP_REWARDS_FOR_THE_WORTHY,LIBSETS_DROP_MECHANIC_AP_ELITE_GEAR_LOCKBOX_MERCHANT}},</v>
      </c>
      <c r="BC201" s="21" t="str">
        <f t="shared" si="19"/>
        <v xml:space="preserve"> --Warrior\'s Fury / Raserei des Kriegers   [Cyrodiil]</v>
      </c>
    </row>
    <row r="202" spans="1:55" x14ac:dyDescent="0.25">
      <c r="A202" s="5">
        <v>240</v>
      </c>
      <c r="B202" t="s">
        <v>1045</v>
      </c>
      <c r="C202" t="s">
        <v>1046</v>
      </c>
      <c r="D202" s="3">
        <f>A202</f>
        <v>240</v>
      </c>
      <c r="G202" s="8" t="s">
        <v>1479</v>
      </c>
      <c r="I202" t="s">
        <v>91</v>
      </c>
      <c r="J202" t="s">
        <v>91</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constants'!$B$4:$C$1003,2,FALSE),"")</f>
        <v>Dark Brotherhood</v>
      </c>
      <c r="V202" s="3" t="str">
        <f>IF(U202&lt;&gt;"",IF(U202&lt;&gt;"LIBSETS_DROP_MECHANIC_MONSTER_NAME",VLOOKUP(U202,'LibSets constants'!$I$4:$L$1003,3,FALSE),""),"")</f>
        <v/>
      </c>
      <c r="W202" s="3" t="str">
        <f>IF(U202&lt;&gt;"",IF(U202&lt;&gt;"LIBSETS_DROP_MECHANIC_MONSTER_NAME",VLOOKUP(U202,'LibSets constants'!$I$4:$L$1003,4,FALSE),""),"")</f>
        <v/>
      </c>
      <c r="X202" s="3"/>
      <c r="Y202" s="3">
        <f>IF(G202&lt;&gt;"LIBSETS_SETTYPE_BATTLEGROUND",IF(G202&lt;&gt;"LIBSETS_SETTYPE_SPECIAL",IF(X202&lt;&gt;"",X202,IF(Z202&lt;&gt;"",VLOOKUP(Z202,'ESO zone constants'!$D$3:$H$4953,5,FALSE),"")),""),"")</f>
        <v>823</v>
      </c>
      <c r="Z202" t="str">
        <f>IF(AND(O202&lt;&gt;"",NOT(ISERROR(O202))),"",IF(AND(L202&lt;&gt;"",L202&gt;0,NOT(ISERROR(L202))),VLOOKUP(L202,'ESO dumped WayshrineInfo'!$K$3:$N$9999,4,FALSE),""))</f>
        <v>Gold Coast</v>
      </c>
      <c r="AB202" s="43" t="str">
        <f>IF(AA202&lt;&gt;"",IF(AA202&lt;&gt;"LIBSETS_DROP_MECHANIC_MONSTER_NAME",VLOOKUP(AA202,'LibSets constants'!$I$4:$L$1003,3,FALSE),""),"")</f>
        <v/>
      </c>
      <c r="AC202" s="43" t="str">
        <f>IF(AA202&lt;&gt;"",IF(AA202&lt;&gt;"LIBSETS_DROP_MECHANIC_MONSTER_NAME",VLOOKUP(AA202,'LibSets constants'!$I$4:$L$1003,4,FALSE),""),"")</f>
        <v/>
      </c>
      <c r="AD202" s="3">
        <f>IF(G202&lt;&gt;"LIBSETS_SETTYPE_BATTLEGROUND",IF(G202&lt;&gt;"LIBSETS_SETTYPE_SPECIAL",IF(AE202&lt;&gt;"",VLOOKUP(AE202,'ESO zone constants'!$D$3:$H$4953,5,FALSE),""),""),"")</f>
        <v>823</v>
      </c>
      <c r="AE202" t="str">
        <f>IF(AND(O202&lt;&gt;"",NOT(ISERROR(O202))),"",IF(AND(M202&lt;&gt;"",M202&gt;0,NOT(ISERROR(M202))),VLOOKUP(M202,'ESO dumped WayshrineInfo'!$K$3:$N$9999,4,FALSE),""))</f>
        <v>Gold Coast</v>
      </c>
      <c r="AF202" s="44"/>
      <c r="AG202" s="43" t="str">
        <f>IF(AF202&lt;&gt;"",IF(AF202&lt;&gt;"LIBSETS_DROP_MECHANIC_MONSTER_NAME",VLOOKUP(AF202,'LibSets constants'!$I$4:$L$1003,3,FALSE),""),"")</f>
        <v/>
      </c>
      <c r="AH202" s="43" t="str">
        <f>IF(AF202&lt;&gt;"",IF(AF202&lt;&gt;"LIBSETS_DROP_MECHANIC_MONSTER_NAME",VLOOKUP(AF202,'LibSets constants'!$I$4:$L$1003,4,FALSE),""),"")</f>
        <v/>
      </c>
      <c r="AI202" s="3" t="str">
        <f>IF(G202&lt;&gt;"LIBSETS_SETTYPE_BATTLEGROUND",IF(G202&lt;&gt;"LIBSETS_SETTYPE_SPECIAL",IF(AJ202&lt;&gt;"",VLOOKUP(AJ202,'ESO zone constants'!$D$3:$H$4953,5,FALSE),""),""),"")</f>
        <v/>
      </c>
      <c r="AK202" s="44"/>
      <c r="AL202" s="43" t="str">
        <f>IF(AK202&lt;&gt;"",IF(AK202&lt;&gt;"LIBSETS_DROP_MECHANIC_MONSTER_NAME",VLOOKUP(AK202,'LibSets constants'!$I$4:$L$1003,3,FALSE),""),"")</f>
        <v/>
      </c>
      <c r="AM202" s="43" t="str">
        <f>IF(AK202&lt;&gt;"",IF(AK202&lt;&gt;"LIBSETS_DROP_MECHANIC_MONSTER_NAME",VLOOKUP(AK202,'LibSets constants'!$I$4:$L$1003,4,FALSE),""),"")</f>
        <v/>
      </c>
      <c r="AN202" s="3" t="str">
        <f>IF(G202&lt;&gt;"LIBSETS_SETTYPE_BATTLEGROUND",IF(G202&lt;&gt;"LIBSETS_SETTYPE_SPECIAL",IF(AO202&lt;&gt;"",VLOOKUP(AO202,'ESO zone constants'!$D$3:$H$4953,5,FALSE),""),""),"")</f>
        <v/>
      </c>
      <c r="AP202" s="44"/>
      <c r="AQ202" s="43" t="str">
        <f>IF(AP202&lt;&gt;"",IF(AP202&lt;&gt;"LIBSETS_DROP_MECHANIC_MONSTER_NAME",VLOOKUP(AP202,'LibSets constants'!$I$4:$L$1003,3,FALSE),""),"")</f>
        <v/>
      </c>
      <c r="AR202" s="43" t="str">
        <f>IF(AP202&lt;&gt;"",IF(AP202&lt;&gt;"LIBSETS_DROP_MECHANIC_MONSTER_NAME",VLOOKUP(AP202,'LibSets constants'!$I$4:$L$1003,4,FALSE),""),"")</f>
        <v/>
      </c>
      <c r="AS202" s="3" t="str">
        <f>IF(G202&lt;&gt;"LIBSETS_SETTYPE_BATTLEGROUND",IF(G202&lt;&gt;"LIBSETS_SETTYPE_SPECIAL",IF(AT202&lt;&gt;"",VLOOKUP(AT202,'ESO zone constants'!$D$3:$H$4953,5,FALSE),""),""),"")</f>
        <v/>
      </c>
      <c r="AU202" s="44"/>
      <c r="AV202" s="43" t="str">
        <f>IF(AU202&lt;&gt;"",IF(AU202&lt;&gt;"LIBSETS_DROP_MECHANIC_MONSTER_NAME",VLOOKUP(AU202,'LibSets constants'!$I$4:$L$1003,3,FALSE),""),"")</f>
        <v/>
      </c>
      <c r="AW202" s="43" t="str">
        <f>IF(AU202&lt;&gt;"",IF(AU202&lt;&gt;"LIBSETS_DROP_MECHANIC_MONSTER_NAME",VLOOKUP(AU202,'LibSets constants'!$I$4:$L$1003,4,FALSE),""),"")</f>
        <v/>
      </c>
      <c r="AX202" s="87" t="s">
        <v>2679</v>
      </c>
      <c r="AY202" s="21" t="str">
        <f t="shared" si="15"/>
        <v>[240] = {wayshrines={254,254,254,}, traitsNeeded=5, dlcId=DLC_DARK_BROTHERHOOD</v>
      </c>
      <c r="AZ202" s="21" t="str">
        <f t="shared" si="16"/>
        <v>, zoneIds={823,823,823}, veteran=false</v>
      </c>
      <c r="BA202" s="21" t="str">
        <f t="shared" si="17"/>
        <v>, setType=LIBSETS_SETTYPE_CRAFTED</v>
      </c>
      <c r="BB202" s="21" t="str">
        <f t="shared" si="18"/>
        <v>, isProcSetAllowedInPvP=1},</v>
      </c>
      <c r="BC202" s="21" t="str">
        <f t="shared" si="19"/>
        <v xml:space="preserve"> --Kvatch Gladiator / Gladiator von Kvatch   [Gold Coast, Gold Coast, Gold Coast]</v>
      </c>
    </row>
    <row r="203" spans="1:55" x14ac:dyDescent="0.25">
      <c r="A203" s="5">
        <v>241</v>
      </c>
      <c r="B203" t="s">
        <v>1047</v>
      </c>
      <c r="C203" t="s">
        <v>2615</v>
      </c>
      <c r="D203" s="3">
        <f>A203</f>
        <v>241</v>
      </c>
      <c r="G203" s="8" t="s">
        <v>1479</v>
      </c>
      <c r="I203" t="s">
        <v>91</v>
      </c>
      <c r="J203" t="s">
        <v>91</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constants'!$B$4:$C$1003,2,FALSE),"")</f>
        <v>Dark Brotherhood</v>
      </c>
      <c r="V203" s="3" t="str">
        <f>IF(U203&lt;&gt;"",IF(U203&lt;&gt;"LIBSETS_DROP_MECHANIC_MONSTER_NAME",VLOOKUP(U203,'LibSets constants'!$I$4:$L$1003,3,FALSE),""),"")</f>
        <v/>
      </c>
      <c r="W203" s="3" t="str">
        <f>IF(U203&lt;&gt;"",IF(U203&lt;&gt;"LIBSETS_DROP_MECHANIC_MONSTER_NAME",VLOOKUP(U203,'LibSets constants'!$I$4:$L$1003,4,FALSE),""),"")</f>
        <v/>
      </c>
      <c r="X203" s="3"/>
      <c r="Y203" s="3">
        <f>IF(G203&lt;&gt;"LIBSETS_SETTYPE_BATTLEGROUND",IF(G203&lt;&gt;"LIBSETS_SETTYPE_SPECIAL",IF(X203&lt;&gt;"",X203,IF(Z203&lt;&gt;"",VLOOKUP(Z203,'ESO zone constants'!$D$3:$H$4953,5,FALSE),"")),""),"")</f>
        <v>823</v>
      </c>
      <c r="Z203" t="str">
        <f>IF(AND(O203&lt;&gt;"",NOT(ISERROR(O203))),"",IF(AND(L203&lt;&gt;"",L203&gt;0,NOT(ISERROR(L203))),VLOOKUP(L203,'ESO dumped WayshrineInfo'!$K$3:$N$9999,4,FALSE),""))</f>
        <v>Gold Coast</v>
      </c>
      <c r="AB203" s="43" t="str">
        <f>IF(AA203&lt;&gt;"",IF(AA203&lt;&gt;"LIBSETS_DROP_MECHANIC_MONSTER_NAME",VLOOKUP(AA203,'LibSets constants'!$I$4:$L$1003,3,FALSE),""),"")</f>
        <v/>
      </c>
      <c r="AC203" s="43" t="str">
        <f>IF(AA203&lt;&gt;"",IF(AA203&lt;&gt;"LIBSETS_DROP_MECHANIC_MONSTER_NAME",VLOOKUP(AA203,'LibSets constants'!$I$4:$L$1003,4,FALSE),""),"")</f>
        <v/>
      </c>
      <c r="AD203" s="3">
        <f>IF(G203&lt;&gt;"LIBSETS_SETTYPE_BATTLEGROUND",IF(G203&lt;&gt;"LIBSETS_SETTYPE_SPECIAL",IF(AE203&lt;&gt;"",VLOOKUP(AE203,'ESO zone constants'!$D$3:$H$4953,5,FALSE),""),""),"")</f>
        <v>823</v>
      </c>
      <c r="AE203" t="str">
        <f>IF(AND(O203&lt;&gt;"",NOT(ISERROR(O203))),"",IF(AND(M203&lt;&gt;"",M203&gt;0,NOT(ISERROR(M203))),VLOOKUP(M203,'ESO dumped WayshrineInfo'!$K$3:$N$9999,4,FALSE),""))</f>
        <v>Gold Coast</v>
      </c>
      <c r="AF203" s="44"/>
      <c r="AG203" s="43" t="str">
        <f>IF(AF203&lt;&gt;"",IF(AF203&lt;&gt;"LIBSETS_DROP_MECHANIC_MONSTER_NAME",VLOOKUP(AF203,'LibSets constants'!$I$4:$L$1003,3,FALSE),""),"")</f>
        <v/>
      </c>
      <c r="AH203" s="43" t="str">
        <f>IF(AF203&lt;&gt;"",IF(AF203&lt;&gt;"LIBSETS_DROP_MECHANIC_MONSTER_NAME",VLOOKUP(AF203,'LibSets constants'!$I$4:$L$1003,4,FALSE),""),"")</f>
        <v/>
      </c>
      <c r="AI203" s="3" t="str">
        <f>IF(G203&lt;&gt;"LIBSETS_SETTYPE_BATTLEGROUND",IF(G203&lt;&gt;"LIBSETS_SETTYPE_SPECIAL",IF(AJ203&lt;&gt;"",VLOOKUP(AJ203,'ESO zone constants'!$D$3:$H$4953,5,FALSE),""),""),"")</f>
        <v/>
      </c>
      <c r="AK203" s="44"/>
      <c r="AL203" s="43" t="str">
        <f>IF(AK203&lt;&gt;"",IF(AK203&lt;&gt;"LIBSETS_DROP_MECHANIC_MONSTER_NAME",VLOOKUP(AK203,'LibSets constants'!$I$4:$L$1003,3,FALSE),""),"")</f>
        <v/>
      </c>
      <c r="AM203" s="43" t="str">
        <f>IF(AK203&lt;&gt;"",IF(AK203&lt;&gt;"LIBSETS_DROP_MECHANIC_MONSTER_NAME",VLOOKUP(AK203,'LibSets constants'!$I$4:$L$1003,4,FALSE),""),"")</f>
        <v/>
      </c>
      <c r="AN203" s="3" t="str">
        <f>IF(G203&lt;&gt;"LIBSETS_SETTYPE_BATTLEGROUND",IF(G203&lt;&gt;"LIBSETS_SETTYPE_SPECIAL",IF(AO203&lt;&gt;"",VLOOKUP(AO203,'ESO zone constants'!$D$3:$H$4953,5,FALSE),""),""),"")</f>
        <v/>
      </c>
      <c r="AP203" s="44"/>
      <c r="AQ203" s="43" t="str">
        <f>IF(AP203&lt;&gt;"",IF(AP203&lt;&gt;"LIBSETS_DROP_MECHANIC_MONSTER_NAME",VLOOKUP(AP203,'LibSets constants'!$I$4:$L$1003,3,FALSE),""),"")</f>
        <v/>
      </c>
      <c r="AR203" s="43" t="str">
        <f>IF(AP203&lt;&gt;"",IF(AP203&lt;&gt;"LIBSETS_DROP_MECHANIC_MONSTER_NAME",VLOOKUP(AP203,'LibSets constants'!$I$4:$L$1003,4,FALSE),""),"")</f>
        <v/>
      </c>
      <c r="AS203" s="3" t="str">
        <f>IF(G203&lt;&gt;"LIBSETS_SETTYPE_BATTLEGROUND",IF(G203&lt;&gt;"LIBSETS_SETTYPE_SPECIAL",IF(AT203&lt;&gt;"",VLOOKUP(AT203,'ESO zone constants'!$D$3:$H$4953,5,FALSE),""),""),"")</f>
        <v/>
      </c>
      <c r="AU203" s="44"/>
      <c r="AV203" s="43" t="str">
        <f>IF(AU203&lt;&gt;"",IF(AU203&lt;&gt;"LIBSETS_DROP_MECHANIC_MONSTER_NAME",VLOOKUP(AU203,'LibSets constants'!$I$4:$L$1003,3,FALSE),""),"")</f>
        <v/>
      </c>
      <c r="AW203" s="43" t="str">
        <f>IF(AU203&lt;&gt;"",IF(AU203&lt;&gt;"LIBSETS_DROP_MECHANIC_MONSTER_NAME",VLOOKUP(AU203,'LibSets constants'!$I$4:$L$1003,4,FALSE),""),"")</f>
        <v/>
      </c>
      <c r="AX203" s="87" t="s">
        <v>2678</v>
      </c>
      <c r="AY203" s="21" t="str">
        <f t="shared" si="15"/>
        <v>[241] = {wayshrines={251,251,251,}, traitsNeeded=7, dlcId=DLC_DARK_BROTHERHOOD</v>
      </c>
      <c r="AZ203" s="21" t="str">
        <f t="shared" si="16"/>
        <v>, zoneIds={823,823,823}, veteran=false</v>
      </c>
      <c r="BA203" s="21" t="str">
        <f t="shared" si="17"/>
        <v>, setType=LIBSETS_SETTYPE_CRAFTED</v>
      </c>
      <c r="BB203" s="21" t="str">
        <f t="shared" si="18"/>
        <v>},</v>
      </c>
      <c r="BC203" s="21" t="str">
        <f t="shared" si="19"/>
        <v xml:space="preserve"> --Varen\'s Legacy / Varens Erbe   [Gold Coast, Gold Coast, Gold Coast]</v>
      </c>
    </row>
    <row r="204" spans="1:55" x14ac:dyDescent="0.25">
      <c r="A204" s="5">
        <v>242</v>
      </c>
      <c r="B204" t="s">
        <v>1048</v>
      </c>
      <c r="C204" t="s">
        <v>2616</v>
      </c>
      <c r="D204" s="3">
        <f>A204</f>
        <v>242</v>
      </c>
      <c r="G204" s="8" t="s">
        <v>1479</v>
      </c>
      <c r="I204" t="s">
        <v>91</v>
      </c>
      <c r="J204" t="s">
        <v>91</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constants'!$B$4:$C$1003,2,FALSE),"")</f>
        <v>Dark Brotherhood</v>
      </c>
      <c r="V204" s="3" t="str">
        <f>IF(U204&lt;&gt;"",IF(U204&lt;&gt;"LIBSETS_DROP_MECHANIC_MONSTER_NAME",VLOOKUP(U204,'LibSets constants'!$I$4:$L$1003,3,FALSE),""),"")</f>
        <v/>
      </c>
      <c r="W204" s="3" t="str">
        <f>IF(U204&lt;&gt;"",IF(U204&lt;&gt;"LIBSETS_DROP_MECHANIC_MONSTER_NAME",VLOOKUP(U204,'LibSets constants'!$I$4:$L$1003,4,FALSE),""),"")</f>
        <v/>
      </c>
      <c r="X204" s="3"/>
      <c r="Y204" s="3">
        <f>IF(G204&lt;&gt;"LIBSETS_SETTYPE_BATTLEGROUND",IF(G204&lt;&gt;"LIBSETS_SETTYPE_SPECIAL",IF(X204&lt;&gt;"",X204,IF(Z204&lt;&gt;"",VLOOKUP(Z204,'ESO zone constants'!$D$3:$H$4953,5,FALSE),"")),""),"")</f>
        <v>823</v>
      </c>
      <c r="Z204" t="str">
        <f>IF(AND(O204&lt;&gt;"",NOT(ISERROR(O204))),"",IF(AND(L204&lt;&gt;"",L204&gt;0,NOT(ISERROR(L204))),VLOOKUP(L204,'ESO dumped WayshrineInfo'!$K$3:$N$9999,4,FALSE),""))</f>
        <v>Gold Coast</v>
      </c>
      <c r="AB204" s="43" t="str">
        <f>IF(AA204&lt;&gt;"",IF(AA204&lt;&gt;"LIBSETS_DROP_MECHANIC_MONSTER_NAME",VLOOKUP(AA204,'LibSets constants'!$I$4:$L$1003,3,FALSE),""),"")</f>
        <v/>
      </c>
      <c r="AC204" s="43" t="str">
        <f>IF(AA204&lt;&gt;"",IF(AA204&lt;&gt;"LIBSETS_DROP_MECHANIC_MONSTER_NAME",VLOOKUP(AA204,'LibSets constants'!$I$4:$L$1003,4,FALSE),""),"")</f>
        <v/>
      </c>
      <c r="AD204" s="3">
        <f>IF(G204&lt;&gt;"LIBSETS_SETTYPE_BATTLEGROUND",IF(G204&lt;&gt;"LIBSETS_SETTYPE_SPECIAL",IF(AE204&lt;&gt;"",VLOOKUP(AE204,'ESO zone constants'!$D$3:$H$4953,5,FALSE),""),""),"")</f>
        <v>823</v>
      </c>
      <c r="AE204" t="str">
        <f>IF(AND(O204&lt;&gt;"",NOT(ISERROR(O204))),"",IF(AND(M204&lt;&gt;"",M204&gt;0,NOT(ISERROR(M204))),VLOOKUP(M204,'ESO dumped WayshrineInfo'!$K$3:$N$9999,4,FALSE),""))</f>
        <v>Gold Coast</v>
      </c>
      <c r="AF204" s="44"/>
      <c r="AG204" s="43" t="str">
        <f>IF(AF204&lt;&gt;"",IF(AF204&lt;&gt;"LIBSETS_DROP_MECHANIC_MONSTER_NAME",VLOOKUP(AF204,'LibSets constants'!$I$4:$L$1003,3,FALSE),""),"")</f>
        <v/>
      </c>
      <c r="AH204" s="43" t="str">
        <f>IF(AF204&lt;&gt;"",IF(AF204&lt;&gt;"LIBSETS_DROP_MECHANIC_MONSTER_NAME",VLOOKUP(AF204,'LibSets constants'!$I$4:$L$1003,4,FALSE),""),"")</f>
        <v/>
      </c>
      <c r="AI204" s="3" t="str">
        <f>IF(G204&lt;&gt;"LIBSETS_SETTYPE_BATTLEGROUND",IF(G204&lt;&gt;"LIBSETS_SETTYPE_SPECIAL",IF(AJ204&lt;&gt;"",VLOOKUP(AJ204,'ESO zone constants'!$D$3:$H$4953,5,FALSE),""),""),"")</f>
        <v/>
      </c>
      <c r="AK204" s="44"/>
      <c r="AL204" s="43" t="str">
        <f>IF(AK204&lt;&gt;"",IF(AK204&lt;&gt;"LIBSETS_DROP_MECHANIC_MONSTER_NAME",VLOOKUP(AK204,'LibSets constants'!$I$4:$L$1003,3,FALSE),""),"")</f>
        <v/>
      </c>
      <c r="AM204" s="43" t="str">
        <f>IF(AK204&lt;&gt;"",IF(AK204&lt;&gt;"LIBSETS_DROP_MECHANIC_MONSTER_NAME",VLOOKUP(AK204,'LibSets constants'!$I$4:$L$1003,4,FALSE),""),"")</f>
        <v/>
      </c>
      <c r="AN204" s="3" t="str">
        <f>IF(G204&lt;&gt;"LIBSETS_SETTYPE_BATTLEGROUND",IF(G204&lt;&gt;"LIBSETS_SETTYPE_SPECIAL",IF(AO204&lt;&gt;"",VLOOKUP(AO204,'ESO zone constants'!$D$3:$H$4953,5,FALSE),""),""),"")</f>
        <v/>
      </c>
      <c r="AP204" s="44"/>
      <c r="AQ204" s="43" t="str">
        <f>IF(AP204&lt;&gt;"",IF(AP204&lt;&gt;"LIBSETS_DROP_MECHANIC_MONSTER_NAME",VLOOKUP(AP204,'LibSets constants'!$I$4:$L$1003,3,FALSE),""),"")</f>
        <v/>
      </c>
      <c r="AR204" s="43" t="str">
        <f>IF(AP204&lt;&gt;"",IF(AP204&lt;&gt;"LIBSETS_DROP_MECHANIC_MONSTER_NAME",VLOOKUP(AP204,'LibSets constants'!$I$4:$L$1003,4,FALSE),""),"")</f>
        <v/>
      </c>
      <c r="AS204" s="3" t="str">
        <f>IF(G204&lt;&gt;"LIBSETS_SETTYPE_BATTLEGROUND",IF(G204&lt;&gt;"LIBSETS_SETTYPE_SPECIAL",IF(AT204&lt;&gt;"",VLOOKUP(AT204,'ESO zone constants'!$D$3:$H$4953,5,FALSE),""),""),"")</f>
        <v/>
      </c>
      <c r="AU204" s="44"/>
      <c r="AV204" s="43" t="str">
        <f>IF(AU204&lt;&gt;"",IF(AU204&lt;&gt;"LIBSETS_DROP_MECHANIC_MONSTER_NAME",VLOOKUP(AU204,'LibSets constants'!$I$4:$L$1003,3,FALSE),""),"")</f>
        <v/>
      </c>
      <c r="AW204" s="43" t="str">
        <f>IF(AU204&lt;&gt;"",IF(AU204&lt;&gt;"LIBSETS_DROP_MECHANIC_MONSTER_NAME",VLOOKUP(AU204,'LibSets constants'!$I$4:$L$1003,4,FALSE),""),"")</f>
        <v/>
      </c>
      <c r="AX204" s="87" t="s">
        <v>2678</v>
      </c>
      <c r="AY204" s="21" t="str">
        <f t="shared" si="15"/>
        <v>[242] = {wayshrines={254,254,254,}, traitsNeeded=9, dlcId=DLC_DARK_BROTHERHOOD</v>
      </c>
      <c r="AZ204" s="21" t="str">
        <f t="shared" si="16"/>
        <v>, zoneIds={823,823,823}, veteran=false</v>
      </c>
      <c r="BA204" s="21" t="str">
        <f t="shared" si="17"/>
        <v>, setType=LIBSETS_SETTYPE_CRAFTED</v>
      </c>
      <c r="BB204" s="21" t="str">
        <f t="shared" si="18"/>
        <v>},</v>
      </c>
      <c r="BC204" s="21" t="str">
        <f t="shared" si="19"/>
        <v xml:space="preserve"> --Pelinal\'s Aptitude / Pelinals Talent   [Gold Coast, Gold Coast, Gold Coast]</v>
      </c>
    </row>
    <row r="205" spans="1:55" x14ac:dyDescent="0.25">
      <c r="A205" s="12">
        <v>243</v>
      </c>
      <c r="B205" t="s">
        <v>1049</v>
      </c>
      <c r="C205" t="s">
        <v>1050</v>
      </c>
      <c r="D205" s="3">
        <f>A205</f>
        <v>243</v>
      </c>
      <c r="G205" s="8" t="s">
        <v>1485</v>
      </c>
      <c r="I205" t="s">
        <v>91</v>
      </c>
      <c r="J205" t="s">
        <v>91</v>
      </c>
      <c r="K205">
        <v>-1</v>
      </c>
      <c r="L205">
        <v>-1</v>
      </c>
      <c r="M205">
        <v>-1</v>
      </c>
      <c r="N205">
        <v>0</v>
      </c>
      <c r="O205" s="66" t="s">
        <v>515</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constants'!$B$4:$C$1003,2,FALSE),"")</f>
        <v>Dark Brotherhood</v>
      </c>
      <c r="U205" s="33" t="s">
        <v>1565</v>
      </c>
      <c r="V205" s="3" t="str">
        <f>IF(U205&lt;&gt;"",IF(U205&lt;&gt;"LIBSETS_DROP_MECHANIC_MONSTER_NAME",VLOOKUP(U205,'LibSets constants'!$I$4:$L$1003,3,FALSE),""),"")</f>
        <v>Delve bosses have a chance to drop a waist or feet.</v>
      </c>
      <c r="W205" s="3" t="str">
        <f>IF(U205&lt;&gt;"",IF(U205&lt;&gt;"LIBSETS_DROP_MECHANIC_MONSTER_NAME",VLOOKUP(U205,'LibSets constants'!$I$4:$L$1003,4,FALSE),""),"")</f>
        <v>Bosse in Gewölben haben die Chance, eine Taille oder Füße fallen zu lassen.</v>
      </c>
      <c r="X205" s="3"/>
      <c r="Y205" s="3" t="str">
        <f>IF(G205&lt;&gt;"LIBSETS_SETTYPE_BATTLEGROUND",IF(G205&lt;&gt;"LIBSETS_SETTYPE_SPECIAL",IF(X205&lt;&gt;"",X205,IF(Z205&lt;&gt;"",VLOOKUP(Z205,'ESO zone constants'!$D$3:$H$4953,5,FALSE),"")),""),"")</f>
        <v/>
      </c>
      <c r="Z205" t="str">
        <f>IF(AND(O205&lt;&gt;"",NOT(ISERROR(O205))),"",IF(AND(L205&lt;&gt;"",L205&gt;0,NOT(ISERROR(L205))),VLOOKUP(L205,'ESO dumped WayshrineInfo'!$K$3:$N$9999,4,FALSE),""))</f>
        <v/>
      </c>
      <c r="AA205" s="33" t="s">
        <v>1566</v>
      </c>
      <c r="AB205" s="43" t="str">
        <f>IF(AA205&lt;&gt;"",IF(AA205&lt;&gt;"LIBSETS_DROP_MECHANIC_MONSTER_NAME",VLOOKUP(AA205,'LibSets constants'!$I$4:$L$1003,3,FALSE),""),"")</f>
        <v>Overland group bosses have a 100% chance to drop head, chest, legs, or weapon.</v>
      </c>
      <c r="AC205" s="43" t="str">
        <f>IF(AA205&lt;&gt;"",IF(AA205&lt;&gt;"LIBSETS_DROP_MECHANIC_MONSTER_NAME",VLOOKUP(AA205,'LibSets constants'!$I$4:$L$1003,4,FALSE),""),"")</f>
        <v>Überland Gruppenbosse haben eine Chance von 100%, Kopf, Brust, Beine oder Waffen fallen zu lassen.</v>
      </c>
      <c r="AD205" s="3" t="str">
        <f>IF(G205&lt;&gt;"LIBSETS_SETTYPE_BATTLEGROUND",IF(G205&lt;&gt;"LIBSETS_SETTYPE_SPECIAL",IF(AE205&lt;&gt;"",VLOOKUP(AE205,'ESO zone constants'!$D$3:$H$4953,5,FALSE),""),""),"")</f>
        <v/>
      </c>
      <c r="AE205" t="str">
        <f>IF(AND(O205&lt;&gt;"",NOT(ISERROR(O205))),"",IF(AND(M205&lt;&gt;"",M205&gt;0,NOT(ISERROR(M205))),VLOOKUP(M205,'ESO dumped WayshrineInfo'!$K$3:$N$9999,4,FALSE),""))</f>
        <v/>
      </c>
      <c r="AF205" s="44" t="s">
        <v>1567</v>
      </c>
      <c r="AG205" s="43" t="str">
        <f>IF(AF205&lt;&gt;"",IF(AF205&lt;&gt;"LIBSETS_DROP_MECHANIC_MONSTER_NAME",VLOOKUP(AF205,'LibSets constants'!$I$4:$L$1003,3,FALSE),""),"")</f>
        <v>Public dungeon bosses have a chance to drop a shoulder, hand, or weapon.</v>
      </c>
      <c r="AH205" s="43" t="str">
        <f>IF(AF205&lt;&gt;"",IF(AF205&lt;&gt;"LIBSETS_DROP_MECHANIC_MONSTER_NAME",VLOOKUP(AF205,'LibSets constants'!$I$4:$L$1003,4,FALSE),""),"")</f>
        <v>Öffentliche Dungeon-Bosse haben die Möglichkeit, eine Schulter, Handschuhe oder eine Waffe fallen zu lassen.</v>
      </c>
      <c r="AI205" s="3" t="str">
        <f>IF(G205&lt;&gt;"LIBSETS_SETTYPE_BATTLEGROUND",IF(G205&lt;&gt;"LIBSETS_SETTYPE_SPECIAL",IF(AJ205&lt;&gt;"",VLOOKUP(AJ205,'ESO zone constants'!$D$3:$H$4953,5,FALSE),""),""),"")</f>
        <v/>
      </c>
      <c r="AK205" s="44" t="s">
        <v>1568</v>
      </c>
      <c r="AL205" s="43" t="str">
        <f>IF(AK205&lt;&gt;"",IF(AK205&lt;&gt;"LIBSETS_DROP_MECHANIC_MONSTER_NAME",VLOOKUP(AK205,'LibSets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5" s="43" t="str">
        <f>IF(AK205&lt;&gt;"",IF(AK205&lt;&gt;"LIBSETS_DROP_MECHANIC_MONSTER_NAME",VLOOKUP(AK205,'LibSets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5" s="3" t="str">
        <f>IF(G205&lt;&gt;"LIBSETS_SETTYPE_BATTLEGROUND",IF(G205&lt;&gt;"LIBSETS_SETTYPE_SPECIAL",IF(AO205&lt;&gt;"",VLOOKUP(AO205,'ESO zone constants'!$D$3:$H$4953,5,FALSE),""),""),"")</f>
        <v/>
      </c>
      <c r="AP205" s="44"/>
      <c r="AQ205" s="43" t="str">
        <f>IF(AP205&lt;&gt;"",IF(AP205&lt;&gt;"LIBSETS_DROP_MECHANIC_MONSTER_NAME",VLOOKUP(AP205,'LibSets constants'!$I$4:$L$1003,3,FALSE),""),"")</f>
        <v/>
      </c>
      <c r="AR205" s="43" t="str">
        <f>IF(AP205&lt;&gt;"",IF(AP205&lt;&gt;"LIBSETS_DROP_MECHANIC_MONSTER_NAME",VLOOKUP(AP205,'LibSets constants'!$I$4:$L$1003,4,FALSE),""),"")</f>
        <v/>
      </c>
      <c r="AS205" s="3" t="str">
        <f>IF(G205&lt;&gt;"LIBSETS_SETTYPE_BATTLEGROUND",IF(G205&lt;&gt;"LIBSETS_SETTYPE_SPECIAL",IF(AT205&lt;&gt;"",VLOOKUP(AT205,'ESO zone constants'!$D$3:$H$4953,5,FALSE),""),""),"")</f>
        <v/>
      </c>
      <c r="AU205" s="44"/>
      <c r="AV205" s="43" t="str">
        <f>IF(AU205&lt;&gt;"",IF(AU205&lt;&gt;"LIBSETS_DROP_MECHANIC_MONSTER_NAME",VLOOKUP(AU205,'LibSets constants'!$I$4:$L$1003,3,FALSE),""),"")</f>
        <v/>
      </c>
      <c r="AW205" s="43" t="str">
        <f>IF(AU205&lt;&gt;"",IF(AU205&lt;&gt;"LIBSETS_DROP_MECHANIC_MONSTER_NAME",VLOOKUP(AU205,'LibSets constants'!$I$4:$L$1003,4,FALSE),""),"")</f>
        <v/>
      </c>
      <c r="AX205" s="87" t="s">
        <v>2678</v>
      </c>
      <c r="AY205" s="21" t="str">
        <f t="shared" si="15"/>
        <v>[243] = {wayshrines={-1,-1,-1,}, dlcId=DLC_DARK_BROTHERHOOD</v>
      </c>
      <c r="AZ205" s="21" t="str">
        <f t="shared" si="16"/>
        <v>, zoneIds={823}, veteran=false</v>
      </c>
      <c r="BA205" s="21" t="str">
        <f t="shared" si="17"/>
        <v>, setType=LIBSETS_SETTYPE_OVERLAND</v>
      </c>
      <c r="BB205" s="21" t="str">
        <f t="shared" si="18"/>
        <v>, dropMechanic={LIBSETS_DROP_MECHANIC_OVERLAND_BOSS_DELVE,LIBSETS_DROP_MECHANIC_OVERLAND_WORLDBOSS,LIBSETS_DROP_MECHANIC_OVERLAND_BOSS_PUBLIC_DUNGEON,LIBSETS_DROP_MECHANIC_OVERLAND_CHEST}},</v>
      </c>
      <c r="BC205" s="21" t="str">
        <f t="shared" si="19"/>
        <v xml:space="preserve"> --Hide of Morihaus / Haut von Morihaus   [Gold Coast]</v>
      </c>
    </row>
    <row r="206" spans="1:55" x14ac:dyDescent="0.25">
      <c r="A206" s="12">
        <v>244</v>
      </c>
      <c r="B206" t="s">
        <v>1051</v>
      </c>
      <c r="C206" t="s">
        <v>1052</v>
      </c>
      <c r="D206" s="3">
        <f>A206</f>
        <v>244</v>
      </c>
      <c r="G206" s="8" t="s">
        <v>1485</v>
      </c>
      <c r="I206" t="s">
        <v>91</v>
      </c>
      <c r="J206" t="s">
        <v>91</v>
      </c>
      <c r="K206">
        <v>-1</v>
      </c>
      <c r="L206">
        <v>-1</v>
      </c>
      <c r="M206">
        <v>-1</v>
      </c>
      <c r="N206">
        <v>0</v>
      </c>
      <c r="O206" s="66" t="s">
        <v>515</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constants'!$B$4:$C$1003,2,FALSE),"")</f>
        <v>Dark Brotherhood</v>
      </c>
      <c r="U206" s="33" t="s">
        <v>1565</v>
      </c>
      <c r="V206" s="3" t="str">
        <f>IF(U206&lt;&gt;"",IF(U206&lt;&gt;"LIBSETS_DROP_MECHANIC_MONSTER_NAME",VLOOKUP(U206,'LibSets constants'!$I$4:$L$1003,3,FALSE),""),"")</f>
        <v>Delve bosses have a chance to drop a waist or feet.</v>
      </c>
      <c r="W206" s="3" t="str">
        <f>IF(U206&lt;&gt;"",IF(U206&lt;&gt;"LIBSETS_DROP_MECHANIC_MONSTER_NAME",VLOOKUP(U206,'LibSets constants'!$I$4:$L$1003,4,FALSE),""),"")</f>
        <v>Bosse in Gewölben haben die Chance, eine Taille oder Füße fallen zu lassen.</v>
      </c>
      <c r="X206" s="3"/>
      <c r="Y206" s="3" t="str">
        <f>IF(G206&lt;&gt;"LIBSETS_SETTYPE_BATTLEGROUND",IF(G206&lt;&gt;"LIBSETS_SETTYPE_SPECIAL",IF(X206&lt;&gt;"",X206,IF(Z206&lt;&gt;"",VLOOKUP(Z206,'ESO zone constants'!$D$3:$H$4953,5,FALSE),"")),""),"")</f>
        <v/>
      </c>
      <c r="Z206" t="str">
        <f>IF(AND(O206&lt;&gt;"",NOT(ISERROR(O206))),"",IF(AND(L206&lt;&gt;"",L206&gt;0,NOT(ISERROR(L206))),VLOOKUP(L206,'ESO dumped WayshrineInfo'!$K$3:$N$9999,4,FALSE),""))</f>
        <v/>
      </c>
      <c r="AA206" s="33" t="s">
        <v>1566</v>
      </c>
      <c r="AB206" s="43" t="str">
        <f>IF(AA206&lt;&gt;"",IF(AA206&lt;&gt;"LIBSETS_DROP_MECHANIC_MONSTER_NAME",VLOOKUP(AA206,'LibSets constants'!$I$4:$L$1003,3,FALSE),""),"")</f>
        <v>Overland group bosses have a 100% chance to drop head, chest, legs, or weapon.</v>
      </c>
      <c r="AC206" s="43" t="str">
        <f>IF(AA206&lt;&gt;"",IF(AA206&lt;&gt;"LIBSETS_DROP_MECHANIC_MONSTER_NAME",VLOOKUP(AA206,'LibSets constants'!$I$4:$L$1003,4,FALSE),""),"")</f>
        <v>Überland Gruppenbosse haben eine Chance von 100%, Kopf, Brust, Beine oder Waffen fallen zu lassen.</v>
      </c>
      <c r="AD206" s="3" t="str">
        <f>IF(G206&lt;&gt;"LIBSETS_SETTYPE_BATTLEGROUND",IF(G206&lt;&gt;"LIBSETS_SETTYPE_SPECIAL",IF(AE206&lt;&gt;"",VLOOKUP(AE206,'ESO zone constants'!$D$3:$H$4953,5,FALSE),""),""),"")</f>
        <v/>
      </c>
      <c r="AE206" t="str">
        <f>IF(AND(O206&lt;&gt;"",NOT(ISERROR(O206))),"",IF(AND(M206&lt;&gt;"",M206&gt;0,NOT(ISERROR(M206))),VLOOKUP(M206,'ESO dumped WayshrineInfo'!$K$3:$N$9999,4,FALSE),""))</f>
        <v/>
      </c>
      <c r="AF206" s="44" t="s">
        <v>1567</v>
      </c>
      <c r="AG206" s="43" t="str">
        <f>IF(AF206&lt;&gt;"",IF(AF206&lt;&gt;"LIBSETS_DROP_MECHANIC_MONSTER_NAME",VLOOKUP(AF206,'LibSets constants'!$I$4:$L$1003,3,FALSE),""),"")</f>
        <v>Public dungeon bosses have a chance to drop a shoulder, hand, or weapon.</v>
      </c>
      <c r="AH206" s="43" t="str">
        <f>IF(AF206&lt;&gt;"",IF(AF206&lt;&gt;"LIBSETS_DROP_MECHANIC_MONSTER_NAME",VLOOKUP(AF206,'LibSets constants'!$I$4:$L$1003,4,FALSE),""),"")</f>
        <v>Öffentliche Dungeon-Bosse haben die Möglichkeit, eine Schulter, Handschuhe oder eine Waffe fallen zu lassen.</v>
      </c>
      <c r="AI206" s="3" t="str">
        <f>IF(G206&lt;&gt;"LIBSETS_SETTYPE_BATTLEGROUND",IF(G206&lt;&gt;"LIBSETS_SETTYPE_SPECIAL",IF(AJ206&lt;&gt;"",VLOOKUP(AJ206,'ESO zone constants'!$D$3:$H$4953,5,FALSE),""),""),"")</f>
        <v/>
      </c>
      <c r="AK206" s="44" t="s">
        <v>1568</v>
      </c>
      <c r="AL206" s="43" t="str">
        <f>IF(AK206&lt;&gt;"",IF(AK206&lt;&gt;"LIBSETS_DROP_MECHANIC_MONSTER_NAME",VLOOKUP(AK206,'LibSets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6" s="43" t="str">
        <f>IF(AK206&lt;&gt;"",IF(AK206&lt;&gt;"LIBSETS_DROP_MECHANIC_MONSTER_NAME",VLOOKUP(AK206,'LibSets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6" s="3" t="str">
        <f>IF(G206&lt;&gt;"LIBSETS_SETTYPE_BATTLEGROUND",IF(G206&lt;&gt;"LIBSETS_SETTYPE_SPECIAL",IF(AO206&lt;&gt;"",VLOOKUP(AO206,'ESO zone constants'!$D$3:$H$4953,5,FALSE),""),""),"")</f>
        <v/>
      </c>
      <c r="AP206" s="44"/>
      <c r="AQ206" s="43" t="str">
        <f>IF(AP206&lt;&gt;"",IF(AP206&lt;&gt;"LIBSETS_DROP_MECHANIC_MONSTER_NAME",VLOOKUP(AP206,'LibSets constants'!$I$4:$L$1003,3,FALSE),""),"")</f>
        <v/>
      </c>
      <c r="AR206" s="43" t="str">
        <f>IF(AP206&lt;&gt;"",IF(AP206&lt;&gt;"LIBSETS_DROP_MECHANIC_MONSTER_NAME",VLOOKUP(AP206,'LibSets constants'!$I$4:$L$1003,4,FALSE),""),"")</f>
        <v/>
      </c>
      <c r="AS206" s="3" t="str">
        <f>IF(G206&lt;&gt;"LIBSETS_SETTYPE_BATTLEGROUND",IF(G206&lt;&gt;"LIBSETS_SETTYPE_SPECIAL",IF(AT206&lt;&gt;"",VLOOKUP(AT206,'ESO zone constants'!$D$3:$H$4953,5,FALSE),""),""),"")</f>
        <v/>
      </c>
      <c r="AU206" s="44"/>
      <c r="AV206" s="43" t="str">
        <f>IF(AU206&lt;&gt;"",IF(AU206&lt;&gt;"LIBSETS_DROP_MECHANIC_MONSTER_NAME",VLOOKUP(AU206,'LibSets constants'!$I$4:$L$1003,3,FALSE),""),"")</f>
        <v/>
      </c>
      <c r="AW206" s="43" t="str">
        <f>IF(AU206&lt;&gt;"",IF(AU206&lt;&gt;"LIBSETS_DROP_MECHANIC_MONSTER_NAME",VLOOKUP(AU206,'LibSets constants'!$I$4:$L$1003,4,FALSE),""),"")</f>
        <v/>
      </c>
      <c r="AX206" s="87" t="s">
        <v>2679</v>
      </c>
      <c r="AY206" s="21" t="str">
        <f t="shared" si="15"/>
        <v>[244] = {wayshrines={-1,-1,-1,}, dlcId=DLC_DARK_BROTHERHOOD</v>
      </c>
      <c r="AZ206" s="21" t="str">
        <f t="shared" si="16"/>
        <v>, zoneIds={823}, veteran=false</v>
      </c>
      <c r="BA206" s="21" t="str">
        <f t="shared" si="17"/>
        <v>, setType=LIBSETS_SETTYPE_OVERLAND</v>
      </c>
      <c r="BB206" s="21" t="str">
        <f t="shared" si="18"/>
        <v>, isProcSetAllowedInPvP=1, dropMechanic={LIBSETS_DROP_MECHANIC_OVERLAND_BOSS_DELVE,LIBSETS_DROP_MECHANIC_OVERLAND_WORLDBOSS,LIBSETS_DROP_MECHANIC_OVERLAND_BOSS_PUBLIC_DUNGEON,LIBSETS_DROP_MECHANIC_OVERLAND_CHEST}},</v>
      </c>
      <c r="BC206" s="21" t="str">
        <f t="shared" si="19"/>
        <v xml:space="preserve"> --Flanking Strategist / Flankierender Stratege   [Gold Coast]</v>
      </c>
    </row>
    <row r="207" spans="1:55" x14ac:dyDescent="0.25">
      <c r="A207" s="12">
        <v>245</v>
      </c>
      <c r="B207" t="s">
        <v>1053</v>
      </c>
      <c r="C207" t="s">
        <v>2617</v>
      </c>
      <c r="D207" s="3">
        <f>A207</f>
        <v>245</v>
      </c>
      <c r="G207" s="8" t="s">
        <v>1485</v>
      </c>
      <c r="I207" t="s">
        <v>91</v>
      </c>
      <c r="J207" t="s">
        <v>91</v>
      </c>
      <c r="K207">
        <v>-1</v>
      </c>
      <c r="L207">
        <v>-1</v>
      </c>
      <c r="M207">
        <v>-1</v>
      </c>
      <c r="N207">
        <v>0</v>
      </c>
      <c r="O207" s="66" t="s">
        <v>515</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constants'!$B$4:$C$1003,2,FALSE),"")</f>
        <v>Dark Brotherhood</v>
      </c>
      <c r="U207" s="33" t="s">
        <v>1565</v>
      </c>
      <c r="V207" s="3" t="str">
        <f>IF(U207&lt;&gt;"",IF(U207&lt;&gt;"LIBSETS_DROP_MECHANIC_MONSTER_NAME",VLOOKUP(U207,'LibSets constants'!$I$4:$L$1003,3,FALSE),""),"")</f>
        <v>Delve bosses have a chance to drop a waist or feet.</v>
      </c>
      <c r="W207" s="3" t="str">
        <f>IF(U207&lt;&gt;"",IF(U207&lt;&gt;"LIBSETS_DROP_MECHANIC_MONSTER_NAME",VLOOKUP(U207,'LibSets constants'!$I$4:$L$1003,4,FALSE),""),"")</f>
        <v>Bosse in Gewölben haben die Chance, eine Taille oder Füße fallen zu lassen.</v>
      </c>
      <c r="X207" s="3"/>
      <c r="Y207" s="3" t="str">
        <f>IF(G207&lt;&gt;"LIBSETS_SETTYPE_BATTLEGROUND",IF(G207&lt;&gt;"LIBSETS_SETTYPE_SPECIAL",IF(X207&lt;&gt;"",X207,IF(Z207&lt;&gt;"",VLOOKUP(Z207,'ESO zone constants'!$D$3:$H$4953,5,FALSE),"")),""),"")</f>
        <v/>
      </c>
      <c r="Z207" t="str">
        <f>IF(AND(O207&lt;&gt;"",NOT(ISERROR(O207))),"",IF(AND(L207&lt;&gt;"",L207&gt;0,NOT(ISERROR(L207))),VLOOKUP(L207,'ESO dumped WayshrineInfo'!$K$3:$N$9999,4,FALSE),""))</f>
        <v/>
      </c>
      <c r="AA207" s="33" t="s">
        <v>1566</v>
      </c>
      <c r="AB207" s="40" t="str">
        <f>IF(AA207&lt;&gt;"",IF(AA207&lt;&gt;"LIBSETS_DROP_MECHANIC_MONSTER_NAME",VLOOKUP(AA207,'LibSets constants'!$I$4:$L$1003,3,FALSE),""),"")</f>
        <v>Overland group bosses have a 100% chance to drop head, chest, legs, or weapon.</v>
      </c>
      <c r="AC207" s="40" t="str">
        <f>IF(AA207&lt;&gt;"",IF(AA207&lt;&gt;"LIBSETS_DROP_MECHANIC_MONSTER_NAME",VLOOKUP(AA207,'LibSets constants'!$I$4:$L$1003,4,FALSE),""),"")</f>
        <v>Überland Gruppenbosse haben eine Chance von 100%, Kopf, Brust, Beine oder Waffen fallen zu lassen.</v>
      </c>
      <c r="AD207" s="3" t="str">
        <f>IF(G207&lt;&gt;"LIBSETS_SETTYPE_BATTLEGROUND",IF(G207&lt;&gt;"LIBSETS_SETTYPE_SPECIAL",IF(AE207&lt;&gt;"",VLOOKUP(AE207,'ESO zone constants'!$D$3:$H$4953,5,FALSE),""),""),"")</f>
        <v/>
      </c>
      <c r="AE207" t="str">
        <f>IF(AND(O207&lt;&gt;"",NOT(ISERROR(O207))),"",IF(AND(M207&lt;&gt;"",M207&gt;0,NOT(ISERROR(M207))),VLOOKUP(M207,'ESO dumped WayshrineInfo'!$K$3:$N$9999,4,FALSE),""))</f>
        <v/>
      </c>
      <c r="AF207" s="41" t="s">
        <v>1567</v>
      </c>
      <c r="AG207" s="40" t="str">
        <f>IF(AF207&lt;&gt;"",IF(AF207&lt;&gt;"LIBSETS_DROP_MECHANIC_MONSTER_NAME",VLOOKUP(AF207,'LibSets constants'!$I$4:$L$1003,3,FALSE),""),"")</f>
        <v>Public dungeon bosses have a chance to drop a shoulder, hand, or weapon.</v>
      </c>
      <c r="AH207" s="40" t="str">
        <f>IF(AF207&lt;&gt;"",IF(AF207&lt;&gt;"LIBSETS_DROP_MECHANIC_MONSTER_NAME",VLOOKUP(AF207,'LibSets constants'!$I$4:$L$1003,4,FALSE),""),"")</f>
        <v>Öffentliche Dungeon-Bosse haben die Möglichkeit, eine Schulter, Handschuhe oder eine Waffe fallen zu lassen.</v>
      </c>
      <c r="AI207" s="3" t="str">
        <f>IF(G207&lt;&gt;"LIBSETS_SETTYPE_BATTLEGROUND",IF(G207&lt;&gt;"LIBSETS_SETTYPE_SPECIAL",IF(AJ207&lt;&gt;"",VLOOKUP(AJ207,'ESO zone constants'!$D$3:$H$4953,5,FALSE),""),""),"")</f>
        <v/>
      </c>
      <c r="AK207" s="41" t="s">
        <v>1568</v>
      </c>
      <c r="AL207" s="40" t="str">
        <f>IF(AK207&lt;&gt;"",IF(AK207&lt;&gt;"LIBSETS_DROP_MECHANIC_MONSTER_NAME",VLOOKUP(AK207,'LibSets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7" s="40" t="str">
        <f>IF(AK207&lt;&gt;"",IF(AK207&lt;&gt;"LIBSETS_DROP_MECHANIC_MONSTER_NAME",VLOOKUP(AK207,'LibSets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7" s="3" t="str">
        <f>IF(G207&lt;&gt;"LIBSETS_SETTYPE_BATTLEGROUND",IF(G207&lt;&gt;"LIBSETS_SETTYPE_SPECIAL",IF(AO207&lt;&gt;"",VLOOKUP(AO207,'ESO zone constants'!$D$3:$H$4953,5,FALSE),""),""),"")</f>
        <v/>
      </c>
      <c r="AP207" s="41"/>
      <c r="AQ207" s="40" t="str">
        <f>IF(AP207&lt;&gt;"",IF(AP207&lt;&gt;"LIBSETS_DROP_MECHANIC_MONSTER_NAME",VLOOKUP(AP207,'LibSets constants'!$I$4:$L$1003,3,FALSE),""),"")</f>
        <v/>
      </c>
      <c r="AR207" s="40" t="str">
        <f>IF(AP207&lt;&gt;"",IF(AP207&lt;&gt;"LIBSETS_DROP_MECHANIC_MONSTER_NAME",VLOOKUP(AP207,'LibSets constants'!$I$4:$L$1003,4,FALSE),""),"")</f>
        <v/>
      </c>
      <c r="AS207" s="3" t="str">
        <f>IF(G207&lt;&gt;"LIBSETS_SETTYPE_BATTLEGROUND",IF(G207&lt;&gt;"LIBSETS_SETTYPE_SPECIAL",IF(AT207&lt;&gt;"",VLOOKUP(AT207,'ESO zone constants'!$D$3:$H$4953,5,FALSE),""),""),"")</f>
        <v/>
      </c>
      <c r="AU207" s="41"/>
      <c r="AV207" s="40" t="str">
        <f>IF(AU207&lt;&gt;"",IF(AU207&lt;&gt;"LIBSETS_DROP_MECHANIC_MONSTER_NAME",VLOOKUP(AU207,'LibSets constants'!$I$4:$L$1003,3,FALSE),""),"")</f>
        <v/>
      </c>
      <c r="AW207" s="40" t="str">
        <f>IF(AU207&lt;&gt;"",IF(AU207&lt;&gt;"LIBSETS_DROP_MECHANIC_MONSTER_NAME",VLOOKUP(AU207,'LibSets constants'!$I$4:$L$1003,4,FALSE),""),"")</f>
        <v/>
      </c>
      <c r="AX207" s="87" t="s">
        <v>2678</v>
      </c>
      <c r="AY207" s="21" t="str">
        <f t="shared" si="15"/>
        <v>[245] = {wayshrines={-1,-1,-1,}, dlcId=DLC_DARK_BROTHERHOOD</v>
      </c>
      <c r="AZ207" s="21" t="str">
        <f t="shared" si="16"/>
        <v>, zoneIds={823}, veteran=false</v>
      </c>
      <c r="BA207" s="21" t="str">
        <f t="shared" si="17"/>
        <v>, setType=LIBSETS_SETTYPE_OVERLAND</v>
      </c>
      <c r="BB207" s="21" t="str">
        <f t="shared" si="18"/>
        <v>, dropMechanic={LIBSETS_DROP_MECHANIC_OVERLAND_BOSS_DELVE,LIBSETS_DROP_MECHANIC_OVERLAND_WORLDBOSS,LIBSETS_DROP_MECHANIC_OVERLAND_BOSS_PUBLIC_DUNGEON,LIBSETS_DROP_MECHANIC_OVERLAND_CHEST}},</v>
      </c>
      <c r="BC207" s="21" t="str">
        <f t="shared" si="19"/>
        <v xml:space="preserve"> --Sithis\' Touch / Sithis' Berührung   [Gold Coast]</v>
      </c>
    </row>
    <row r="208" spans="1:55" x14ac:dyDescent="0.25">
      <c r="A208" s="12">
        <v>246</v>
      </c>
      <c r="B208" t="s">
        <v>1054</v>
      </c>
      <c r="C208" t="s">
        <v>2618</v>
      </c>
      <c r="D208" s="3">
        <f>A208</f>
        <v>246</v>
      </c>
      <c r="G208" s="8" t="s">
        <v>1483</v>
      </c>
      <c r="I208" t="s">
        <v>91</v>
      </c>
      <c r="J208" t="s">
        <v>91</v>
      </c>
      <c r="K208">
        <v>-1</v>
      </c>
      <c r="L208">
        <v>-1</v>
      </c>
      <c r="M208">
        <v>-1</v>
      </c>
      <c r="N208">
        <v>0</v>
      </c>
      <c r="O208" s="66" t="s">
        <v>448</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constants'!$B$4:$C$1003,2,FALSE),"")</f>
        <v>Imperial City</v>
      </c>
      <c r="U208" s="33" t="s">
        <v>2819</v>
      </c>
      <c r="V208" s="3" t="str">
        <f>IF(U208&lt;&gt;"",IF(U208&lt;&gt;"LIBSETS_DROP_MECHANIC_MONSTER_NAME",VLOOKUP(U208,'LibSets constants'!$I$4:$L$1003,3,FALSE),""),"")</f>
        <v>Tel Var equipment lockbox merchant, IC sewer base</v>
      </c>
      <c r="W208" s="3" t="str">
        <f>IF(U208&lt;&gt;"",IF(U208&lt;&gt;"LIBSETS_DROP_MECHANIC_MONSTER_NAME",VLOOKUP(U208,'LibSets constants'!$I$4:$L$1003,4,FALSE),""),"")</f>
        <v>Tel Var Ausrüstungs Box Händler, IC Kanalisation Basis</v>
      </c>
      <c r="X208" s="3"/>
      <c r="Y208" s="3" t="str">
        <f>IF(G208&lt;&gt;"LIBSETS_SETTYPE_BATTLEGROUND",IF(G208&lt;&gt;"LIBSETS_SETTYPE_SPECIAL",IF(X208&lt;&gt;"",X208,IF(Z208&lt;&gt;"",VLOOKUP(Z208,'ESO zone constants'!$D$3:$H$4953,5,FALSE),"")),""),"")</f>
        <v/>
      </c>
      <c r="Z208" t="str">
        <f>IF(AND(O208&lt;&gt;"",NOT(ISERROR(O208))),"",IF(AND(L208&lt;&gt;"",L208&gt;0,NOT(ISERROR(L208))),VLOOKUP(L208,'ESO dumped WayshrineInfo'!$K$3:$N$9999,4,FALSE),""))</f>
        <v/>
      </c>
      <c r="AB208" s="40" t="str">
        <f>IF(AA208&lt;&gt;"",IF(AA208&lt;&gt;"LIBSETS_DROP_MECHANIC_MONSTER_NAME",VLOOKUP(AA208,'LibSets constants'!$I$4:$L$1003,3,FALSE),""),"")</f>
        <v/>
      </c>
      <c r="AC208" s="40" t="str">
        <f>IF(AA208&lt;&gt;"",IF(AA208&lt;&gt;"LIBSETS_DROP_MECHANIC_MONSTER_NAME",VLOOKUP(AA208,'LibSets constants'!$I$4:$L$1003,4,FALSE),""),"")</f>
        <v/>
      </c>
      <c r="AD208" s="3" t="str">
        <f>IF(G208&lt;&gt;"LIBSETS_SETTYPE_BATTLEGROUND",IF(G208&lt;&gt;"LIBSETS_SETTYPE_SPECIAL",IF(AE208&lt;&gt;"",VLOOKUP(AE208,'ESO zone constants'!$D$3:$H$4953,5,FALSE),""),""),"")</f>
        <v/>
      </c>
      <c r="AE208" t="str">
        <f>IF(AND(O208&lt;&gt;"",NOT(ISERROR(O208))),"",IF(AND(M208&lt;&gt;"",M208&gt;0,NOT(ISERROR(M208))),VLOOKUP(M208,'ESO dumped WayshrineInfo'!$K$3:$N$9999,4,FALSE),""))</f>
        <v/>
      </c>
      <c r="AF208" s="41"/>
      <c r="AG208" s="40" t="str">
        <f>IF(AF208&lt;&gt;"",IF(AF208&lt;&gt;"LIBSETS_DROP_MECHANIC_MONSTER_NAME",VLOOKUP(AF208,'LibSets constants'!$I$4:$L$1003,3,FALSE),""),"")</f>
        <v/>
      </c>
      <c r="AH208" s="40" t="str">
        <f>IF(AF208&lt;&gt;"",IF(AF208&lt;&gt;"LIBSETS_DROP_MECHANIC_MONSTER_NAME",VLOOKUP(AF208,'LibSets constants'!$I$4:$L$1003,4,FALSE),""),"")</f>
        <v/>
      </c>
      <c r="AI208" s="3" t="str">
        <f>IF(G208&lt;&gt;"LIBSETS_SETTYPE_BATTLEGROUND",IF(G208&lt;&gt;"LIBSETS_SETTYPE_SPECIAL",IF(AJ208&lt;&gt;"",VLOOKUP(AJ208,'ESO zone constants'!$D$3:$H$4953,5,FALSE),""),""),"")</f>
        <v/>
      </c>
      <c r="AK208" s="41"/>
      <c r="AL208" s="40" t="str">
        <f>IF(AK208&lt;&gt;"",IF(AK208&lt;&gt;"LIBSETS_DROP_MECHANIC_MONSTER_NAME",VLOOKUP(AK208,'LibSets constants'!$I$4:$L$1003,3,FALSE),""),"")</f>
        <v/>
      </c>
      <c r="AM208" s="40" t="str">
        <f>IF(AK208&lt;&gt;"",IF(AK208&lt;&gt;"LIBSETS_DROP_MECHANIC_MONSTER_NAME",VLOOKUP(AK208,'LibSets constants'!$I$4:$L$1003,4,FALSE),""),"")</f>
        <v/>
      </c>
      <c r="AN208" s="3" t="str">
        <f>IF(G208&lt;&gt;"LIBSETS_SETTYPE_BATTLEGROUND",IF(G208&lt;&gt;"LIBSETS_SETTYPE_SPECIAL",IF(AO208&lt;&gt;"",VLOOKUP(AO208,'ESO zone constants'!$D$3:$H$4953,5,FALSE),""),""),"")</f>
        <v/>
      </c>
      <c r="AP208" s="41"/>
      <c r="AQ208" s="40" t="str">
        <f>IF(AP208&lt;&gt;"",IF(AP208&lt;&gt;"LIBSETS_DROP_MECHANIC_MONSTER_NAME",VLOOKUP(AP208,'LibSets constants'!$I$4:$L$1003,3,FALSE),""),"")</f>
        <v/>
      </c>
      <c r="AR208" s="40" t="str">
        <f>IF(AP208&lt;&gt;"",IF(AP208&lt;&gt;"LIBSETS_DROP_MECHANIC_MONSTER_NAME",VLOOKUP(AP208,'LibSets constants'!$I$4:$L$1003,4,FALSE),""),"")</f>
        <v/>
      </c>
      <c r="AS208" s="3" t="str">
        <f>IF(G208&lt;&gt;"LIBSETS_SETTYPE_BATTLEGROUND",IF(G208&lt;&gt;"LIBSETS_SETTYPE_SPECIAL",IF(AT208&lt;&gt;"",VLOOKUP(AT208,'ESO zone constants'!$D$3:$H$4953,5,FALSE),""),""),"")</f>
        <v/>
      </c>
      <c r="AU208" s="41"/>
      <c r="AV208" s="40" t="str">
        <f>IF(AU208&lt;&gt;"",IF(AU208&lt;&gt;"LIBSETS_DROP_MECHANIC_MONSTER_NAME",VLOOKUP(AU208,'LibSets constants'!$I$4:$L$1003,3,FALSE),""),"")</f>
        <v/>
      </c>
      <c r="AW208" s="40" t="str">
        <f>IF(AU208&lt;&gt;"",IF(AU208&lt;&gt;"LIBSETS_DROP_MECHANIC_MONSTER_NAME",VLOOKUP(AU208,'LibSets constants'!$I$4:$L$1003,4,FALSE),""),"")</f>
        <v/>
      </c>
      <c r="AX208" s="87" t="s">
        <v>2678</v>
      </c>
      <c r="AY208" s="21" t="str">
        <f t="shared" si="15"/>
        <v>[246] = {wayshrines={-1,-1,-1,}, dlcId=DLC_IMPERIAL_CITY</v>
      </c>
      <c r="AZ208" s="21" t="str">
        <f t="shared" si="16"/>
        <v>, zoneIds={643}, veteran=false</v>
      </c>
      <c r="BA208" s="21" t="str">
        <f t="shared" si="17"/>
        <v>, setType=LIBSETS_SETTYPE_IMPERIALCITY</v>
      </c>
      <c r="BB208" s="21" t="str">
        <f t="shared" si="18"/>
        <v>, dropMechanic={LIBSETS_DROP_MECHANIC_TELVAR_EQUIPMENT_LOCKBOX_MERCHANT}},</v>
      </c>
      <c r="BC208" s="21" t="str">
        <f t="shared" si="19"/>
        <v xml:space="preserve"> --Galerion\'s Revenge / Galerions Revanche   [Imperial Sewers]</v>
      </c>
    </row>
    <row r="209" spans="1:55" x14ac:dyDescent="0.25">
      <c r="A209" s="12">
        <v>247</v>
      </c>
      <c r="B209" t="s">
        <v>1055</v>
      </c>
      <c r="C209" t="s">
        <v>1056</v>
      </c>
      <c r="D209" s="3">
        <f>A209</f>
        <v>247</v>
      </c>
      <c r="G209" s="8" t="s">
        <v>1483</v>
      </c>
      <c r="I209" t="s">
        <v>91</v>
      </c>
      <c r="J209" t="s">
        <v>91</v>
      </c>
      <c r="K209">
        <v>-1</v>
      </c>
      <c r="L209">
        <v>-1</v>
      </c>
      <c r="M209">
        <v>-1</v>
      </c>
      <c r="N209">
        <v>0</v>
      </c>
      <c r="O209" s="66" t="s">
        <v>448</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constants'!$B$4:$C$1003,2,FALSE),"")</f>
        <v>Imperial City</v>
      </c>
      <c r="U209" s="33" t="s">
        <v>2819</v>
      </c>
      <c r="V209" s="3" t="str">
        <f>IF(U209&lt;&gt;"",IF(U209&lt;&gt;"LIBSETS_DROP_MECHANIC_MONSTER_NAME",VLOOKUP(U209,'LibSets constants'!$I$4:$L$1003,3,FALSE),""),"")</f>
        <v>Tel Var equipment lockbox merchant, IC sewer base</v>
      </c>
      <c r="W209" s="3" t="str">
        <f>IF(U209&lt;&gt;"",IF(U209&lt;&gt;"LIBSETS_DROP_MECHANIC_MONSTER_NAME",VLOOKUP(U209,'LibSets constants'!$I$4:$L$1003,4,FALSE),""),"")</f>
        <v>Tel Var Ausrüstungs Box Händler, IC Kanalisation Basis</v>
      </c>
      <c r="X209" s="3"/>
      <c r="Y209" s="3" t="str">
        <f>IF(G209&lt;&gt;"LIBSETS_SETTYPE_BATTLEGROUND",IF(G209&lt;&gt;"LIBSETS_SETTYPE_SPECIAL",IF(X209&lt;&gt;"",X209,IF(Z209&lt;&gt;"",VLOOKUP(Z209,'ESO zone constants'!$D$3:$H$4953,5,FALSE),"")),""),"")</f>
        <v/>
      </c>
      <c r="Z209" t="str">
        <f>IF(AND(O209&lt;&gt;"",NOT(ISERROR(O209))),"",IF(AND(L209&lt;&gt;"",L209&gt;0,NOT(ISERROR(L209))),VLOOKUP(L209,'ESO dumped WayshrineInfo'!$K$3:$N$9999,4,FALSE),""))</f>
        <v/>
      </c>
      <c r="AB209" s="40" t="str">
        <f>IF(AA209&lt;&gt;"",IF(AA209&lt;&gt;"LIBSETS_DROP_MECHANIC_MONSTER_NAME",VLOOKUP(AA209,'LibSets constants'!$I$4:$L$1003,3,FALSE),""),"")</f>
        <v/>
      </c>
      <c r="AC209" s="40" t="str">
        <f>IF(AA209&lt;&gt;"",IF(AA209&lt;&gt;"LIBSETS_DROP_MECHANIC_MONSTER_NAME",VLOOKUP(AA209,'LibSets constants'!$I$4:$L$1003,4,FALSE),""),"")</f>
        <v/>
      </c>
      <c r="AD209" s="3" t="str">
        <f>IF(G209&lt;&gt;"LIBSETS_SETTYPE_BATTLEGROUND",IF(G209&lt;&gt;"LIBSETS_SETTYPE_SPECIAL",IF(AE209&lt;&gt;"",VLOOKUP(AE209,'ESO zone constants'!$D$3:$H$4953,5,FALSE),""),""),"")</f>
        <v/>
      </c>
      <c r="AE209" t="str">
        <f>IF(AND(O209&lt;&gt;"",NOT(ISERROR(O209))),"",IF(AND(M209&lt;&gt;"",M209&gt;0,NOT(ISERROR(M209))),VLOOKUP(M209,'ESO dumped WayshrineInfo'!$K$3:$N$9999,4,FALSE),""))</f>
        <v/>
      </c>
      <c r="AF209" s="41"/>
      <c r="AG209" s="40" t="str">
        <f>IF(AF209&lt;&gt;"",IF(AF209&lt;&gt;"LIBSETS_DROP_MECHANIC_MONSTER_NAME",VLOOKUP(AF209,'LibSets constants'!$I$4:$L$1003,3,FALSE),""),"")</f>
        <v/>
      </c>
      <c r="AH209" s="40" t="str">
        <f>IF(AF209&lt;&gt;"",IF(AF209&lt;&gt;"LIBSETS_DROP_MECHANIC_MONSTER_NAME",VLOOKUP(AF209,'LibSets constants'!$I$4:$L$1003,4,FALSE),""),"")</f>
        <v/>
      </c>
      <c r="AI209" s="3" t="str">
        <f>IF(G209&lt;&gt;"LIBSETS_SETTYPE_BATTLEGROUND",IF(G209&lt;&gt;"LIBSETS_SETTYPE_SPECIAL",IF(AJ209&lt;&gt;"",VLOOKUP(AJ209,'ESO zone constants'!$D$3:$H$4953,5,FALSE),""),""),"")</f>
        <v/>
      </c>
      <c r="AK209" s="41"/>
      <c r="AL209" s="40" t="str">
        <f>IF(AK209&lt;&gt;"",IF(AK209&lt;&gt;"LIBSETS_DROP_MECHANIC_MONSTER_NAME",VLOOKUP(AK209,'LibSets constants'!$I$4:$L$1003,3,FALSE),""),"")</f>
        <v/>
      </c>
      <c r="AM209" s="40" t="str">
        <f>IF(AK209&lt;&gt;"",IF(AK209&lt;&gt;"LIBSETS_DROP_MECHANIC_MONSTER_NAME",VLOOKUP(AK209,'LibSets constants'!$I$4:$L$1003,4,FALSE),""),"")</f>
        <v/>
      </c>
      <c r="AN209" s="3" t="str">
        <f>IF(G209&lt;&gt;"LIBSETS_SETTYPE_BATTLEGROUND",IF(G209&lt;&gt;"LIBSETS_SETTYPE_SPECIAL",IF(AO209&lt;&gt;"",VLOOKUP(AO209,'ESO zone constants'!$D$3:$H$4953,5,FALSE),""),""),"")</f>
        <v/>
      </c>
      <c r="AP209" s="41"/>
      <c r="AQ209" s="40" t="str">
        <f>IF(AP209&lt;&gt;"",IF(AP209&lt;&gt;"LIBSETS_DROP_MECHANIC_MONSTER_NAME",VLOOKUP(AP209,'LibSets constants'!$I$4:$L$1003,3,FALSE),""),"")</f>
        <v/>
      </c>
      <c r="AR209" s="40" t="str">
        <f>IF(AP209&lt;&gt;"",IF(AP209&lt;&gt;"LIBSETS_DROP_MECHANIC_MONSTER_NAME",VLOOKUP(AP209,'LibSets constants'!$I$4:$L$1003,4,FALSE),""),"")</f>
        <v/>
      </c>
      <c r="AS209" s="3" t="str">
        <f>IF(G209&lt;&gt;"LIBSETS_SETTYPE_BATTLEGROUND",IF(G209&lt;&gt;"LIBSETS_SETTYPE_SPECIAL",IF(AT209&lt;&gt;"",VLOOKUP(AT209,'ESO zone constants'!$D$3:$H$4953,5,FALSE),""),""),"")</f>
        <v/>
      </c>
      <c r="AU209" s="41"/>
      <c r="AV209" s="40" t="str">
        <f>IF(AU209&lt;&gt;"",IF(AU209&lt;&gt;"LIBSETS_DROP_MECHANIC_MONSTER_NAME",VLOOKUP(AU209,'LibSets constants'!$I$4:$L$1003,3,FALSE),""),"")</f>
        <v/>
      </c>
      <c r="AW209" s="40" t="str">
        <f>IF(AU209&lt;&gt;"",IF(AU209&lt;&gt;"LIBSETS_DROP_MECHANIC_MONSTER_NAME",VLOOKUP(AU209,'LibSets constants'!$I$4:$L$1003,4,FALSE),""),"")</f>
        <v/>
      </c>
      <c r="AX209" s="87" t="s">
        <v>2678</v>
      </c>
      <c r="AY209" s="21" t="str">
        <f t="shared" si="15"/>
        <v>[247] = {wayshrines={-1,-1,-1,}, dlcId=DLC_IMPERIAL_CITY</v>
      </c>
      <c r="AZ209" s="21" t="str">
        <f t="shared" si="16"/>
        <v>, zoneIds={643}, veteran=false</v>
      </c>
      <c r="BA209" s="21" t="str">
        <f t="shared" si="17"/>
        <v>, setType=LIBSETS_SETTYPE_IMPERIALCITY</v>
      </c>
      <c r="BB209" s="21" t="str">
        <f t="shared" si="18"/>
        <v>, dropMechanic={LIBSETS_DROP_MECHANIC_TELVAR_EQUIPMENT_LOCKBOX_MERCHANT}},</v>
      </c>
      <c r="BC209" s="21" t="str">
        <f t="shared" si="19"/>
        <v xml:space="preserve"> --Vicecanon of Venom / Vizekanoniker des Gifts   [Imperial Sewers]</v>
      </c>
    </row>
    <row r="210" spans="1:55" x14ac:dyDescent="0.25">
      <c r="A210" s="12">
        <v>248</v>
      </c>
      <c r="B210" t="s">
        <v>1057</v>
      </c>
      <c r="C210" t="s">
        <v>1058</v>
      </c>
      <c r="D210" s="3">
        <f>A210</f>
        <v>248</v>
      </c>
      <c r="G210" s="8" t="s">
        <v>1483</v>
      </c>
      <c r="I210" t="s">
        <v>91</v>
      </c>
      <c r="J210" t="s">
        <v>91</v>
      </c>
      <c r="K210">
        <v>-1</v>
      </c>
      <c r="L210">
        <v>-1</v>
      </c>
      <c r="M210">
        <v>-1</v>
      </c>
      <c r="N210">
        <v>0</v>
      </c>
      <c r="O210" s="66" t="s">
        <v>448</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constants'!$B$4:$C$1003,2,FALSE),"")</f>
        <v>Imperial City</v>
      </c>
      <c r="U210" s="33" t="s">
        <v>2819</v>
      </c>
      <c r="V210" s="3" t="str">
        <f>IF(U210&lt;&gt;"",IF(U210&lt;&gt;"LIBSETS_DROP_MECHANIC_MONSTER_NAME",VLOOKUP(U210,'LibSets constants'!$I$4:$L$1003,3,FALSE),""),"")</f>
        <v>Tel Var equipment lockbox merchant, IC sewer base</v>
      </c>
      <c r="W210" s="3" t="str">
        <f>IF(U210&lt;&gt;"",IF(U210&lt;&gt;"LIBSETS_DROP_MECHANIC_MONSTER_NAME",VLOOKUP(U210,'LibSets constants'!$I$4:$L$1003,4,FALSE),""),"")</f>
        <v>Tel Var Ausrüstungs Box Händler, IC Kanalisation Basis</v>
      </c>
      <c r="X210" s="3"/>
      <c r="Y210" s="3" t="str">
        <f>IF(G210&lt;&gt;"LIBSETS_SETTYPE_BATTLEGROUND",IF(G210&lt;&gt;"LIBSETS_SETTYPE_SPECIAL",IF(X210&lt;&gt;"",X210,IF(Z210&lt;&gt;"",VLOOKUP(Z210,'ESO zone constants'!$D$3:$H$4953,5,FALSE),"")),""),"")</f>
        <v/>
      </c>
      <c r="Z210" t="str">
        <f>IF(AND(O210&lt;&gt;"",NOT(ISERROR(O210))),"",IF(AND(L210&lt;&gt;"",L210&gt;0,NOT(ISERROR(L210))),VLOOKUP(L210,'ESO dumped WayshrineInfo'!$K$3:$N$9999,4,FALSE),""))</f>
        <v/>
      </c>
      <c r="AB210" s="40" t="str">
        <f>IF(AA210&lt;&gt;"",IF(AA210&lt;&gt;"LIBSETS_DROP_MECHANIC_MONSTER_NAME",VLOOKUP(AA210,'LibSets constants'!$I$4:$L$1003,3,FALSE),""),"")</f>
        <v/>
      </c>
      <c r="AC210" s="40" t="str">
        <f>IF(AA210&lt;&gt;"",IF(AA210&lt;&gt;"LIBSETS_DROP_MECHANIC_MONSTER_NAME",VLOOKUP(AA210,'LibSets constants'!$I$4:$L$1003,4,FALSE),""),"")</f>
        <v/>
      </c>
      <c r="AD210" s="3" t="str">
        <f>IF(G210&lt;&gt;"LIBSETS_SETTYPE_BATTLEGROUND",IF(G210&lt;&gt;"LIBSETS_SETTYPE_SPECIAL",IF(AE210&lt;&gt;"",VLOOKUP(AE210,'ESO zone constants'!$D$3:$H$4953,5,FALSE),""),""),"")</f>
        <v/>
      </c>
      <c r="AE210" t="str">
        <f>IF(AND(O210&lt;&gt;"",NOT(ISERROR(O210))),"",IF(AND(M210&lt;&gt;"",M210&gt;0,NOT(ISERROR(M210))),VLOOKUP(M210,'ESO dumped WayshrineInfo'!$K$3:$N$9999,4,FALSE),""))</f>
        <v/>
      </c>
      <c r="AF210" s="41"/>
      <c r="AG210" s="40" t="str">
        <f>IF(AF210&lt;&gt;"",IF(AF210&lt;&gt;"LIBSETS_DROP_MECHANIC_MONSTER_NAME",VLOOKUP(AF210,'LibSets constants'!$I$4:$L$1003,3,FALSE),""),"")</f>
        <v/>
      </c>
      <c r="AH210" s="40" t="str">
        <f>IF(AF210&lt;&gt;"",IF(AF210&lt;&gt;"LIBSETS_DROP_MECHANIC_MONSTER_NAME",VLOOKUP(AF210,'LibSets constants'!$I$4:$L$1003,4,FALSE),""),"")</f>
        <v/>
      </c>
      <c r="AI210" s="3" t="str">
        <f>IF(G210&lt;&gt;"LIBSETS_SETTYPE_BATTLEGROUND",IF(G210&lt;&gt;"LIBSETS_SETTYPE_SPECIAL",IF(AJ210&lt;&gt;"",VLOOKUP(AJ210,'ESO zone constants'!$D$3:$H$4953,5,FALSE),""),""),"")</f>
        <v/>
      </c>
      <c r="AK210" s="41"/>
      <c r="AL210" s="40" t="str">
        <f>IF(AK210&lt;&gt;"",IF(AK210&lt;&gt;"LIBSETS_DROP_MECHANIC_MONSTER_NAME",VLOOKUP(AK210,'LibSets constants'!$I$4:$L$1003,3,FALSE),""),"")</f>
        <v/>
      </c>
      <c r="AM210" s="40" t="str">
        <f>IF(AK210&lt;&gt;"",IF(AK210&lt;&gt;"LIBSETS_DROP_MECHANIC_MONSTER_NAME",VLOOKUP(AK210,'LibSets constants'!$I$4:$L$1003,4,FALSE),""),"")</f>
        <v/>
      </c>
      <c r="AN210" s="3" t="str">
        <f>IF(G210&lt;&gt;"LIBSETS_SETTYPE_BATTLEGROUND",IF(G210&lt;&gt;"LIBSETS_SETTYPE_SPECIAL",IF(AO210&lt;&gt;"",VLOOKUP(AO210,'ESO zone constants'!$D$3:$H$4953,5,FALSE),""),""),"")</f>
        <v/>
      </c>
      <c r="AP210" s="41"/>
      <c r="AQ210" s="40" t="str">
        <f>IF(AP210&lt;&gt;"",IF(AP210&lt;&gt;"LIBSETS_DROP_MECHANIC_MONSTER_NAME",VLOOKUP(AP210,'LibSets constants'!$I$4:$L$1003,3,FALSE),""),"")</f>
        <v/>
      </c>
      <c r="AR210" s="40" t="str">
        <f>IF(AP210&lt;&gt;"",IF(AP210&lt;&gt;"LIBSETS_DROP_MECHANIC_MONSTER_NAME",VLOOKUP(AP210,'LibSets constants'!$I$4:$L$1003,4,FALSE),""),"")</f>
        <v/>
      </c>
      <c r="AS210" s="3" t="str">
        <f>IF(G210&lt;&gt;"LIBSETS_SETTYPE_BATTLEGROUND",IF(G210&lt;&gt;"LIBSETS_SETTYPE_SPECIAL",IF(AT210&lt;&gt;"",VLOOKUP(AT210,'ESO zone constants'!$D$3:$H$4953,5,FALSE),""),""),"")</f>
        <v/>
      </c>
      <c r="AU210" s="41"/>
      <c r="AV210" s="40" t="str">
        <f>IF(AU210&lt;&gt;"",IF(AU210&lt;&gt;"LIBSETS_DROP_MECHANIC_MONSTER_NAME",VLOOKUP(AU210,'LibSets constants'!$I$4:$L$1003,3,FALSE),""),"")</f>
        <v/>
      </c>
      <c r="AW210" s="40" t="str">
        <f>IF(AU210&lt;&gt;"",IF(AU210&lt;&gt;"LIBSETS_DROP_MECHANIC_MONSTER_NAME",VLOOKUP(AU210,'LibSets constants'!$I$4:$L$1003,4,FALSE),""),"")</f>
        <v/>
      </c>
      <c r="AX210" s="87" t="s">
        <v>2678</v>
      </c>
      <c r="AY210" s="21" t="str">
        <f t="shared" si="15"/>
        <v>[248] = {wayshrines={-1,-1,-1,}, dlcId=DLC_IMPERIAL_CITY</v>
      </c>
      <c r="AZ210" s="21" t="str">
        <f t="shared" si="16"/>
        <v>, zoneIds={643}, veteran=false</v>
      </c>
      <c r="BA210" s="21" t="str">
        <f t="shared" si="17"/>
        <v>, setType=LIBSETS_SETTYPE_IMPERIALCITY</v>
      </c>
      <c r="BB210" s="21" t="str">
        <f t="shared" si="18"/>
        <v>, dropMechanic={LIBSETS_DROP_MECHANIC_TELVAR_EQUIPMENT_LOCKBOX_MERCHANT}},</v>
      </c>
      <c r="BC210" s="21" t="str">
        <f t="shared" si="19"/>
        <v xml:space="preserve"> --Thews of the Harbinger / Muskeln des Vorboten   [Imperial Sewers]</v>
      </c>
    </row>
    <row r="211" spans="1:55" x14ac:dyDescent="0.25">
      <c r="A211" s="12">
        <v>253</v>
      </c>
      <c r="B211" t="s">
        <v>1059</v>
      </c>
      <c r="C211" t="s">
        <v>1060</v>
      </c>
      <c r="D211" s="3">
        <f>A211</f>
        <v>253</v>
      </c>
      <c r="G211" s="8" t="s">
        <v>1483</v>
      </c>
      <c r="I211" t="s">
        <v>91</v>
      </c>
      <c r="J211" t="s">
        <v>91</v>
      </c>
      <c r="K211">
        <v>-1</v>
      </c>
      <c r="L211">
        <v>-1</v>
      </c>
      <c r="M211">
        <v>-1</v>
      </c>
      <c r="N211">
        <v>0</v>
      </c>
      <c r="O211" s="66" t="s">
        <v>448</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constants'!$B$4:$C$1003,2,FALSE),"")</f>
        <v>Imperial City</v>
      </c>
      <c r="U211" s="33" t="s">
        <v>2819</v>
      </c>
      <c r="V211" s="3" t="str">
        <f>IF(U211&lt;&gt;"",IF(U211&lt;&gt;"LIBSETS_DROP_MECHANIC_MONSTER_NAME",VLOOKUP(U211,'LibSets constants'!$I$4:$L$1003,3,FALSE),""),"")</f>
        <v>Tel Var equipment lockbox merchant, IC sewer base</v>
      </c>
      <c r="W211" s="3" t="str">
        <f>IF(U211&lt;&gt;"",IF(U211&lt;&gt;"LIBSETS_DROP_MECHANIC_MONSTER_NAME",VLOOKUP(U211,'LibSets constants'!$I$4:$L$1003,4,FALSE),""),"")</f>
        <v>Tel Var Ausrüstungs Box Händler, IC Kanalisation Basis</v>
      </c>
      <c r="X211" s="3"/>
      <c r="Y211" s="3" t="str">
        <f>IF(G211&lt;&gt;"LIBSETS_SETTYPE_BATTLEGROUND",IF(G211&lt;&gt;"LIBSETS_SETTYPE_SPECIAL",IF(X211&lt;&gt;"",X211,IF(Z211&lt;&gt;"",VLOOKUP(Z211,'ESO zone constants'!$D$3:$H$4953,5,FALSE),"")),""),"")</f>
        <v/>
      </c>
      <c r="Z211" t="str">
        <f>IF(AND(O211&lt;&gt;"",NOT(ISERROR(O211))),"",IF(AND(L211&lt;&gt;"",L211&gt;0,NOT(ISERROR(L211))),VLOOKUP(L211,'ESO dumped WayshrineInfo'!$K$3:$N$9999,4,FALSE),""))</f>
        <v/>
      </c>
      <c r="AB211" s="40" t="str">
        <f>IF(AA211&lt;&gt;"",IF(AA211&lt;&gt;"LIBSETS_DROP_MECHANIC_MONSTER_NAME",VLOOKUP(AA211,'LibSets constants'!$I$4:$L$1003,3,FALSE),""),"")</f>
        <v/>
      </c>
      <c r="AC211" s="40" t="str">
        <f>IF(AA211&lt;&gt;"",IF(AA211&lt;&gt;"LIBSETS_DROP_MECHANIC_MONSTER_NAME",VLOOKUP(AA211,'LibSets constants'!$I$4:$L$1003,4,FALSE),""),"")</f>
        <v/>
      </c>
      <c r="AD211" s="3" t="str">
        <f>IF(G211&lt;&gt;"LIBSETS_SETTYPE_BATTLEGROUND",IF(G211&lt;&gt;"LIBSETS_SETTYPE_SPECIAL",IF(AE211&lt;&gt;"",VLOOKUP(AE211,'ESO zone constants'!$D$3:$H$4953,5,FALSE),""),""),"")</f>
        <v/>
      </c>
      <c r="AE211" t="str">
        <f>IF(AND(O211&lt;&gt;"",NOT(ISERROR(O211))),"",IF(AND(M211&lt;&gt;"",M211&gt;0,NOT(ISERROR(M211))),VLOOKUP(M211,'ESO dumped WayshrineInfo'!$K$3:$N$9999,4,FALSE),""))</f>
        <v/>
      </c>
      <c r="AF211" s="41"/>
      <c r="AG211" s="40" t="str">
        <f>IF(AF211&lt;&gt;"",IF(AF211&lt;&gt;"LIBSETS_DROP_MECHANIC_MONSTER_NAME",VLOOKUP(AF211,'LibSets constants'!$I$4:$L$1003,3,FALSE),""),"")</f>
        <v/>
      </c>
      <c r="AH211" s="40" t="str">
        <f>IF(AF211&lt;&gt;"",IF(AF211&lt;&gt;"LIBSETS_DROP_MECHANIC_MONSTER_NAME",VLOOKUP(AF211,'LibSets constants'!$I$4:$L$1003,4,FALSE),""),"")</f>
        <v/>
      </c>
      <c r="AI211" s="3" t="str">
        <f>IF(G211&lt;&gt;"LIBSETS_SETTYPE_BATTLEGROUND",IF(G211&lt;&gt;"LIBSETS_SETTYPE_SPECIAL",IF(AJ211&lt;&gt;"",VLOOKUP(AJ211,'ESO zone constants'!$D$3:$H$4953,5,FALSE),""),""),"")</f>
        <v/>
      </c>
      <c r="AK211" s="41"/>
      <c r="AL211" s="40" t="str">
        <f>IF(AK211&lt;&gt;"",IF(AK211&lt;&gt;"LIBSETS_DROP_MECHANIC_MONSTER_NAME",VLOOKUP(AK211,'LibSets constants'!$I$4:$L$1003,3,FALSE),""),"")</f>
        <v/>
      </c>
      <c r="AM211" s="40" t="str">
        <f>IF(AK211&lt;&gt;"",IF(AK211&lt;&gt;"LIBSETS_DROP_MECHANIC_MONSTER_NAME",VLOOKUP(AK211,'LibSets constants'!$I$4:$L$1003,4,FALSE),""),"")</f>
        <v/>
      </c>
      <c r="AN211" s="3" t="str">
        <f>IF(G211&lt;&gt;"LIBSETS_SETTYPE_BATTLEGROUND",IF(G211&lt;&gt;"LIBSETS_SETTYPE_SPECIAL",IF(AO211&lt;&gt;"",VLOOKUP(AO211,'ESO zone constants'!$D$3:$H$4953,5,FALSE),""),""),"")</f>
        <v/>
      </c>
      <c r="AP211" s="41"/>
      <c r="AQ211" s="40" t="str">
        <f>IF(AP211&lt;&gt;"",IF(AP211&lt;&gt;"LIBSETS_DROP_MECHANIC_MONSTER_NAME",VLOOKUP(AP211,'LibSets constants'!$I$4:$L$1003,3,FALSE),""),"")</f>
        <v/>
      </c>
      <c r="AR211" s="40" t="str">
        <f>IF(AP211&lt;&gt;"",IF(AP211&lt;&gt;"LIBSETS_DROP_MECHANIC_MONSTER_NAME",VLOOKUP(AP211,'LibSets constants'!$I$4:$L$1003,4,FALSE),""),"")</f>
        <v/>
      </c>
      <c r="AS211" s="3" t="str">
        <f>IF(G211&lt;&gt;"LIBSETS_SETTYPE_BATTLEGROUND",IF(G211&lt;&gt;"LIBSETS_SETTYPE_SPECIAL",IF(AT211&lt;&gt;"",VLOOKUP(AT211,'ESO zone constants'!$D$3:$H$4953,5,FALSE),""),""),"")</f>
        <v/>
      </c>
      <c r="AU211" s="41"/>
      <c r="AV211" s="40" t="str">
        <f>IF(AU211&lt;&gt;"",IF(AU211&lt;&gt;"LIBSETS_DROP_MECHANIC_MONSTER_NAME",VLOOKUP(AU211,'LibSets constants'!$I$4:$L$1003,3,FALSE),""),"")</f>
        <v/>
      </c>
      <c r="AW211" s="40" t="str">
        <f>IF(AU211&lt;&gt;"",IF(AU211&lt;&gt;"LIBSETS_DROP_MECHANIC_MONSTER_NAME",VLOOKUP(AU211,'LibSets constants'!$I$4:$L$1003,4,FALSE),""),"")</f>
        <v/>
      </c>
      <c r="AX211" s="87" t="s">
        <v>2678</v>
      </c>
      <c r="AY211" s="21" t="str">
        <f t="shared" si="15"/>
        <v>[253] = {wayshrines={-1,-1,-1,}, dlcId=DLC_IMPERIAL_CITY</v>
      </c>
      <c r="AZ211" s="21" t="str">
        <f t="shared" si="16"/>
        <v>, zoneIds={643}, veteran=false</v>
      </c>
      <c r="BA211" s="21" t="str">
        <f t="shared" si="17"/>
        <v>, setType=LIBSETS_SETTYPE_IMPERIALCITY</v>
      </c>
      <c r="BB211" s="21" t="str">
        <f t="shared" si="18"/>
        <v>, dropMechanic={LIBSETS_DROP_MECHANIC_TELVAR_EQUIPMENT_LOCKBOX_MERCHANT}},</v>
      </c>
      <c r="BC211" s="21" t="str">
        <f t="shared" si="19"/>
        <v xml:space="preserve"> --Imperial Physique / Kaiserliche Physis   [Imperial Sewers]</v>
      </c>
    </row>
    <row r="212" spans="1:55" x14ac:dyDescent="0.25">
      <c r="A212" s="5">
        <v>256</v>
      </c>
      <c r="B212" t="s">
        <v>1061</v>
      </c>
      <c r="C212" t="s">
        <v>13</v>
      </c>
      <c r="D212" s="3">
        <f>A212</f>
        <v>256</v>
      </c>
      <c r="G212" s="8" t="s">
        <v>1484</v>
      </c>
      <c r="H212" s="115">
        <v>3</v>
      </c>
      <c r="I212" t="s">
        <v>1471</v>
      </c>
      <c r="J212" t="s">
        <v>91</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constants'!$B$4:$C$1003,2,FALSE),"")</f>
        <v>Shadows of the Hist</v>
      </c>
      <c r="U212" s="33" t="s">
        <v>1549</v>
      </c>
      <c r="V212" s="3" t="s">
        <v>1368</v>
      </c>
      <c r="W212" s="3" t="s">
        <v>1640</v>
      </c>
      <c r="X212" s="3"/>
      <c r="Y212" s="3" t="str">
        <f>IF(G212&lt;&gt;"LIBSETS_SETTYPE_BATTLEGROUND",IF(G212&lt;&gt;"LIBSETS_SETTYPE_SPECIAL",IF(X212&lt;&gt;"",X212,IF(Z212&lt;&gt;"",VLOOKUP(Z212,'ESO zone constants'!$D$3:$H$4953,5,FALSE),"")),""),"")</f>
        <v/>
      </c>
      <c r="Z212" t="str">
        <f>IF(AND(O212&lt;&gt;"",NOT(ISERROR(O212))),"",IF(AND(L212&lt;&gt;"",L212&gt;0,NOT(ISERROR(L212))),VLOOKUP(L212,'ESO dumped WayshrineInfo'!$K$3:$N$9999,4,FALSE),""))</f>
        <v/>
      </c>
      <c r="AB212" s="42"/>
      <c r="AC212" s="42"/>
      <c r="AD212" s="3" t="str">
        <f>IF(G212&lt;&gt;"LIBSETS_SETTYPE_BATTLEGROUND",IF(G212&lt;&gt;"LIBSETS_SETTYPE_SPECIAL",IF(AE212&lt;&gt;"",VLOOKUP(AE212,'ESO zone constants'!$D$3:$H$4953,5,FALSE),""),""),"")</f>
        <v/>
      </c>
      <c r="AE212" t="str">
        <f>IF(AND(O212&lt;&gt;"",NOT(ISERROR(O212))),"",IF(AND(M212&lt;&gt;"",M212&gt;0,NOT(ISERROR(M212))),VLOOKUP(M212,'ESO dumped WayshrineInfo'!$K$3:$N$9999,4,FALSE),""))</f>
        <v/>
      </c>
      <c r="AF212" s="42"/>
      <c r="AG212" s="42"/>
      <c r="AH212" s="42"/>
      <c r="AI212" s="3" t="str">
        <f>IF(G212&lt;&gt;"LIBSETS_SETTYPE_BATTLEGROUND",IF(G212&lt;&gt;"LIBSETS_SETTYPE_SPECIAL",IF(AJ212&lt;&gt;"",VLOOKUP(AJ212,'ESO zone constants'!$D$3:$H$4953,5,FALSE),""),""),"")</f>
        <v/>
      </c>
      <c r="AK212" s="42"/>
      <c r="AL212" s="42"/>
      <c r="AM212" s="42"/>
      <c r="AN212" s="3" t="str">
        <f>IF(G212&lt;&gt;"LIBSETS_SETTYPE_BATTLEGROUND",IF(G212&lt;&gt;"LIBSETS_SETTYPE_SPECIAL",IF(AO212&lt;&gt;"",VLOOKUP(AO212,'ESO zone constants'!$D$3:$H$4953,5,FALSE),""),""),"")</f>
        <v/>
      </c>
      <c r="AP212" s="42"/>
      <c r="AQ212" s="42"/>
      <c r="AR212" s="42"/>
      <c r="AS212" s="3" t="str">
        <f>IF(G212&lt;&gt;"LIBSETS_SETTYPE_BATTLEGROUND",IF(G212&lt;&gt;"LIBSETS_SETTYPE_SPECIAL",IF(AT212&lt;&gt;"",VLOOKUP(AT212,'ESO zone constants'!$D$3:$H$4953,5,FALSE),""),""),"")</f>
        <v/>
      </c>
      <c r="AU212" s="42"/>
      <c r="AV212" s="42"/>
      <c r="AW212" s="42"/>
      <c r="AX212" s="87" t="s">
        <v>2678</v>
      </c>
      <c r="AY212" s="21" t="str">
        <f t="shared" si="15"/>
        <v>[256] = {wayshrines={260,260,260,}, dlcId=DLC_SHADOWS_OF_THE_HIST</v>
      </c>
      <c r="AZ212" s="21" t="str">
        <f t="shared" si="16"/>
        <v>, zoneIds={843}, veteran={[EQUIP_TYPE_HEAD]=true, [EQUIP_TYPE_SHOULDERS]=false}</v>
      </c>
      <c r="BA212" s="21" t="str">
        <f t="shared" si="17"/>
        <v>, setType=LIBSETS_SETTYPE_MONSTER</v>
      </c>
      <c r="BB212" s="21" t="str">
        <f t="shared" si="18"/>
        <v>, dropMechanic={LIBSETS_DROP_MECHANIC_MONSTER_NAME}, dropMechanicNames={['en']='Tree-Minder Na-Kesh', ['de']='Baumhirtin Na-Kesh'}},</v>
      </c>
      <c r="BC212" s="21" t="str">
        <f t="shared" si="19"/>
        <v xml:space="preserve"> --Mighty Chudan / Mächtiger Chudan   [Ruins of Mazzatun]</v>
      </c>
    </row>
    <row r="213" spans="1:55" x14ac:dyDescent="0.25">
      <c r="A213" s="5">
        <v>257</v>
      </c>
      <c r="B213" t="s">
        <v>32</v>
      </c>
      <c r="C213" t="s">
        <v>32</v>
      </c>
      <c r="D213" s="3">
        <f>A213</f>
        <v>257</v>
      </c>
      <c r="G213" s="8" t="s">
        <v>1484</v>
      </c>
      <c r="H213" s="115">
        <v>3</v>
      </c>
      <c r="I213" t="s">
        <v>1471</v>
      </c>
      <c r="J213" t="s">
        <v>91</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constants'!$B$4:$C$1003,2,FALSE),"")</f>
        <v>Shadows of the Hist</v>
      </c>
      <c r="U213" s="33" t="s">
        <v>1549</v>
      </c>
      <c r="V213" s="3" t="s">
        <v>32</v>
      </c>
      <c r="W213" s="3" t="s">
        <v>32</v>
      </c>
      <c r="X213" s="3"/>
      <c r="Y213" s="3" t="str">
        <f>IF(G213&lt;&gt;"LIBSETS_SETTYPE_BATTLEGROUND",IF(G213&lt;&gt;"LIBSETS_SETTYPE_SPECIAL",IF(X213&lt;&gt;"",X213,IF(Z213&lt;&gt;"",VLOOKUP(Z213,'ESO zone constants'!$D$3:$H$4953,5,FALSE),"")),""),"")</f>
        <v/>
      </c>
      <c r="Z213" t="str">
        <f>IF(AND(O213&lt;&gt;"",NOT(ISERROR(O213))),"",IF(AND(L213&lt;&gt;"",L213&gt;0,NOT(ISERROR(L213))),VLOOKUP(L213,'ESO dumped WayshrineInfo'!$K$3:$N$9999,4,FALSE),""))</f>
        <v/>
      </c>
      <c r="AB213" s="42"/>
      <c r="AC213" s="42"/>
      <c r="AD213" s="3" t="str">
        <f>IF(G213&lt;&gt;"LIBSETS_SETTYPE_BATTLEGROUND",IF(G213&lt;&gt;"LIBSETS_SETTYPE_SPECIAL",IF(AE213&lt;&gt;"",VLOOKUP(AE213,'ESO zone constants'!$D$3:$H$4953,5,FALSE),""),""),"")</f>
        <v/>
      </c>
      <c r="AE213" t="str">
        <f>IF(AND(O213&lt;&gt;"",NOT(ISERROR(O213))),"",IF(AND(M213&lt;&gt;"",M213&gt;0,NOT(ISERROR(M213))),VLOOKUP(M213,'ESO dumped WayshrineInfo'!$K$3:$N$9999,4,FALSE),""))</f>
        <v/>
      </c>
      <c r="AF213" s="42"/>
      <c r="AG213" s="42"/>
      <c r="AH213" s="42"/>
      <c r="AI213" s="3" t="str">
        <f>IF(G213&lt;&gt;"LIBSETS_SETTYPE_BATTLEGROUND",IF(G213&lt;&gt;"LIBSETS_SETTYPE_SPECIAL",IF(AJ213&lt;&gt;"",VLOOKUP(AJ213,'ESO zone constants'!$D$3:$H$4953,5,FALSE),""),""),"")</f>
        <v/>
      </c>
      <c r="AK213" s="42"/>
      <c r="AL213" s="42"/>
      <c r="AM213" s="42"/>
      <c r="AN213" s="3" t="str">
        <f>IF(G213&lt;&gt;"LIBSETS_SETTYPE_BATTLEGROUND",IF(G213&lt;&gt;"LIBSETS_SETTYPE_SPECIAL",IF(AO213&lt;&gt;"",VLOOKUP(AO213,'ESO zone constants'!$D$3:$H$4953,5,FALSE),""),""),"")</f>
        <v/>
      </c>
      <c r="AP213" s="42"/>
      <c r="AQ213" s="42"/>
      <c r="AR213" s="42"/>
      <c r="AS213" s="3" t="str">
        <f>IF(G213&lt;&gt;"LIBSETS_SETTYPE_BATTLEGROUND",IF(G213&lt;&gt;"LIBSETS_SETTYPE_SPECIAL",IF(AT213&lt;&gt;"",VLOOKUP(AT213,'ESO zone constants'!$D$3:$H$4953,5,FALSE),""),""),"")</f>
        <v/>
      </c>
      <c r="AU213" s="42"/>
      <c r="AV213" s="42"/>
      <c r="AW213" s="42"/>
      <c r="AX213" s="87" t="s">
        <v>2678</v>
      </c>
      <c r="AY213" s="21" t="str">
        <f t="shared" si="15"/>
        <v>[257] = {wayshrines={261,261,261,}, dlcId=DLC_SHADOWS_OF_THE_HIST</v>
      </c>
      <c r="AZ213" s="21" t="str">
        <f t="shared" si="16"/>
        <v>, zoneIds={848}, veteran={[EQUIP_TYPE_HEAD]=true, [EQUIP_TYPE_SHOULDERS]=false}</v>
      </c>
      <c r="BA213" s="21" t="str">
        <f t="shared" si="17"/>
        <v>, setType=LIBSETS_SETTYPE_MONSTER</v>
      </c>
      <c r="BB213" s="21" t="str">
        <f t="shared" si="18"/>
        <v>, dropMechanic={LIBSETS_DROP_MECHANIC_MONSTER_NAME}, dropMechanicNames={['en']='Velidreth', ['de']='Velidreth'}},</v>
      </c>
      <c r="BC213" s="21" t="str">
        <f t="shared" si="19"/>
        <v xml:space="preserve"> --Velidreth / Velidreth   [Cradle of Shadows]</v>
      </c>
    </row>
    <row r="214" spans="1:55" x14ac:dyDescent="0.25">
      <c r="A214" s="12">
        <v>258</v>
      </c>
      <c r="B214" t="s">
        <v>1062</v>
      </c>
      <c r="C214" t="s">
        <v>1063</v>
      </c>
      <c r="D214" s="3">
        <f>A214</f>
        <v>258</v>
      </c>
      <c r="G214" s="8" t="s">
        <v>1482</v>
      </c>
      <c r="I214" t="s">
        <v>91</v>
      </c>
      <c r="J214" t="s">
        <v>91</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constants'!$B$4:$C$1003,2,FALSE),"")</f>
        <v>Shadows of the Hist</v>
      </c>
      <c r="V214" s="3" t="str">
        <f>IF(U214&lt;&gt;"",IF(U214&lt;&gt;"LIBSETS_DROP_MECHANIC_MONSTER_NAME",VLOOKUP(U214,'LibSets constants'!$I$4:$L$1003,3,FALSE),""),"")</f>
        <v/>
      </c>
      <c r="W214" s="3" t="str">
        <f>IF(U214&lt;&gt;"",IF(U214&lt;&gt;"LIBSETS_DROP_MECHANIC_MONSTER_NAME",VLOOKUP(U214,'LibSets constants'!$I$4:$L$1003,4,FALSE),""),"")</f>
        <v/>
      </c>
      <c r="X214" s="3"/>
      <c r="Y214" s="3" t="str">
        <f>IF(G214&lt;&gt;"LIBSETS_SETTYPE_BATTLEGROUND",IF(G214&lt;&gt;"LIBSETS_SETTYPE_SPECIAL",IF(X214&lt;&gt;"",X214,IF(Z214&lt;&gt;"",VLOOKUP(Z214,'ESO zone constants'!$D$3:$H$4953,5,FALSE),"")),""),"")</f>
        <v/>
      </c>
      <c r="Z214" t="str">
        <f>IF(AND(O214&lt;&gt;"",NOT(ISERROR(O214))),"",IF(AND(L214&lt;&gt;"",L214&gt;0,NOT(ISERROR(L214))),VLOOKUP(L214,'ESO dumped WayshrineInfo'!$K$3:$N$9999,4,FALSE),""))</f>
        <v/>
      </c>
      <c r="AB214" s="40" t="str">
        <f>IF(AA214&lt;&gt;"",IF(AA214&lt;&gt;"LIBSETS_DROP_MECHANIC_MONSTER_NAME",VLOOKUP(AA214,'LibSets constants'!$I$4:$L$1003,3,FALSE),""),"")</f>
        <v/>
      </c>
      <c r="AC214" s="40" t="str">
        <f>IF(AA214&lt;&gt;"",IF(AA214&lt;&gt;"LIBSETS_DROP_MECHANIC_MONSTER_NAME",VLOOKUP(AA214,'LibSets constants'!$I$4:$L$1003,4,FALSE),""),"")</f>
        <v/>
      </c>
      <c r="AD214" s="3" t="str">
        <f>IF(G214&lt;&gt;"LIBSETS_SETTYPE_BATTLEGROUND",IF(G214&lt;&gt;"LIBSETS_SETTYPE_SPECIAL",IF(AE214&lt;&gt;"",VLOOKUP(AE214,'ESO zone constants'!$D$3:$H$4953,5,FALSE),""),""),"")</f>
        <v/>
      </c>
      <c r="AE214" t="str">
        <f>IF(AND(O214&lt;&gt;"",NOT(ISERROR(O214))),"",IF(AND(M214&lt;&gt;"",M214&gt;0,NOT(ISERROR(M214))),VLOOKUP(M214,'ESO dumped WayshrineInfo'!$K$3:$N$9999,4,FALSE),""))</f>
        <v/>
      </c>
      <c r="AF214" s="41"/>
      <c r="AG214" s="40" t="str">
        <f>IF(AF214&lt;&gt;"",IF(AF214&lt;&gt;"LIBSETS_DROP_MECHANIC_MONSTER_NAME",VLOOKUP(AF214,'LibSets constants'!$I$4:$L$1003,3,FALSE),""),"")</f>
        <v/>
      </c>
      <c r="AH214" s="40" t="str">
        <f>IF(AF214&lt;&gt;"",IF(AF214&lt;&gt;"LIBSETS_DROP_MECHANIC_MONSTER_NAME",VLOOKUP(AF214,'LibSets constants'!$I$4:$L$1003,4,FALSE),""),"")</f>
        <v/>
      </c>
      <c r="AI214" s="3" t="str">
        <f>IF(G214&lt;&gt;"LIBSETS_SETTYPE_BATTLEGROUND",IF(G214&lt;&gt;"LIBSETS_SETTYPE_SPECIAL",IF(AJ214&lt;&gt;"",VLOOKUP(AJ214,'ESO zone constants'!$D$3:$H$4953,5,FALSE),""),""),"")</f>
        <v/>
      </c>
      <c r="AK214" s="41"/>
      <c r="AL214" s="40" t="str">
        <f>IF(AK214&lt;&gt;"",IF(AK214&lt;&gt;"LIBSETS_DROP_MECHANIC_MONSTER_NAME",VLOOKUP(AK214,'LibSets constants'!$I$4:$L$1003,3,FALSE),""),"")</f>
        <v/>
      </c>
      <c r="AM214" s="40" t="str">
        <f>IF(AK214&lt;&gt;"",IF(AK214&lt;&gt;"LIBSETS_DROP_MECHANIC_MONSTER_NAME",VLOOKUP(AK214,'LibSets constants'!$I$4:$L$1003,4,FALSE),""),"")</f>
        <v/>
      </c>
      <c r="AN214" s="3" t="str">
        <f>IF(G214&lt;&gt;"LIBSETS_SETTYPE_BATTLEGROUND",IF(G214&lt;&gt;"LIBSETS_SETTYPE_SPECIAL",IF(AO214&lt;&gt;"",VLOOKUP(AO214,'ESO zone constants'!$D$3:$H$4953,5,FALSE),""),""),"")</f>
        <v/>
      </c>
      <c r="AP214" s="41"/>
      <c r="AQ214" s="40" t="str">
        <f>IF(AP214&lt;&gt;"",IF(AP214&lt;&gt;"LIBSETS_DROP_MECHANIC_MONSTER_NAME",VLOOKUP(AP214,'LibSets constants'!$I$4:$L$1003,3,FALSE),""),"")</f>
        <v/>
      </c>
      <c r="AR214" s="40" t="str">
        <f>IF(AP214&lt;&gt;"",IF(AP214&lt;&gt;"LIBSETS_DROP_MECHANIC_MONSTER_NAME",VLOOKUP(AP214,'LibSets constants'!$I$4:$L$1003,4,FALSE),""),"")</f>
        <v/>
      </c>
      <c r="AS214" s="3" t="str">
        <f>IF(G214&lt;&gt;"LIBSETS_SETTYPE_BATTLEGROUND",IF(G214&lt;&gt;"LIBSETS_SETTYPE_SPECIAL",IF(AT214&lt;&gt;"",VLOOKUP(AT214,'ESO zone constants'!$D$3:$H$4953,5,FALSE),""),""),"")</f>
        <v/>
      </c>
      <c r="AU214" s="41"/>
      <c r="AV214" s="40" t="str">
        <f>IF(AU214&lt;&gt;"",IF(AU214&lt;&gt;"LIBSETS_DROP_MECHANIC_MONSTER_NAME",VLOOKUP(AU214,'LibSets constants'!$I$4:$L$1003,3,FALSE),""),"")</f>
        <v/>
      </c>
      <c r="AW214" s="40" t="str">
        <f>IF(AU214&lt;&gt;"",IF(AU214&lt;&gt;"LIBSETS_DROP_MECHANIC_MONSTER_NAME",VLOOKUP(AU214,'LibSets constants'!$I$4:$L$1003,4,FALSE),""),"")</f>
        <v/>
      </c>
      <c r="AX214" s="87" t="s">
        <v>2679</v>
      </c>
      <c r="AY214" s="21" t="str">
        <f t="shared" si="15"/>
        <v>[258] = {wayshrines={260,260,260,}, dlcId=DLC_SHADOWS_OF_THE_HIST</v>
      </c>
      <c r="AZ214" s="21" t="str">
        <f t="shared" si="16"/>
        <v>, zoneIds={843}, veteran=false</v>
      </c>
      <c r="BA214" s="21" t="str">
        <f t="shared" si="17"/>
        <v>, setType=LIBSETS_SETTYPE_DUNGEON</v>
      </c>
      <c r="BB214" s="21" t="str">
        <f t="shared" si="18"/>
        <v>, isProcSetAllowedInPvP=1},</v>
      </c>
      <c r="BC214" s="21" t="str">
        <f t="shared" si="19"/>
        <v xml:space="preserve"> --Amber Plasm / Bernsteinplasma   [Ruins of Mazzatun]</v>
      </c>
    </row>
    <row r="215" spans="1:55" x14ac:dyDescent="0.25">
      <c r="A215" s="12">
        <v>259</v>
      </c>
      <c r="B215" t="s">
        <v>1064</v>
      </c>
      <c r="C215" t="s">
        <v>2619</v>
      </c>
      <c r="D215" s="3">
        <f>A215</f>
        <v>259</v>
      </c>
      <c r="G215" s="8" t="s">
        <v>1482</v>
      </c>
      <c r="I215" t="s">
        <v>91</v>
      </c>
      <c r="J215" t="s">
        <v>91</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constants'!$B$4:$C$1003,2,FALSE),"")</f>
        <v>Shadows of the Hist</v>
      </c>
      <c r="V215" s="3" t="str">
        <f>IF(U215&lt;&gt;"",IF(U215&lt;&gt;"LIBSETS_DROP_MECHANIC_MONSTER_NAME",VLOOKUP(U215,'LibSets constants'!$I$4:$L$1003,3,FALSE),""),"")</f>
        <v/>
      </c>
      <c r="W215" s="3" t="str">
        <f>IF(U215&lt;&gt;"",IF(U215&lt;&gt;"LIBSETS_DROP_MECHANIC_MONSTER_NAME",VLOOKUP(U215,'LibSets constants'!$I$4:$L$1003,4,FALSE),""),"")</f>
        <v/>
      </c>
      <c r="X215" s="3"/>
      <c r="Y215" s="3" t="str">
        <f>IF(G215&lt;&gt;"LIBSETS_SETTYPE_BATTLEGROUND",IF(G215&lt;&gt;"LIBSETS_SETTYPE_SPECIAL",IF(X215&lt;&gt;"",X215,IF(Z215&lt;&gt;"",VLOOKUP(Z215,'ESO zone constants'!$D$3:$H$4953,5,FALSE),"")),""),"")</f>
        <v/>
      </c>
      <c r="Z215" t="str">
        <f>IF(AND(O215&lt;&gt;"",NOT(ISERROR(O215))),"",IF(AND(L215&lt;&gt;"",L215&gt;0,NOT(ISERROR(L215))),VLOOKUP(L215,'ESO dumped WayshrineInfo'!$K$3:$N$9999,4,FALSE),""))</f>
        <v/>
      </c>
      <c r="AB215" s="40" t="str">
        <f>IF(AA215&lt;&gt;"",IF(AA215&lt;&gt;"LIBSETS_DROP_MECHANIC_MONSTER_NAME",VLOOKUP(AA215,'LibSets constants'!$I$4:$L$1003,3,FALSE),""),"")</f>
        <v/>
      </c>
      <c r="AC215" s="40" t="str">
        <f>IF(AA215&lt;&gt;"",IF(AA215&lt;&gt;"LIBSETS_DROP_MECHANIC_MONSTER_NAME",VLOOKUP(AA215,'LibSets constants'!$I$4:$L$1003,4,FALSE),""),"")</f>
        <v/>
      </c>
      <c r="AD215" s="3" t="str">
        <f>IF(G215&lt;&gt;"LIBSETS_SETTYPE_BATTLEGROUND",IF(G215&lt;&gt;"LIBSETS_SETTYPE_SPECIAL",IF(AE215&lt;&gt;"",VLOOKUP(AE215,'ESO zone constants'!$D$3:$H$4953,5,FALSE),""),""),"")</f>
        <v/>
      </c>
      <c r="AE215" t="str">
        <f>IF(AND(O215&lt;&gt;"",NOT(ISERROR(O215))),"",IF(AND(M215&lt;&gt;"",M215&gt;0,NOT(ISERROR(M215))),VLOOKUP(M215,'ESO dumped WayshrineInfo'!$K$3:$N$9999,4,FALSE),""))</f>
        <v/>
      </c>
      <c r="AF215" s="41"/>
      <c r="AG215" s="40" t="str">
        <f>IF(AF215&lt;&gt;"",IF(AF215&lt;&gt;"LIBSETS_DROP_MECHANIC_MONSTER_NAME",VLOOKUP(AF215,'LibSets constants'!$I$4:$L$1003,3,FALSE),""),"")</f>
        <v/>
      </c>
      <c r="AH215" s="40" t="str">
        <f>IF(AF215&lt;&gt;"",IF(AF215&lt;&gt;"LIBSETS_DROP_MECHANIC_MONSTER_NAME",VLOOKUP(AF215,'LibSets constants'!$I$4:$L$1003,4,FALSE),""),"")</f>
        <v/>
      </c>
      <c r="AI215" s="3" t="str">
        <f>IF(G215&lt;&gt;"LIBSETS_SETTYPE_BATTLEGROUND",IF(G215&lt;&gt;"LIBSETS_SETTYPE_SPECIAL",IF(AJ215&lt;&gt;"",VLOOKUP(AJ215,'ESO zone constants'!$D$3:$H$4953,5,FALSE),""),""),"")</f>
        <v/>
      </c>
      <c r="AK215" s="41"/>
      <c r="AL215" s="40" t="str">
        <f>IF(AK215&lt;&gt;"",IF(AK215&lt;&gt;"LIBSETS_DROP_MECHANIC_MONSTER_NAME",VLOOKUP(AK215,'LibSets constants'!$I$4:$L$1003,3,FALSE),""),"")</f>
        <v/>
      </c>
      <c r="AM215" s="40" t="str">
        <f>IF(AK215&lt;&gt;"",IF(AK215&lt;&gt;"LIBSETS_DROP_MECHANIC_MONSTER_NAME",VLOOKUP(AK215,'LibSets constants'!$I$4:$L$1003,4,FALSE),""),"")</f>
        <v/>
      </c>
      <c r="AN215" s="3" t="str">
        <f>IF(G215&lt;&gt;"LIBSETS_SETTYPE_BATTLEGROUND",IF(G215&lt;&gt;"LIBSETS_SETTYPE_SPECIAL",IF(AO215&lt;&gt;"",VLOOKUP(AO215,'ESO zone constants'!$D$3:$H$4953,5,FALSE),""),""),"")</f>
        <v/>
      </c>
      <c r="AP215" s="41"/>
      <c r="AQ215" s="40" t="str">
        <f>IF(AP215&lt;&gt;"",IF(AP215&lt;&gt;"LIBSETS_DROP_MECHANIC_MONSTER_NAME",VLOOKUP(AP215,'LibSets constants'!$I$4:$L$1003,3,FALSE),""),"")</f>
        <v/>
      </c>
      <c r="AR215" s="40" t="str">
        <f>IF(AP215&lt;&gt;"",IF(AP215&lt;&gt;"LIBSETS_DROP_MECHANIC_MONSTER_NAME",VLOOKUP(AP215,'LibSets constants'!$I$4:$L$1003,4,FALSE),""),"")</f>
        <v/>
      </c>
      <c r="AS215" s="3" t="str">
        <f>IF(G215&lt;&gt;"LIBSETS_SETTYPE_BATTLEGROUND",IF(G215&lt;&gt;"LIBSETS_SETTYPE_SPECIAL",IF(AT215&lt;&gt;"",VLOOKUP(AT215,'ESO zone constants'!$D$3:$H$4953,5,FALSE),""),""),"")</f>
        <v/>
      </c>
      <c r="AU215" s="41"/>
      <c r="AV215" s="40" t="str">
        <f>IF(AU215&lt;&gt;"",IF(AU215&lt;&gt;"LIBSETS_DROP_MECHANIC_MONSTER_NAME",VLOOKUP(AU215,'LibSets constants'!$I$4:$L$1003,3,FALSE),""),"")</f>
        <v/>
      </c>
      <c r="AW215" s="40" t="str">
        <f>IF(AU215&lt;&gt;"",IF(AU215&lt;&gt;"LIBSETS_DROP_MECHANIC_MONSTER_NAME",VLOOKUP(AU215,'LibSets constants'!$I$4:$L$1003,4,FALSE),""),"")</f>
        <v/>
      </c>
      <c r="AX215" s="87" t="s">
        <v>2678</v>
      </c>
      <c r="AY215" s="21" t="str">
        <f t="shared" si="15"/>
        <v>[259] = {wayshrines={260,260,260,}, dlcId=DLC_SHADOWS_OF_THE_HIST</v>
      </c>
      <c r="AZ215" s="21" t="str">
        <f t="shared" si="16"/>
        <v>, zoneIds={843}, veteran=false</v>
      </c>
      <c r="BA215" s="21" t="str">
        <f t="shared" si="17"/>
        <v>, setType=LIBSETS_SETTYPE_DUNGEON</v>
      </c>
      <c r="BB215" s="21" t="str">
        <f t="shared" si="18"/>
        <v>},</v>
      </c>
      <c r="BC215" s="21" t="str">
        <f t="shared" si="19"/>
        <v xml:space="preserve"> --Heem-Jas\' Retribution / Heem-Jas' Vergeltung   [Ruins of Mazzatun]</v>
      </c>
    </row>
    <row r="216" spans="1:55" x14ac:dyDescent="0.25">
      <c r="A216" s="12">
        <v>260</v>
      </c>
      <c r="B216" t="s">
        <v>1065</v>
      </c>
      <c r="C216" t="s">
        <v>1066</v>
      </c>
      <c r="D216" s="3">
        <f>A216</f>
        <v>260</v>
      </c>
      <c r="G216" s="8" t="s">
        <v>1482</v>
      </c>
      <c r="I216" t="s">
        <v>91</v>
      </c>
      <c r="J216" t="s">
        <v>91</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constants'!$B$4:$C$1003,2,FALSE),"")</f>
        <v>Shadows of the Hist</v>
      </c>
      <c r="V216" s="3" t="str">
        <f>IF(U216&lt;&gt;"",IF(U216&lt;&gt;"LIBSETS_DROP_MECHANIC_MONSTER_NAME",VLOOKUP(U216,'LibSets constants'!$I$4:$L$1003,3,FALSE),""),"")</f>
        <v/>
      </c>
      <c r="W216" s="3" t="str">
        <f>IF(U216&lt;&gt;"",IF(U216&lt;&gt;"LIBSETS_DROP_MECHANIC_MONSTER_NAME",VLOOKUP(U216,'LibSets constants'!$I$4:$L$1003,4,FALSE),""),"")</f>
        <v/>
      </c>
      <c r="X216" s="3"/>
      <c r="Y216" s="3" t="str">
        <f>IF(G216&lt;&gt;"LIBSETS_SETTYPE_BATTLEGROUND",IF(G216&lt;&gt;"LIBSETS_SETTYPE_SPECIAL",IF(X216&lt;&gt;"",X216,IF(Z216&lt;&gt;"",VLOOKUP(Z216,'ESO zone constants'!$D$3:$H$4953,5,FALSE),"")),""),"")</f>
        <v/>
      </c>
      <c r="Z216" t="str">
        <f>IF(AND(O216&lt;&gt;"",NOT(ISERROR(O216))),"",IF(AND(L216&lt;&gt;"",L216&gt;0,NOT(ISERROR(L216))),VLOOKUP(L216,'ESO dumped WayshrineInfo'!$K$3:$N$9999,4,FALSE),""))</f>
        <v/>
      </c>
      <c r="AB216" s="40" t="str">
        <f>IF(AA216&lt;&gt;"",IF(AA216&lt;&gt;"LIBSETS_DROP_MECHANIC_MONSTER_NAME",VLOOKUP(AA216,'LibSets constants'!$I$4:$L$1003,3,FALSE),""),"")</f>
        <v/>
      </c>
      <c r="AC216" s="40" t="str">
        <f>IF(AA216&lt;&gt;"",IF(AA216&lt;&gt;"LIBSETS_DROP_MECHANIC_MONSTER_NAME",VLOOKUP(AA216,'LibSets constants'!$I$4:$L$1003,4,FALSE),""),"")</f>
        <v/>
      </c>
      <c r="AD216" s="3" t="str">
        <f>IF(G216&lt;&gt;"LIBSETS_SETTYPE_BATTLEGROUND",IF(G216&lt;&gt;"LIBSETS_SETTYPE_SPECIAL",IF(AE216&lt;&gt;"",VLOOKUP(AE216,'ESO zone constants'!$D$3:$H$4953,5,FALSE),""),""),"")</f>
        <v/>
      </c>
      <c r="AE216" t="str">
        <f>IF(AND(O216&lt;&gt;"",NOT(ISERROR(O216))),"",IF(AND(M216&lt;&gt;"",M216&gt;0,NOT(ISERROR(M216))),VLOOKUP(M216,'ESO dumped WayshrineInfo'!$K$3:$N$9999,4,FALSE),""))</f>
        <v/>
      </c>
      <c r="AF216" s="41"/>
      <c r="AG216" s="40" t="str">
        <f>IF(AF216&lt;&gt;"",IF(AF216&lt;&gt;"LIBSETS_DROP_MECHANIC_MONSTER_NAME",VLOOKUP(AF216,'LibSets constants'!$I$4:$L$1003,3,FALSE),""),"")</f>
        <v/>
      </c>
      <c r="AH216" s="40" t="str">
        <f>IF(AF216&lt;&gt;"",IF(AF216&lt;&gt;"LIBSETS_DROP_MECHANIC_MONSTER_NAME",VLOOKUP(AF216,'LibSets constants'!$I$4:$L$1003,4,FALSE),""),"")</f>
        <v/>
      </c>
      <c r="AI216" s="3" t="str">
        <f>IF(G216&lt;&gt;"LIBSETS_SETTYPE_BATTLEGROUND",IF(G216&lt;&gt;"LIBSETS_SETTYPE_SPECIAL",IF(AJ216&lt;&gt;"",VLOOKUP(AJ216,'ESO zone constants'!$D$3:$H$4953,5,FALSE),""),""),"")</f>
        <v/>
      </c>
      <c r="AK216" s="41"/>
      <c r="AL216" s="40" t="str">
        <f>IF(AK216&lt;&gt;"",IF(AK216&lt;&gt;"LIBSETS_DROP_MECHANIC_MONSTER_NAME",VLOOKUP(AK216,'LibSets constants'!$I$4:$L$1003,3,FALSE),""),"")</f>
        <v/>
      </c>
      <c r="AM216" s="40" t="str">
        <f>IF(AK216&lt;&gt;"",IF(AK216&lt;&gt;"LIBSETS_DROP_MECHANIC_MONSTER_NAME",VLOOKUP(AK216,'LibSets constants'!$I$4:$L$1003,4,FALSE),""),"")</f>
        <v/>
      </c>
      <c r="AN216" s="3" t="str">
        <f>IF(G216&lt;&gt;"LIBSETS_SETTYPE_BATTLEGROUND",IF(G216&lt;&gt;"LIBSETS_SETTYPE_SPECIAL",IF(AO216&lt;&gt;"",VLOOKUP(AO216,'ESO zone constants'!$D$3:$H$4953,5,FALSE),""),""),"")</f>
        <v/>
      </c>
      <c r="AP216" s="41"/>
      <c r="AQ216" s="40" t="str">
        <f>IF(AP216&lt;&gt;"",IF(AP216&lt;&gt;"LIBSETS_DROP_MECHANIC_MONSTER_NAME",VLOOKUP(AP216,'LibSets constants'!$I$4:$L$1003,3,FALSE),""),"")</f>
        <v/>
      </c>
      <c r="AR216" s="40" t="str">
        <f>IF(AP216&lt;&gt;"",IF(AP216&lt;&gt;"LIBSETS_DROP_MECHANIC_MONSTER_NAME",VLOOKUP(AP216,'LibSets constants'!$I$4:$L$1003,4,FALSE),""),"")</f>
        <v/>
      </c>
      <c r="AS216" s="3" t="str">
        <f>IF(G216&lt;&gt;"LIBSETS_SETTYPE_BATTLEGROUND",IF(G216&lt;&gt;"LIBSETS_SETTYPE_SPECIAL",IF(AT216&lt;&gt;"",VLOOKUP(AT216,'ESO zone constants'!$D$3:$H$4953,5,FALSE),""),""),"")</f>
        <v/>
      </c>
      <c r="AU216" s="41"/>
      <c r="AV216" s="40" t="str">
        <f>IF(AU216&lt;&gt;"",IF(AU216&lt;&gt;"LIBSETS_DROP_MECHANIC_MONSTER_NAME",VLOOKUP(AU216,'LibSets constants'!$I$4:$L$1003,3,FALSE),""),"")</f>
        <v/>
      </c>
      <c r="AW216" s="40" t="str">
        <f>IF(AU216&lt;&gt;"",IF(AU216&lt;&gt;"LIBSETS_DROP_MECHANIC_MONSTER_NAME",VLOOKUP(AU216,'LibSets constants'!$I$4:$L$1003,4,FALSE),""),"")</f>
        <v/>
      </c>
      <c r="AX216" s="87" t="s">
        <v>2678</v>
      </c>
      <c r="AY216" s="21" t="str">
        <f t="shared" si="15"/>
        <v>[260] = {wayshrines={260,260,260,}, dlcId=DLC_SHADOWS_OF_THE_HIST</v>
      </c>
      <c r="AZ216" s="21" t="str">
        <f t="shared" si="16"/>
        <v>, zoneIds={843}, veteran=false</v>
      </c>
      <c r="BA216" s="21" t="str">
        <f t="shared" si="17"/>
        <v>, setType=LIBSETS_SETTYPE_DUNGEON</v>
      </c>
      <c r="BB216" s="21" t="str">
        <f t="shared" si="18"/>
        <v>},</v>
      </c>
      <c r="BC216" s="21" t="str">
        <f t="shared" si="19"/>
        <v xml:space="preserve"> --Aspect of Mazzatun / Aspekt von Mazzatun   [Ruins of Mazzatun]</v>
      </c>
    </row>
    <row r="217" spans="1:55" x14ac:dyDescent="0.25">
      <c r="A217" s="12">
        <v>261</v>
      </c>
      <c r="B217" t="s">
        <v>1067</v>
      </c>
      <c r="C217" t="s">
        <v>1068</v>
      </c>
      <c r="D217" s="3">
        <f>A217</f>
        <v>261</v>
      </c>
      <c r="G217" s="8" t="s">
        <v>1482</v>
      </c>
      <c r="I217" t="s">
        <v>91</v>
      </c>
      <c r="J217" t="s">
        <v>91</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constants'!$B$4:$C$1003,2,FALSE),"")</f>
        <v>Shadows of the Hist</v>
      </c>
      <c r="V217" s="3" t="str">
        <f>IF(U217&lt;&gt;"",IF(U217&lt;&gt;"LIBSETS_DROP_MECHANIC_MONSTER_NAME",VLOOKUP(U217,'LibSets constants'!$I$4:$L$1003,3,FALSE),""),"")</f>
        <v/>
      </c>
      <c r="W217" s="3" t="str">
        <f>IF(U217&lt;&gt;"",IF(U217&lt;&gt;"LIBSETS_DROP_MECHANIC_MONSTER_NAME",VLOOKUP(U217,'LibSets constants'!$I$4:$L$1003,4,FALSE),""),"")</f>
        <v/>
      </c>
      <c r="X217" s="3"/>
      <c r="Y217" s="3" t="str">
        <f>IF(G217&lt;&gt;"LIBSETS_SETTYPE_BATTLEGROUND",IF(G217&lt;&gt;"LIBSETS_SETTYPE_SPECIAL",IF(X217&lt;&gt;"",X217,IF(Z217&lt;&gt;"",VLOOKUP(Z217,'ESO zone constants'!$D$3:$H$4953,5,FALSE),"")),""),"")</f>
        <v/>
      </c>
      <c r="Z217" t="str">
        <f>IF(AND(O217&lt;&gt;"",NOT(ISERROR(O217))),"",IF(AND(L217&lt;&gt;"",L217&gt;0,NOT(ISERROR(L217))),VLOOKUP(L217,'ESO dumped WayshrineInfo'!$K$3:$N$9999,4,FALSE),""))</f>
        <v/>
      </c>
      <c r="AB217" s="40" t="str">
        <f>IF(AA217&lt;&gt;"",IF(AA217&lt;&gt;"LIBSETS_DROP_MECHANIC_MONSTER_NAME",VLOOKUP(AA217,'LibSets constants'!$I$4:$L$1003,3,FALSE),""),"")</f>
        <v/>
      </c>
      <c r="AC217" s="40" t="str">
        <f>IF(AA217&lt;&gt;"",IF(AA217&lt;&gt;"LIBSETS_DROP_MECHANIC_MONSTER_NAME",VLOOKUP(AA217,'LibSets constants'!$I$4:$L$1003,4,FALSE),""),"")</f>
        <v/>
      </c>
      <c r="AD217" s="3" t="str">
        <f>IF(G217&lt;&gt;"LIBSETS_SETTYPE_BATTLEGROUND",IF(G217&lt;&gt;"LIBSETS_SETTYPE_SPECIAL",IF(AE217&lt;&gt;"",VLOOKUP(AE217,'ESO zone constants'!$D$3:$H$4953,5,FALSE),""),""),"")</f>
        <v/>
      </c>
      <c r="AE217" t="str">
        <f>IF(AND(O217&lt;&gt;"",NOT(ISERROR(O217))),"",IF(AND(M217&lt;&gt;"",M217&gt;0,NOT(ISERROR(M217))),VLOOKUP(M217,'ESO dumped WayshrineInfo'!$K$3:$N$9999,4,FALSE),""))</f>
        <v/>
      </c>
      <c r="AF217" s="41"/>
      <c r="AG217" s="40" t="str">
        <f>IF(AF217&lt;&gt;"",IF(AF217&lt;&gt;"LIBSETS_DROP_MECHANIC_MONSTER_NAME",VLOOKUP(AF217,'LibSets constants'!$I$4:$L$1003,3,FALSE),""),"")</f>
        <v/>
      </c>
      <c r="AH217" s="40" t="str">
        <f>IF(AF217&lt;&gt;"",IF(AF217&lt;&gt;"LIBSETS_DROP_MECHANIC_MONSTER_NAME",VLOOKUP(AF217,'LibSets constants'!$I$4:$L$1003,4,FALSE),""),"")</f>
        <v/>
      </c>
      <c r="AI217" s="3" t="str">
        <f>IF(G217&lt;&gt;"LIBSETS_SETTYPE_BATTLEGROUND",IF(G217&lt;&gt;"LIBSETS_SETTYPE_SPECIAL",IF(AJ217&lt;&gt;"",VLOOKUP(AJ217,'ESO zone constants'!$D$3:$H$4953,5,FALSE),""),""),"")</f>
        <v/>
      </c>
      <c r="AK217" s="41"/>
      <c r="AL217" s="40" t="str">
        <f>IF(AK217&lt;&gt;"",IF(AK217&lt;&gt;"LIBSETS_DROP_MECHANIC_MONSTER_NAME",VLOOKUP(AK217,'LibSets constants'!$I$4:$L$1003,3,FALSE),""),"")</f>
        <v/>
      </c>
      <c r="AM217" s="40" t="str">
        <f>IF(AK217&lt;&gt;"",IF(AK217&lt;&gt;"LIBSETS_DROP_MECHANIC_MONSTER_NAME",VLOOKUP(AK217,'LibSets constants'!$I$4:$L$1003,4,FALSE),""),"")</f>
        <v/>
      </c>
      <c r="AN217" s="3" t="str">
        <f>IF(G217&lt;&gt;"LIBSETS_SETTYPE_BATTLEGROUND",IF(G217&lt;&gt;"LIBSETS_SETTYPE_SPECIAL",IF(AO217&lt;&gt;"",VLOOKUP(AO217,'ESO zone constants'!$D$3:$H$4953,5,FALSE),""),""),"")</f>
        <v/>
      </c>
      <c r="AP217" s="41"/>
      <c r="AQ217" s="40" t="str">
        <f>IF(AP217&lt;&gt;"",IF(AP217&lt;&gt;"LIBSETS_DROP_MECHANIC_MONSTER_NAME",VLOOKUP(AP217,'LibSets constants'!$I$4:$L$1003,3,FALSE),""),"")</f>
        <v/>
      </c>
      <c r="AR217" s="40" t="str">
        <f>IF(AP217&lt;&gt;"",IF(AP217&lt;&gt;"LIBSETS_DROP_MECHANIC_MONSTER_NAME",VLOOKUP(AP217,'LibSets constants'!$I$4:$L$1003,4,FALSE),""),"")</f>
        <v/>
      </c>
      <c r="AS217" s="3" t="str">
        <f>IF(G217&lt;&gt;"LIBSETS_SETTYPE_BATTLEGROUND",IF(G217&lt;&gt;"LIBSETS_SETTYPE_SPECIAL",IF(AT217&lt;&gt;"",VLOOKUP(AT217,'ESO zone constants'!$D$3:$H$4953,5,FALSE),""),""),"")</f>
        <v/>
      </c>
      <c r="AU217" s="41"/>
      <c r="AV217" s="40" t="str">
        <f>IF(AU217&lt;&gt;"",IF(AU217&lt;&gt;"LIBSETS_DROP_MECHANIC_MONSTER_NAME",VLOOKUP(AU217,'LibSets constants'!$I$4:$L$1003,3,FALSE),""),"")</f>
        <v/>
      </c>
      <c r="AW217" s="40" t="str">
        <f>IF(AU217&lt;&gt;"",IF(AU217&lt;&gt;"LIBSETS_DROP_MECHANIC_MONSTER_NAME",VLOOKUP(AU217,'LibSets constants'!$I$4:$L$1003,4,FALSE),""),"")</f>
        <v/>
      </c>
      <c r="AX217" s="87" t="s">
        <v>2678</v>
      </c>
      <c r="AY217" s="21" t="str">
        <f t="shared" si="15"/>
        <v>[261] = {wayshrines={261,261,261,}, dlcId=DLC_SHADOWS_OF_THE_HIST</v>
      </c>
      <c r="AZ217" s="21" t="str">
        <f t="shared" si="16"/>
        <v>, zoneIds={848}, veteran=false</v>
      </c>
      <c r="BA217" s="21" t="str">
        <f t="shared" si="17"/>
        <v>, setType=LIBSETS_SETTYPE_DUNGEON</v>
      </c>
      <c r="BB217" s="21" t="str">
        <f t="shared" si="18"/>
        <v>},</v>
      </c>
      <c r="BC217" s="21" t="str">
        <f t="shared" si="19"/>
        <v xml:space="preserve"> --Gossamer / Gespinst   [Cradle of Shadows]</v>
      </c>
    </row>
    <row r="218" spans="1:55" x14ac:dyDescent="0.25">
      <c r="A218" s="12">
        <v>262</v>
      </c>
      <c r="B218" t="s">
        <v>1069</v>
      </c>
      <c r="C218" t="s">
        <v>1070</v>
      </c>
      <c r="D218" s="3">
        <f>A218</f>
        <v>262</v>
      </c>
      <c r="G218" s="8" t="s">
        <v>1482</v>
      </c>
      <c r="I218" t="s">
        <v>91</v>
      </c>
      <c r="J218" t="s">
        <v>91</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constants'!$B$4:$C$1003,2,FALSE),"")</f>
        <v>Shadows of the Hist</v>
      </c>
      <c r="V218" s="3" t="str">
        <f>IF(U218&lt;&gt;"",IF(U218&lt;&gt;"LIBSETS_DROP_MECHANIC_MONSTER_NAME",VLOOKUP(U218,'LibSets constants'!$I$4:$L$1003,3,FALSE),""),"")</f>
        <v/>
      </c>
      <c r="W218" s="3" t="str">
        <f>IF(U218&lt;&gt;"",IF(U218&lt;&gt;"LIBSETS_DROP_MECHANIC_MONSTER_NAME",VLOOKUP(U218,'LibSets constants'!$I$4:$L$1003,4,FALSE),""),"")</f>
        <v/>
      </c>
      <c r="X218" s="3"/>
      <c r="Y218" s="3" t="str">
        <f>IF(G218&lt;&gt;"LIBSETS_SETTYPE_BATTLEGROUND",IF(G218&lt;&gt;"LIBSETS_SETTYPE_SPECIAL",IF(X218&lt;&gt;"",X218,IF(Z218&lt;&gt;"",VLOOKUP(Z218,'ESO zone constants'!$D$3:$H$4953,5,FALSE),"")),""),"")</f>
        <v/>
      </c>
      <c r="Z218" t="str">
        <f>IF(AND(O218&lt;&gt;"",NOT(ISERROR(O218))),"",IF(AND(L218&lt;&gt;"",L218&gt;0,NOT(ISERROR(L218))),VLOOKUP(L218,'ESO dumped WayshrineInfo'!$K$3:$N$9999,4,FALSE),""))</f>
        <v/>
      </c>
      <c r="AB218" s="40" t="str">
        <f>IF(AA218&lt;&gt;"",IF(AA218&lt;&gt;"LIBSETS_DROP_MECHANIC_MONSTER_NAME",VLOOKUP(AA218,'LibSets constants'!$I$4:$L$1003,3,FALSE),""),"")</f>
        <v/>
      </c>
      <c r="AC218" s="40" t="str">
        <f>IF(AA218&lt;&gt;"",IF(AA218&lt;&gt;"LIBSETS_DROP_MECHANIC_MONSTER_NAME",VLOOKUP(AA218,'LibSets constants'!$I$4:$L$1003,4,FALSE),""),"")</f>
        <v/>
      </c>
      <c r="AD218" s="43" t="str">
        <f>IF(G218&lt;&gt;"LIBSETS_SETTYPE_BATTLEGROUND",IF(G218&lt;&gt;"LIBSETS_SETTYPE_SPECIAL",IF(AE218&lt;&gt;"",VLOOKUP(AE218,'ESO zone constants'!$D$3:$H$4953,5,FALSE),""),""),"")</f>
        <v/>
      </c>
      <c r="AE218" t="str">
        <f>IF(AND(O218&lt;&gt;"",NOT(ISERROR(O218))),"",IF(AND(M218&lt;&gt;"",M218&gt;0,NOT(ISERROR(M218))),VLOOKUP(M218,'ESO dumped WayshrineInfo'!$K$3:$N$9999,4,FALSE),""))</f>
        <v/>
      </c>
      <c r="AF218" s="41"/>
      <c r="AG218" s="40" t="str">
        <f>IF(AF218&lt;&gt;"",IF(AF218&lt;&gt;"LIBSETS_DROP_MECHANIC_MONSTER_NAME",VLOOKUP(AF218,'LibSets constants'!$I$4:$L$1003,3,FALSE),""),"")</f>
        <v/>
      </c>
      <c r="AH218" s="40" t="str">
        <f>IF(AF218&lt;&gt;"",IF(AF218&lt;&gt;"LIBSETS_DROP_MECHANIC_MONSTER_NAME",VLOOKUP(AF218,'LibSets constants'!$I$4:$L$1003,4,FALSE),""),"")</f>
        <v/>
      </c>
      <c r="AI218" s="43" t="str">
        <f>IF(G218&lt;&gt;"LIBSETS_SETTYPE_BATTLEGROUND",IF(G218&lt;&gt;"LIBSETS_SETTYPE_SPECIAL",IF(AJ218&lt;&gt;"",VLOOKUP(AJ218,'ESO zone constants'!$D$3:$H$4953,5,FALSE),""),""),"")</f>
        <v/>
      </c>
      <c r="AK218" s="41"/>
      <c r="AL218" s="40" t="str">
        <f>IF(AK218&lt;&gt;"",IF(AK218&lt;&gt;"LIBSETS_DROP_MECHANIC_MONSTER_NAME",VLOOKUP(AK218,'LibSets constants'!$I$4:$L$1003,3,FALSE),""),"")</f>
        <v/>
      </c>
      <c r="AM218" s="40" t="str">
        <f>IF(AK218&lt;&gt;"",IF(AK218&lt;&gt;"LIBSETS_DROP_MECHANIC_MONSTER_NAME",VLOOKUP(AK218,'LibSets constants'!$I$4:$L$1003,4,FALSE),""),"")</f>
        <v/>
      </c>
      <c r="AN218" s="3" t="str">
        <f>IF(G218&lt;&gt;"LIBSETS_SETTYPE_BATTLEGROUND",IF(G218&lt;&gt;"LIBSETS_SETTYPE_SPECIAL",IF(AO218&lt;&gt;"",VLOOKUP(AO218,'ESO zone constants'!$D$3:$H$4953,5,FALSE),""),""),"")</f>
        <v/>
      </c>
      <c r="AP218" s="41"/>
      <c r="AQ218" s="40" t="str">
        <f>IF(AP218&lt;&gt;"",IF(AP218&lt;&gt;"LIBSETS_DROP_MECHANIC_MONSTER_NAME",VLOOKUP(AP218,'LibSets constants'!$I$4:$L$1003,3,FALSE),""),"")</f>
        <v/>
      </c>
      <c r="AR218" s="40" t="str">
        <f>IF(AP218&lt;&gt;"",IF(AP218&lt;&gt;"LIBSETS_DROP_MECHANIC_MONSTER_NAME",VLOOKUP(AP218,'LibSets constants'!$I$4:$L$1003,4,FALSE),""),"")</f>
        <v/>
      </c>
      <c r="AS218" s="3" t="str">
        <f>IF(G218&lt;&gt;"LIBSETS_SETTYPE_BATTLEGROUND",IF(G218&lt;&gt;"LIBSETS_SETTYPE_SPECIAL",IF(AT218&lt;&gt;"",VLOOKUP(AT218,'ESO zone constants'!$D$3:$H$4953,5,FALSE),""),""),"")</f>
        <v/>
      </c>
      <c r="AU218" s="41"/>
      <c r="AV218" s="40" t="str">
        <f>IF(AU218&lt;&gt;"",IF(AU218&lt;&gt;"LIBSETS_DROP_MECHANIC_MONSTER_NAME",VLOOKUP(AU218,'LibSets constants'!$I$4:$L$1003,3,FALSE),""),"")</f>
        <v/>
      </c>
      <c r="AW218" s="40" t="str">
        <f>IF(AU218&lt;&gt;"",IF(AU218&lt;&gt;"LIBSETS_DROP_MECHANIC_MONSTER_NAME",VLOOKUP(AU218,'LibSets constants'!$I$4:$L$1003,4,FALSE),""),"")</f>
        <v/>
      </c>
      <c r="AX218" s="87" t="s">
        <v>2678</v>
      </c>
      <c r="AY218" s="21" t="str">
        <f t="shared" si="15"/>
        <v>[262] = {wayshrines={261,261,261,}, dlcId=DLC_SHADOWS_OF_THE_HIST</v>
      </c>
      <c r="AZ218" s="21" t="str">
        <f t="shared" si="16"/>
        <v>, zoneIds={848}, veteran=false</v>
      </c>
      <c r="BA218" s="21" t="str">
        <f t="shared" si="17"/>
        <v>, setType=LIBSETS_SETTYPE_DUNGEON</v>
      </c>
      <c r="BB218" s="21" t="str">
        <f t="shared" si="18"/>
        <v>},</v>
      </c>
      <c r="BC218" s="21" t="str">
        <f t="shared" si="19"/>
        <v xml:space="preserve"> --Widowmaker / Witwenmacher   [Cradle of Shadows]</v>
      </c>
    </row>
    <row r="219" spans="1:55" s="28" customFormat="1" x14ac:dyDescent="0.25">
      <c r="A219" s="12">
        <v>263</v>
      </c>
      <c r="B219" t="s">
        <v>1071</v>
      </c>
      <c r="C219" t="s">
        <v>1072</v>
      </c>
      <c r="D219" s="3">
        <f>A219</f>
        <v>263</v>
      </c>
      <c r="E219"/>
      <c r="F219"/>
      <c r="G219" s="8" t="s">
        <v>1482</v>
      </c>
      <c r="H219"/>
      <c r="I219" t="s">
        <v>91</v>
      </c>
      <c r="J219" t="s">
        <v>91</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constants'!$B$4:$C$1003,2,FALSE),"")</f>
        <v>Shadows of the Hist</v>
      </c>
      <c r="U219" s="33"/>
      <c r="V219" s="3" t="str">
        <f>IF(U219&lt;&gt;"",IF(U219&lt;&gt;"LIBSETS_DROP_MECHANIC_MONSTER_NAME",VLOOKUP(U219,'LibSets constants'!$I$4:$L$1003,3,FALSE),""),"")</f>
        <v/>
      </c>
      <c r="W219" s="3" t="str">
        <f>IF(U219&lt;&gt;"",IF(U219&lt;&gt;"LIBSETS_DROP_MECHANIC_MONSTER_NAME",VLOOKUP(U219,'LibSets constants'!$I$4:$L$1003,4,FALSE),""),"")</f>
        <v/>
      </c>
      <c r="X219" s="3"/>
      <c r="Y219" s="3" t="str">
        <f>IF(G219&lt;&gt;"LIBSETS_SETTYPE_BATTLEGROUND",IF(G219&lt;&gt;"LIBSETS_SETTYPE_SPECIAL",IF(X219&lt;&gt;"",X219,IF(Z219&lt;&gt;"",VLOOKUP(Z219,'ESO zone constants'!$D$3:$H$4953,5,FALSE),"")),""),"")</f>
        <v/>
      </c>
      <c r="Z219" t="str">
        <f>IF(AND(O219&lt;&gt;"",NOT(ISERROR(O219))),"",IF(AND(L219&lt;&gt;"",L219&gt;0,NOT(ISERROR(L219))),VLOOKUP(L219,'ESO dumped WayshrineInfo'!$K$3:$N$9999,4,FALSE),""))</f>
        <v/>
      </c>
      <c r="AA219" s="33"/>
      <c r="AB219" s="43" t="str">
        <f>IF(AA219&lt;&gt;"",IF(AA219&lt;&gt;"LIBSETS_DROP_MECHANIC_MONSTER_NAME",VLOOKUP(AA219,'LibSets constants'!$I$4:$L$1003,3,FALSE),""),"")</f>
        <v/>
      </c>
      <c r="AC219" s="43" t="str">
        <f>IF(AA219&lt;&gt;"",IF(AA219&lt;&gt;"LIBSETS_DROP_MECHANIC_MONSTER_NAME",VLOOKUP(AA219,'LibSets constants'!$I$4:$L$1003,4,FALSE),""),"")</f>
        <v/>
      </c>
      <c r="AD219" s="3" t="str">
        <f>IF(G219&lt;&gt;"LIBSETS_SETTYPE_BATTLEGROUND",IF(G219&lt;&gt;"LIBSETS_SETTYPE_SPECIAL",IF(AE219&lt;&gt;"",VLOOKUP(AE219,'ESO zone constants'!$D$3:$H$4953,5,FALSE),""),""),"")</f>
        <v/>
      </c>
      <c r="AE219" t="str">
        <f>IF(AND(O219&lt;&gt;"",NOT(ISERROR(O219))),"",IF(AND(M219&lt;&gt;"",M219&gt;0,NOT(ISERROR(M219))),VLOOKUP(M219,'ESO dumped WayshrineInfo'!$K$3:$N$9999,4,FALSE),""))</f>
        <v/>
      </c>
      <c r="AF219" s="44"/>
      <c r="AG219" s="43" t="str">
        <f>IF(AF219&lt;&gt;"",IF(AF219&lt;&gt;"LIBSETS_DROP_MECHANIC_MONSTER_NAME",VLOOKUP(AF219,'LibSets constants'!$I$4:$L$1003,3,FALSE),""),"")</f>
        <v/>
      </c>
      <c r="AH219" s="43" t="str">
        <f>IF(AF219&lt;&gt;"",IF(AF219&lt;&gt;"LIBSETS_DROP_MECHANIC_MONSTER_NAME",VLOOKUP(AF219,'LibSets constants'!$I$4:$L$1003,4,FALSE),""),"")</f>
        <v/>
      </c>
      <c r="AI219" s="3" t="str">
        <f>IF(G219&lt;&gt;"LIBSETS_SETTYPE_BATTLEGROUND",IF(G219&lt;&gt;"LIBSETS_SETTYPE_SPECIAL",IF(AJ219&lt;&gt;"",VLOOKUP(AJ219,'ESO zone constants'!$D$3:$H$4953,5,FALSE),""),""),"")</f>
        <v/>
      </c>
      <c r="AJ219"/>
      <c r="AK219" s="44"/>
      <c r="AL219" s="43" t="str">
        <f>IF(AK219&lt;&gt;"",IF(AK219&lt;&gt;"LIBSETS_DROP_MECHANIC_MONSTER_NAME",VLOOKUP(AK219,'LibSets constants'!$I$4:$L$1003,3,FALSE),""),"")</f>
        <v/>
      </c>
      <c r="AM219" s="43" t="str">
        <f>IF(AK219&lt;&gt;"",IF(AK219&lt;&gt;"LIBSETS_DROP_MECHANIC_MONSTER_NAME",VLOOKUP(AK219,'LibSets constants'!$I$4:$L$1003,4,FALSE),""),"")</f>
        <v/>
      </c>
      <c r="AN219" s="3" t="str">
        <f>IF(G219&lt;&gt;"LIBSETS_SETTYPE_BATTLEGROUND",IF(G219&lt;&gt;"LIBSETS_SETTYPE_SPECIAL",IF(AO219&lt;&gt;"",VLOOKUP(AO219,'ESO zone constants'!$D$3:$H$4953,5,FALSE),""),""),"")</f>
        <v/>
      </c>
      <c r="AO219"/>
      <c r="AP219" s="44"/>
      <c r="AQ219" s="43" t="str">
        <f>IF(AP219&lt;&gt;"",IF(AP219&lt;&gt;"LIBSETS_DROP_MECHANIC_MONSTER_NAME",VLOOKUP(AP219,'LibSets constants'!$I$4:$L$1003,3,FALSE),""),"")</f>
        <v/>
      </c>
      <c r="AR219" s="43" t="str">
        <f>IF(AP219&lt;&gt;"",IF(AP219&lt;&gt;"LIBSETS_DROP_MECHANIC_MONSTER_NAME",VLOOKUP(AP219,'LibSets constants'!$I$4:$L$1003,4,FALSE),""),"")</f>
        <v/>
      </c>
      <c r="AS219" s="3" t="str">
        <f>IF(G219&lt;&gt;"LIBSETS_SETTYPE_BATTLEGROUND",IF(G219&lt;&gt;"LIBSETS_SETTYPE_SPECIAL",IF(AT219&lt;&gt;"",VLOOKUP(AT219,'ESO zone constants'!$D$3:$H$4953,5,FALSE),""),""),"")</f>
        <v/>
      </c>
      <c r="AT219"/>
      <c r="AU219" s="44"/>
      <c r="AV219" s="43" t="str">
        <f>IF(AU219&lt;&gt;"",IF(AU219&lt;&gt;"LIBSETS_DROP_MECHANIC_MONSTER_NAME",VLOOKUP(AU219,'LibSets constants'!$I$4:$L$1003,3,FALSE),""),"")</f>
        <v/>
      </c>
      <c r="AW219" s="43" t="str">
        <f>IF(AU219&lt;&gt;"",IF(AU219&lt;&gt;"LIBSETS_DROP_MECHANIC_MONSTER_NAME",VLOOKUP(AU219,'LibSets constants'!$I$4:$L$1003,4,FALSE),""),"")</f>
        <v/>
      </c>
      <c r="AX219" s="87" t="s">
        <v>2678</v>
      </c>
      <c r="AY219" s="21" t="str">
        <f t="shared" si="15"/>
        <v>[263] = {wayshrines={261,261,261,}, dlcId=DLC_SHADOWS_OF_THE_HIST</v>
      </c>
      <c r="AZ219" s="21" t="str">
        <f t="shared" si="16"/>
        <v>, zoneIds={848}, veteran=false</v>
      </c>
      <c r="BA219" s="21" t="str">
        <f t="shared" si="17"/>
        <v>, setType=LIBSETS_SETTYPE_DUNGEON</v>
      </c>
      <c r="BB219" s="21" t="str">
        <f t="shared" si="18"/>
        <v>},</v>
      </c>
      <c r="BC219" s="21" t="str">
        <f t="shared" si="19"/>
        <v xml:space="preserve"> --Hand of Mephala / Hand von Mephala   [Cradle of Shadows]</v>
      </c>
    </row>
    <row r="220" spans="1:55" s="14" customFormat="1" x14ac:dyDescent="0.25">
      <c r="A220" s="16">
        <v>264</v>
      </c>
      <c r="B220" s="14" t="s">
        <v>1073</v>
      </c>
      <c r="C220" t="s">
        <v>1074</v>
      </c>
      <c r="D220" s="25">
        <f>A220</f>
        <v>264</v>
      </c>
      <c r="E220" s="14" t="s">
        <v>1472</v>
      </c>
      <c r="F220" s="14" t="s">
        <v>1469</v>
      </c>
      <c r="G220" s="27" t="s">
        <v>1484</v>
      </c>
      <c r="I220" s="14" t="s">
        <v>1471</v>
      </c>
      <c r="J220" s="14" t="s">
        <v>91</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constants'!$B$4:$C$1003,2,FALSE),"")</f>
        <v/>
      </c>
      <c r="U220" s="33"/>
      <c r="V220" s="3" t="str">
        <f>IF(U220&lt;&gt;"",IF(U220&lt;&gt;"LIBSETS_DROP_MECHANIC_MONSTER_NAME",VLOOKUP(U220,'LibSets constants'!$I$4:$L$1003,3,FALSE),""),"")</f>
        <v/>
      </c>
      <c r="W220" s="3" t="str">
        <f>IF(U220&lt;&gt;"",IF(U220&lt;&gt;"LIBSETS_DROP_MECHANIC_MONSTER_NAME",VLOOKUP(U220,'LibSets constants'!$I$4:$L$1003,4,FALSE),""),"")</f>
        <v/>
      </c>
      <c r="X220" s="43"/>
      <c r="Y220" s="3" t="str">
        <f>IF(G220&lt;&gt;"LIBSETS_SETTYPE_BATTLEGROUND",IF(G220&lt;&gt;"LIBSETS_SETTYPE_SPECIAL",IF(X220&lt;&gt;"",X220,IF(Z220&lt;&gt;"",VLOOKUP(Z220,'ESO zone constants'!$D$3:$H$4953,5,FALSE),"")),""),"")</f>
        <v/>
      </c>
      <c r="Z220" t="str">
        <f>IF(AND(O220&lt;&gt;"",NOT(ISERROR(O220))),"",IF(AND(L220&lt;&gt;"",L220&gt;0,NOT(ISERROR(L220))),VLOOKUP(L220,'ESO dumped WayshrineInfo'!$K$3:$N$9999,4,FALSE),""))</f>
        <v/>
      </c>
      <c r="AA220" s="44"/>
      <c r="AB220" s="40" t="str">
        <f>IF(AA220&lt;&gt;"",IF(AA220&lt;&gt;"LIBSETS_DROP_MECHANIC_MONSTER_NAME",VLOOKUP(AA220,'LibSets constants'!$I$4:$L$1003,3,FALSE),""),"")</f>
        <v/>
      </c>
      <c r="AC220" s="40" t="str">
        <f>IF(AA220&lt;&gt;"",IF(AA220&lt;&gt;"LIBSETS_DROP_MECHANIC_MONSTER_NAME",VLOOKUP(AA220,'LibSets constants'!$I$4:$L$1003,4,FALSE),""),"")</f>
        <v/>
      </c>
      <c r="AD220" s="3" t="str">
        <f>IF(G220&lt;&gt;"LIBSETS_SETTYPE_BATTLEGROUND",IF(G220&lt;&gt;"LIBSETS_SETTYPE_SPECIAL",IF(AE220&lt;&gt;"",VLOOKUP(AE220,'ESO zone constants'!$D$3:$H$4953,5,FALSE),""),""),"")</f>
        <v/>
      </c>
      <c r="AE220" t="str">
        <f>IF(AND(O220&lt;&gt;"",NOT(ISERROR(O220))),"",IF(AND(M220&lt;&gt;"",M220&gt;0,NOT(ISERROR(M220))),VLOOKUP(M220,'ESO dumped WayshrineInfo'!$K$3:$N$9999,4,FALSE),""))</f>
        <v/>
      </c>
      <c r="AF220" s="41"/>
      <c r="AG220" s="40" t="str">
        <f>IF(AF220&lt;&gt;"",IF(AF220&lt;&gt;"LIBSETS_DROP_MECHANIC_MONSTER_NAME",VLOOKUP(AF220,'LibSets constants'!$I$4:$L$1003,3,FALSE),""),"")</f>
        <v/>
      </c>
      <c r="AH220" s="40" t="str">
        <f>IF(AF220&lt;&gt;"",IF(AF220&lt;&gt;"LIBSETS_DROP_MECHANIC_MONSTER_NAME",VLOOKUP(AF220,'LibSets constants'!$I$4:$L$1003,4,FALSE),""),"")</f>
        <v/>
      </c>
      <c r="AI220" s="3" t="str">
        <f>IF(G220&lt;&gt;"LIBSETS_SETTYPE_BATTLEGROUND",IF(G220&lt;&gt;"LIBSETS_SETTYPE_SPECIAL",IF(AJ220&lt;&gt;"",VLOOKUP(AJ220,'ESO zone constants'!$D$3:$H$4953,5,FALSE),""),""),"")</f>
        <v/>
      </c>
      <c r="AK220" s="41"/>
      <c r="AL220" s="40" t="str">
        <f>IF(AK220&lt;&gt;"",IF(AK220&lt;&gt;"LIBSETS_DROP_MECHANIC_MONSTER_NAME",VLOOKUP(AK220,'LibSets constants'!$I$4:$L$1003,3,FALSE),""),"")</f>
        <v/>
      </c>
      <c r="AM220" s="40" t="str">
        <f>IF(AK220&lt;&gt;"",IF(AK220&lt;&gt;"LIBSETS_DROP_MECHANIC_MONSTER_NAME",VLOOKUP(AK220,'LibSets constants'!$I$4:$L$1003,4,FALSE),""),"")</f>
        <v/>
      </c>
      <c r="AN220" s="3" t="str">
        <f>IF(G220&lt;&gt;"LIBSETS_SETTYPE_BATTLEGROUND",IF(G220&lt;&gt;"LIBSETS_SETTYPE_SPECIAL",IF(AO220&lt;&gt;"",VLOOKUP(AO220,'ESO zone constants'!$D$3:$H$4953,5,FALSE),""),""),"")</f>
        <v/>
      </c>
      <c r="AP220" s="41"/>
      <c r="AQ220" s="40" t="str">
        <f>IF(AP220&lt;&gt;"",IF(AP220&lt;&gt;"LIBSETS_DROP_MECHANIC_MONSTER_NAME",VLOOKUP(AP220,'LibSets constants'!$I$4:$L$1003,3,FALSE),""),"")</f>
        <v/>
      </c>
      <c r="AR220" s="40" t="str">
        <f>IF(AP220&lt;&gt;"",IF(AP220&lt;&gt;"LIBSETS_DROP_MECHANIC_MONSTER_NAME",VLOOKUP(AP220,'LibSets constants'!$I$4:$L$1003,4,FALSE),""),"")</f>
        <v/>
      </c>
      <c r="AS220" s="3" t="str">
        <f>IF(G220&lt;&gt;"LIBSETS_SETTYPE_BATTLEGROUND",IF(G220&lt;&gt;"LIBSETS_SETTYPE_SPECIAL",IF(AT220&lt;&gt;"",VLOOKUP(AT220,'ESO zone constants'!$D$3:$H$4953,5,FALSE),""),""),"")</f>
        <v/>
      </c>
      <c r="AU220" s="41"/>
      <c r="AV220" s="40" t="str">
        <f>IF(AU220&lt;&gt;"",IF(AU220&lt;&gt;"LIBSETS_DROP_MECHANIC_MONSTER_NAME",VLOOKUP(AU220,'LibSets constants'!$I$4:$L$1003,3,FALSE),""),"")</f>
        <v/>
      </c>
      <c r="AW220" s="40" t="str">
        <f>IF(AU220&lt;&gt;"",IF(AU220&lt;&gt;"LIBSETS_DROP_MECHANIC_MONSTER_NAME",VLOOKUP(AU220,'LibSets constants'!$I$4:$L$1003,4,FALSE),""),"")</f>
        <v/>
      </c>
      <c r="AX220" s="87" t="s">
        <v>2678</v>
      </c>
      <c r="AY220" s="21" t="str">
        <f t="shared" si="15"/>
        <v/>
      </c>
      <c r="AZ220" s="21" t="str">
        <f t="shared" si="16"/>
        <v/>
      </c>
      <c r="BA220" s="21" t="str">
        <f t="shared" si="17"/>
        <v/>
      </c>
      <c r="BB220" s="21" t="str">
        <f t="shared" si="18"/>
        <v/>
      </c>
      <c r="BC220" s="21" t="str">
        <f t="shared" si="19"/>
        <v/>
      </c>
    </row>
    <row r="221" spans="1:55" x14ac:dyDescent="0.25">
      <c r="A221" s="5">
        <v>265</v>
      </c>
      <c r="B221" t="s">
        <v>1075</v>
      </c>
      <c r="C221" t="s">
        <v>22</v>
      </c>
      <c r="D221" s="3">
        <f>A221</f>
        <v>265</v>
      </c>
      <c r="G221" s="8" t="s">
        <v>1484</v>
      </c>
      <c r="H221" s="115">
        <v>2</v>
      </c>
      <c r="I221" t="s">
        <v>1471</v>
      </c>
      <c r="J221" t="s">
        <v>91</v>
      </c>
      <c r="K221">
        <v>194</v>
      </c>
      <c r="L221">
        <v>194</v>
      </c>
      <c r="M221">
        <v>194</v>
      </c>
      <c r="N221">
        <v>0</v>
      </c>
      <c r="O221" s="66" t="s">
        <v>96</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U221" s="33" t="s">
        <v>1549</v>
      </c>
      <c r="V221" s="3" t="s">
        <v>1367</v>
      </c>
      <c r="W221" s="3" t="s">
        <v>1645</v>
      </c>
      <c r="X221" s="3"/>
      <c r="Y221" s="3" t="str">
        <f>IF(G221&lt;&gt;"LIBSETS_SETTYPE_BATTLEGROUND",IF(G221&lt;&gt;"LIBSETS_SETTYPE_SPECIAL",IF(X221&lt;&gt;"",X221,IF(Z221&lt;&gt;"",VLOOKUP(Z221,'ESO zone constants'!$D$3:$H$4953,5,FALSE),"")),""),"")</f>
        <v/>
      </c>
      <c r="Z221" t="str">
        <f>IF(AND(O221&lt;&gt;"",NOT(ISERROR(O221))),"",IF(AND(L221&lt;&gt;"",L221&gt;0,NOT(ISERROR(L221))),VLOOKUP(L221,'ESO dumped WayshrineInfo'!$K$3:$N$9999,4,FALSE),""))</f>
        <v/>
      </c>
      <c r="AB221" s="42"/>
      <c r="AC221" s="42"/>
      <c r="AD221" s="3" t="str">
        <f>IF(G221&lt;&gt;"LIBSETS_SETTYPE_BATTLEGROUND",IF(G221&lt;&gt;"LIBSETS_SETTYPE_SPECIAL",IF(AE221&lt;&gt;"",VLOOKUP(AE221,'ESO zone constants'!$D$3:$H$4953,5,FALSE),""),""),"")</f>
        <v/>
      </c>
      <c r="AE221" t="str">
        <f>IF(AND(O221&lt;&gt;"",NOT(ISERROR(O221))),"",IF(AND(M221&lt;&gt;"",M221&gt;0,NOT(ISERROR(M221))),VLOOKUP(M221,'ESO dumped WayshrineInfo'!$K$3:$N$9999,4,FALSE),""))</f>
        <v/>
      </c>
      <c r="AF221" s="42"/>
      <c r="AG221" s="42"/>
      <c r="AH221" s="42"/>
      <c r="AI221" s="3" t="str">
        <f>IF(G221&lt;&gt;"LIBSETS_SETTYPE_BATTLEGROUND",IF(G221&lt;&gt;"LIBSETS_SETTYPE_SPECIAL",IF(AJ221&lt;&gt;"",VLOOKUP(AJ221,'ESO zone constants'!$D$3:$H$4953,5,FALSE),""),""),"")</f>
        <v/>
      </c>
      <c r="AK221" s="42"/>
      <c r="AL221" s="42"/>
      <c r="AM221" s="42"/>
      <c r="AN221" s="3" t="str">
        <f>IF(G221&lt;&gt;"LIBSETS_SETTYPE_BATTLEGROUND",IF(G221&lt;&gt;"LIBSETS_SETTYPE_SPECIAL",IF(AO221&lt;&gt;"",VLOOKUP(AO221,'ESO zone constants'!$D$3:$H$4953,5,FALSE),""),""),"")</f>
        <v/>
      </c>
      <c r="AP221" s="42"/>
      <c r="AQ221" s="42"/>
      <c r="AR221" s="42"/>
      <c r="AS221" s="3" t="str">
        <f>IF(G221&lt;&gt;"LIBSETS_SETTYPE_BATTLEGROUND",IF(G221&lt;&gt;"LIBSETS_SETTYPE_SPECIAL",IF(AT221&lt;&gt;"",VLOOKUP(AT221,'ESO zone constants'!$D$3:$H$4953,5,FALSE),""),""),"")</f>
        <v/>
      </c>
      <c r="AU221" s="42"/>
      <c r="AV221" s="42"/>
      <c r="AW221" s="42"/>
      <c r="AX221" s="87" t="s">
        <v>2678</v>
      </c>
      <c r="AY221" s="21" t="str">
        <f t="shared" si="15"/>
        <v>[265] = {wayshrines={194,194,194,}, dlcId=DLC_BASE_GAME</v>
      </c>
      <c r="AZ221" s="21" t="str">
        <f t="shared" si="16"/>
        <v>, zoneIds={380}, veteran={[EQUIP_TYPE_HEAD]=true, [EQUIP_TYPE_SHOULDERS]=false}</v>
      </c>
      <c r="BA221" s="21" t="str">
        <f t="shared" si="17"/>
        <v>, setType=LIBSETS_SETTYPE_MONSTER</v>
      </c>
      <c r="BB221" s="21" t="str">
        <f t="shared" si="18"/>
        <v>, dropMechanic={LIBSETS_DROP_MECHANIC_MONSTER_NAME}, dropMechanicNames={['en']='High Kinlord Rilis', ['de']='Sippenhochfürst Rilis'}},</v>
      </c>
      <c r="BC221" s="21" t="str">
        <f t="shared" si="19"/>
        <v xml:space="preserve"> --Shadowrend / Schattenriss   [The Banished Cells I]</v>
      </c>
    </row>
    <row r="222" spans="1:55" x14ac:dyDescent="0.25">
      <c r="A222" s="5">
        <v>266</v>
      </c>
      <c r="B222" t="s">
        <v>10</v>
      </c>
      <c r="C222" t="s">
        <v>2620</v>
      </c>
      <c r="D222" s="3">
        <f>A222</f>
        <v>266</v>
      </c>
      <c r="G222" s="8" t="s">
        <v>1484</v>
      </c>
      <c r="H222" s="115">
        <v>2</v>
      </c>
      <c r="I222" t="s">
        <v>1471</v>
      </c>
      <c r="J222" t="s">
        <v>91</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U222" s="33" t="s">
        <v>1549</v>
      </c>
      <c r="V222" s="3" t="s">
        <v>1563</v>
      </c>
      <c r="W222" s="3" t="s">
        <v>1638</v>
      </c>
      <c r="X222" s="3"/>
      <c r="Y222" s="3" t="str">
        <f>IF(G222&lt;&gt;"LIBSETS_SETTYPE_BATTLEGROUND",IF(G222&lt;&gt;"LIBSETS_SETTYPE_SPECIAL",IF(X222&lt;&gt;"",X222,IF(Z222&lt;&gt;"",VLOOKUP(Z222,'ESO zone constants'!$D$3:$H$4953,5,FALSE),"")),""),"")</f>
        <v/>
      </c>
      <c r="Z222" t="str">
        <f>IF(AND(O222&lt;&gt;"",NOT(ISERROR(O222))),"",IF(AND(L222&lt;&gt;"",L222&gt;0,NOT(ISERROR(L222))),VLOOKUP(L222,'ESO dumped WayshrineInfo'!$K$3:$N$9999,4,FALSE),""))</f>
        <v/>
      </c>
      <c r="AB222" s="42"/>
      <c r="AC222" s="42"/>
      <c r="AD222" s="3" t="str">
        <f>IF(G222&lt;&gt;"LIBSETS_SETTYPE_BATTLEGROUND",IF(G222&lt;&gt;"LIBSETS_SETTYPE_SPECIAL",IF(AE222&lt;&gt;"",VLOOKUP(AE222,'ESO zone constants'!$D$3:$H$4953,5,FALSE),""),""),"")</f>
        <v/>
      </c>
      <c r="AE222" t="str">
        <f>IF(AND(O222&lt;&gt;"",NOT(ISERROR(O222))),"",IF(AND(M222&lt;&gt;"",M222&gt;0,NOT(ISERROR(M222))),VLOOKUP(M222,'ESO dumped WayshrineInfo'!$K$3:$N$9999,4,FALSE),""))</f>
        <v/>
      </c>
      <c r="AF222" s="42"/>
      <c r="AG222" s="42"/>
      <c r="AH222" s="42"/>
      <c r="AI222" s="3" t="str">
        <f>IF(G222&lt;&gt;"LIBSETS_SETTYPE_BATTLEGROUND",IF(G222&lt;&gt;"LIBSETS_SETTYPE_SPECIAL",IF(AJ222&lt;&gt;"",VLOOKUP(AJ222,'ESO zone constants'!$D$3:$H$4953,5,FALSE),""),""),"")</f>
        <v/>
      </c>
      <c r="AK222" s="42"/>
      <c r="AL222" s="42"/>
      <c r="AM222" s="42"/>
      <c r="AN222" s="3" t="str">
        <f>IF(G222&lt;&gt;"LIBSETS_SETTYPE_BATTLEGROUND",IF(G222&lt;&gt;"LIBSETS_SETTYPE_SPECIAL",IF(AO222&lt;&gt;"",VLOOKUP(AO222,'ESO zone constants'!$D$3:$H$4953,5,FALSE),""),""),"")</f>
        <v/>
      </c>
      <c r="AP222" s="42"/>
      <c r="AQ222" s="42"/>
      <c r="AR222" s="42"/>
      <c r="AS222" s="3" t="str">
        <f>IF(G222&lt;&gt;"LIBSETS_SETTYPE_BATTLEGROUND",IF(G222&lt;&gt;"LIBSETS_SETTYPE_SPECIAL",IF(AT222&lt;&gt;"",VLOOKUP(AT222,'ESO zone constants'!$D$3:$H$4953,5,FALSE),""),""),"")</f>
        <v/>
      </c>
      <c r="AU222" s="42"/>
      <c r="AV222" s="42"/>
      <c r="AW222" s="42"/>
      <c r="AX222" s="87" t="s">
        <v>2678</v>
      </c>
      <c r="AY222" s="21" t="str">
        <f t="shared" si="15"/>
        <v>[266] = {wayshrines={98,98,98,}, dlcId=DLC_BASE_GAME</v>
      </c>
      <c r="AZ222" s="21" t="str">
        <f t="shared" si="16"/>
        <v>, zoneIds={283}, veteran={[EQUIP_TYPE_HEAD]=true, [EQUIP_TYPE_SHOULDERS]=false}</v>
      </c>
      <c r="BA222" s="21" t="str">
        <f t="shared" si="17"/>
        <v>, setType=LIBSETS_SETTYPE_MONSTER</v>
      </c>
      <c r="BB222" s="21" t="str">
        <f t="shared" si="18"/>
        <v>, dropMechanic={LIBSETS_DROP_MECHANIC_MONSTER_NAME}, dropMechanicNames={['en']='Kra\'gh the Dreugh King', ['de']='Kra\'gh der Dreughkönig'}},</v>
      </c>
      <c r="BC222" s="21" t="str">
        <f t="shared" si="19"/>
        <v xml:space="preserve"> --Kra\'gh / Kra'gh   [Fungal Grotto I]</v>
      </c>
    </row>
    <row r="223" spans="1:55" x14ac:dyDescent="0.25">
      <c r="A223" s="5">
        <v>267</v>
      </c>
      <c r="B223" t="s">
        <v>1076</v>
      </c>
      <c r="C223" t="s">
        <v>27</v>
      </c>
      <c r="D223" s="3">
        <f>A223</f>
        <v>267</v>
      </c>
      <c r="G223" s="8" t="s">
        <v>1484</v>
      </c>
      <c r="H223" s="115">
        <v>2</v>
      </c>
      <c r="I223" t="s">
        <v>1471</v>
      </c>
      <c r="J223" t="s">
        <v>91</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1549</v>
      </c>
      <c r="V223" s="3" t="s">
        <v>1552</v>
      </c>
      <c r="W223" s="3" t="s">
        <v>1642</v>
      </c>
      <c r="X223" s="3"/>
      <c r="Y223" s="3" t="str">
        <f>IF(G223&lt;&gt;"LIBSETS_SETTYPE_BATTLEGROUND",IF(G223&lt;&gt;"LIBSETS_SETTYPE_SPECIAL",IF(X223&lt;&gt;"",X223,IF(Z223&lt;&gt;"",VLOOKUP(Z223,'ESO zone constants'!$D$3:$H$4953,5,FALSE),"")),""),"")</f>
        <v/>
      </c>
      <c r="Z223" t="str">
        <f>IF(AND(O223&lt;&gt;"",NOT(ISERROR(O223))),"",IF(AND(L223&lt;&gt;"",L223&gt;0,NOT(ISERROR(L223))),VLOOKUP(L223,'ESO dumped WayshrineInfo'!$K$3:$N$9999,4,FALSE),""))</f>
        <v/>
      </c>
      <c r="AB223" s="42"/>
      <c r="AC223" s="42"/>
      <c r="AD223" s="3" t="str">
        <f>IF(G223&lt;&gt;"LIBSETS_SETTYPE_BATTLEGROUND",IF(G223&lt;&gt;"LIBSETS_SETTYPE_SPECIAL",IF(AE223&lt;&gt;"",VLOOKUP(AE223,'ESO zone constants'!$D$3:$H$4953,5,FALSE),""),""),"")</f>
        <v/>
      </c>
      <c r="AE223" t="str">
        <f>IF(AND(O223&lt;&gt;"",NOT(ISERROR(O223))),"",IF(AND(M223&lt;&gt;"",M223&gt;0,NOT(ISERROR(M223))),VLOOKUP(M223,'ESO dumped WayshrineInfo'!$K$3:$N$9999,4,FALSE),""))</f>
        <v/>
      </c>
      <c r="AF223" s="42"/>
      <c r="AG223" s="42"/>
      <c r="AH223" s="42"/>
      <c r="AI223" s="3" t="str">
        <f>IF(G223&lt;&gt;"LIBSETS_SETTYPE_BATTLEGROUND",IF(G223&lt;&gt;"LIBSETS_SETTYPE_SPECIAL",IF(AJ223&lt;&gt;"",VLOOKUP(AJ223,'ESO zone constants'!$D$3:$H$4953,5,FALSE),""),""),"")</f>
        <v/>
      </c>
      <c r="AK223" s="42"/>
      <c r="AL223" s="42"/>
      <c r="AM223" s="42"/>
      <c r="AN223" s="3" t="str">
        <f>IF(G223&lt;&gt;"LIBSETS_SETTYPE_BATTLEGROUND",IF(G223&lt;&gt;"LIBSETS_SETTYPE_SPECIAL",IF(AO223&lt;&gt;"",VLOOKUP(AO223,'ESO zone constants'!$D$3:$H$4953,5,FALSE),""),""),"")</f>
        <v/>
      </c>
      <c r="AP223" s="42"/>
      <c r="AQ223" s="42"/>
      <c r="AR223" s="42"/>
      <c r="AS223" s="3" t="str">
        <f>IF(G223&lt;&gt;"LIBSETS_SETTYPE_BATTLEGROUND",IF(G223&lt;&gt;"LIBSETS_SETTYPE_SPECIAL",IF(AT223&lt;&gt;"",VLOOKUP(AT223,'ESO zone constants'!$D$3:$H$4953,5,FALSE),""),""),"")</f>
        <v/>
      </c>
      <c r="AU223" s="42"/>
      <c r="AV223" s="42"/>
      <c r="AW223" s="42"/>
      <c r="AX223" s="87" t="s">
        <v>2678</v>
      </c>
      <c r="AY223" s="21" t="str">
        <f t="shared" si="15"/>
        <v>[267] = {wayshrines={193,193,193,}, dlcId=DLC_BASE_GAME</v>
      </c>
      <c r="AZ223" s="21" t="str">
        <f t="shared" si="16"/>
        <v>, zoneIds={144}, veteran={[EQUIP_TYPE_HEAD]=true, [EQUIP_TYPE_SHOULDERS]=false}</v>
      </c>
      <c r="BA223" s="21" t="str">
        <f t="shared" si="17"/>
        <v>, setType=LIBSETS_SETTYPE_MONSTER</v>
      </c>
      <c r="BB223" s="21" t="str">
        <f t="shared" si="18"/>
        <v>, dropMechanic={LIBSETS_DROP_MECHANIC_MONSTER_NAME}, dropMechanicNames={['en']='The Whisperer', ['de']='Die Flüsterin'}},</v>
      </c>
      <c r="BC223" s="21" t="str">
        <f t="shared" si="19"/>
        <v xml:space="preserve"> --Swarm Mother / Schwarmmutter   [Spindleclutch I]</v>
      </c>
    </row>
    <row r="224" spans="1:55" x14ac:dyDescent="0.25">
      <c r="A224" s="5">
        <v>268</v>
      </c>
      <c r="B224" t="s">
        <v>1077</v>
      </c>
      <c r="C224" t="s">
        <v>21</v>
      </c>
      <c r="D224" s="3">
        <f>A224</f>
        <v>268</v>
      </c>
      <c r="G224" s="8" t="s">
        <v>1484</v>
      </c>
      <c r="H224" s="115">
        <v>2</v>
      </c>
      <c r="I224" t="s">
        <v>1471</v>
      </c>
      <c r="J224" t="s">
        <v>91</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constants'!$B$4:$C$1003,2,FALSE),"")</f>
        <v>Included in base game</v>
      </c>
      <c r="U224" s="33" t="s">
        <v>1549</v>
      </c>
      <c r="V224" s="3" t="s">
        <v>21</v>
      </c>
      <c r="W224" s="3" t="s">
        <v>1077</v>
      </c>
      <c r="X224" s="3"/>
      <c r="Y224" s="3" t="str">
        <f>IF(G224&lt;&gt;"LIBSETS_SETTYPE_BATTLEGROUND",IF(G224&lt;&gt;"LIBSETS_SETTYPE_SPECIAL",IF(X224&lt;&gt;"",X224,IF(Z224&lt;&gt;"",VLOOKUP(Z224,'ESO zone constants'!$D$3:$H$4953,5,FALSE),"")),""),"")</f>
        <v/>
      </c>
      <c r="Z224" t="str">
        <f>IF(AND(O224&lt;&gt;"",NOT(ISERROR(O224))),"",IF(AND(L224&lt;&gt;"",L224&gt;0,NOT(ISERROR(L224))),VLOOKUP(L224,'ESO dumped WayshrineInfo'!$K$3:$N$9999,4,FALSE),""))</f>
        <v/>
      </c>
      <c r="AB224" s="42"/>
      <c r="AC224" s="42"/>
      <c r="AD224" s="3" t="str">
        <f>IF(G224&lt;&gt;"LIBSETS_SETTYPE_BATTLEGROUND",IF(G224&lt;&gt;"LIBSETS_SETTYPE_SPECIAL",IF(AE224&lt;&gt;"",VLOOKUP(AE224,'ESO zone constants'!$D$3:$H$4953,5,FALSE),""),""),"")</f>
        <v/>
      </c>
      <c r="AE224" t="str">
        <f>IF(AND(O224&lt;&gt;"",NOT(ISERROR(O224))),"",IF(AND(M224&lt;&gt;"",M224&gt;0,NOT(ISERROR(M224))),VLOOKUP(M224,'ESO dumped WayshrineInfo'!$K$3:$N$9999,4,FALSE),""))</f>
        <v/>
      </c>
      <c r="AF224" s="42"/>
      <c r="AG224" s="42"/>
      <c r="AH224" s="42"/>
      <c r="AI224" s="3" t="str">
        <f>IF(G224&lt;&gt;"LIBSETS_SETTYPE_BATTLEGROUND",IF(G224&lt;&gt;"LIBSETS_SETTYPE_SPECIAL",IF(AJ224&lt;&gt;"",VLOOKUP(AJ224,'ESO zone constants'!$D$3:$H$4953,5,FALSE),""),""),"")</f>
        <v/>
      </c>
      <c r="AK224" s="42"/>
      <c r="AL224" s="42"/>
      <c r="AM224" s="42"/>
      <c r="AN224" s="3" t="str">
        <f>IF(G224&lt;&gt;"LIBSETS_SETTYPE_BATTLEGROUND",IF(G224&lt;&gt;"LIBSETS_SETTYPE_SPECIAL",IF(AO224&lt;&gt;"",VLOOKUP(AO224,'ESO zone constants'!$D$3:$H$4953,5,FALSE),""),""),"")</f>
        <v/>
      </c>
      <c r="AP224" s="42"/>
      <c r="AQ224" s="42"/>
      <c r="AR224" s="42"/>
      <c r="AS224" s="3" t="str">
        <f>IF(G224&lt;&gt;"LIBSETS_SETTYPE_BATTLEGROUND",IF(G224&lt;&gt;"LIBSETS_SETTYPE_SPECIAL",IF(AT224&lt;&gt;"",VLOOKUP(AT224,'ESO zone constants'!$D$3:$H$4953,5,FALSE),""),""),"")</f>
        <v/>
      </c>
      <c r="AU224" s="42"/>
      <c r="AV224" s="42"/>
      <c r="AW224" s="42"/>
      <c r="AX224" s="87" t="s">
        <v>2678</v>
      </c>
      <c r="AY224" s="21" t="str">
        <f t="shared" si="15"/>
        <v>[268] = {wayshrines={198,198,198,}, dlcId=DLC_BASE_GAME</v>
      </c>
      <c r="AZ224" s="21" t="str">
        <f t="shared" si="16"/>
        <v>, zoneIds={63}, veteran={[EQUIP_TYPE_HEAD]=true, [EQUIP_TYPE_SHOULDERS]=false}</v>
      </c>
      <c r="BA224" s="21" t="str">
        <f t="shared" si="17"/>
        <v>, setType=LIBSETS_SETTYPE_MONSTER</v>
      </c>
      <c r="BB224" s="21" t="str">
        <f t="shared" si="18"/>
        <v>, dropMechanic={LIBSETS_DROP_MECHANIC_MONSTER_NAME}, dropMechanicNames={['en']='Sentinel of Rkugamz', ['de']='Wachposten von Rkugamz'}},</v>
      </c>
      <c r="BC224" s="21" t="str">
        <f t="shared" si="19"/>
        <v xml:space="preserve"> --Sentinel of Rkugamz / Wachposten von Rkugamz   [Darkshade Caverns I]</v>
      </c>
    </row>
    <row r="225" spans="1:55" x14ac:dyDescent="0.25">
      <c r="A225" s="5">
        <v>269</v>
      </c>
      <c r="B225" t="s">
        <v>1078</v>
      </c>
      <c r="C225" t="s">
        <v>2</v>
      </c>
      <c r="D225" s="3">
        <f>A225</f>
        <v>269</v>
      </c>
      <c r="G225" s="8" t="s">
        <v>1484</v>
      </c>
      <c r="H225" s="115">
        <v>2</v>
      </c>
      <c r="I225" t="s">
        <v>1471</v>
      </c>
      <c r="J225" t="s">
        <v>91</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constants'!$B$4:$C$1003,2,FALSE),"")</f>
        <v>Included in base game</v>
      </c>
      <c r="U225" s="33" t="s">
        <v>1549</v>
      </c>
      <c r="V225" s="3" t="s">
        <v>1553</v>
      </c>
      <c r="W225" s="3" t="s">
        <v>1648</v>
      </c>
      <c r="X225" s="3"/>
      <c r="Y225" s="3" t="str">
        <f>IF(G225&lt;&gt;"LIBSETS_SETTYPE_BATTLEGROUND",IF(G225&lt;&gt;"LIBSETS_SETTYPE_SPECIAL",IF(X225&lt;&gt;"",X225,IF(Z225&lt;&gt;"",VLOOKUP(Z225,'ESO zone constants'!$D$3:$H$4953,5,FALSE),"")),""),"")</f>
        <v/>
      </c>
      <c r="Z225" t="str">
        <f>IF(AND(O225&lt;&gt;"",NOT(ISERROR(O225))),"",IF(AND(L225&lt;&gt;"",L225&gt;0,NOT(ISERROR(L225))),VLOOKUP(L225,'ESO dumped WayshrineInfo'!$K$3:$N$9999,4,FALSE),""))</f>
        <v/>
      </c>
      <c r="AB225" s="42"/>
      <c r="AC225" s="42"/>
      <c r="AD225" s="3" t="str">
        <f>IF(G225&lt;&gt;"LIBSETS_SETTYPE_BATTLEGROUND",IF(G225&lt;&gt;"LIBSETS_SETTYPE_SPECIAL",IF(AE225&lt;&gt;"",VLOOKUP(AE225,'ESO zone constants'!$D$3:$H$4953,5,FALSE),""),""),"")</f>
        <v/>
      </c>
      <c r="AE225" t="str">
        <f>IF(AND(O225&lt;&gt;"",NOT(ISERROR(O225))),"",IF(AND(M225&lt;&gt;"",M225&gt;0,NOT(ISERROR(M225))),VLOOKUP(M225,'ESO dumped WayshrineInfo'!$K$3:$N$9999,4,FALSE),""))</f>
        <v/>
      </c>
      <c r="AF225" s="42"/>
      <c r="AG225" s="42"/>
      <c r="AH225" s="42"/>
      <c r="AI225" s="3" t="str">
        <f>IF(G225&lt;&gt;"LIBSETS_SETTYPE_BATTLEGROUND",IF(G225&lt;&gt;"LIBSETS_SETTYPE_SPECIAL",IF(AJ225&lt;&gt;"",VLOOKUP(AJ225,'ESO zone constants'!$D$3:$H$4953,5,FALSE),""),""),"")</f>
        <v/>
      </c>
      <c r="AK225" s="42"/>
      <c r="AL225" s="42"/>
      <c r="AM225" s="42"/>
      <c r="AN225" s="3" t="str">
        <f>IF(G225&lt;&gt;"LIBSETS_SETTYPE_BATTLEGROUND",IF(G225&lt;&gt;"LIBSETS_SETTYPE_SPECIAL",IF(AO225&lt;&gt;"",VLOOKUP(AO225,'ESO zone constants'!$D$3:$H$4953,5,FALSE),""),""),"")</f>
        <v/>
      </c>
      <c r="AP225" s="42"/>
      <c r="AQ225" s="42"/>
      <c r="AR225" s="42"/>
      <c r="AS225" s="3" t="str">
        <f>IF(G225&lt;&gt;"LIBSETS_SETTYPE_BATTLEGROUND",IF(G225&lt;&gt;"LIBSETS_SETTYPE_SPECIAL",IF(AT225&lt;&gt;"",VLOOKUP(AT225,'ESO zone constants'!$D$3:$H$4953,5,FALSE),""),""),"")</f>
        <v/>
      </c>
      <c r="AU225" s="42"/>
      <c r="AV225" s="42"/>
      <c r="AW225" s="42"/>
      <c r="AX225" s="87" t="s">
        <v>2678</v>
      </c>
      <c r="AY225" s="21" t="str">
        <f t="shared" si="15"/>
        <v>[269] = {wayshrines={191,191,191,}, dlcId=DLC_BASE_GAME</v>
      </c>
      <c r="AZ225" s="21" t="str">
        <f t="shared" si="16"/>
        <v>, zoneIds={126}, veteran={[EQUIP_TYPE_HEAD]=true, [EQUIP_TYPE_SHOULDERS]=false}</v>
      </c>
      <c r="BA225" s="21" t="str">
        <f t="shared" si="17"/>
        <v>, setType=LIBSETS_SETTYPE_MONSTER</v>
      </c>
      <c r="BB225" s="21" t="str">
        <f t="shared" si="18"/>
        <v>, dropMechanic={LIBSETS_DROP_MECHANIC_MONSTER_NAME}, dropMechanicNames={['en']='Canonreeve Oraneth', ['de']='Stiftsvogt Oraneth'}},</v>
      </c>
      <c r="BC225" s="21" t="str">
        <f t="shared" si="19"/>
        <v xml:space="preserve"> --Chokethorn / Würgedorn   [Elden Hollow I]</v>
      </c>
    </row>
    <row r="226" spans="1:55" x14ac:dyDescent="0.25">
      <c r="A226" s="5">
        <v>270</v>
      </c>
      <c r="B226" t="s">
        <v>1079</v>
      </c>
      <c r="C226" t="s">
        <v>23</v>
      </c>
      <c r="D226" s="3">
        <f>A226</f>
        <v>270</v>
      </c>
      <c r="G226" s="8" t="s">
        <v>1484</v>
      </c>
      <c r="H226" s="115">
        <v>2</v>
      </c>
      <c r="I226" t="s">
        <v>1471</v>
      </c>
      <c r="J226" t="s">
        <v>91</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constants'!$B$4:$C$1003,2,FALSE),"")</f>
        <v>Included in base game</v>
      </c>
      <c r="U226" s="33" t="s">
        <v>1549</v>
      </c>
      <c r="V226" s="3" t="s">
        <v>1651</v>
      </c>
      <c r="W226" s="3" t="s">
        <v>1652</v>
      </c>
      <c r="X226" s="3"/>
      <c r="Y226" s="3" t="str">
        <f>IF(G226&lt;&gt;"LIBSETS_SETTYPE_BATTLEGROUND",IF(G226&lt;&gt;"LIBSETS_SETTYPE_SPECIAL",IF(X226&lt;&gt;"",X226,IF(Z226&lt;&gt;"",VLOOKUP(Z226,'ESO zone constants'!$D$3:$H$4953,5,FALSE),"")),""),"")</f>
        <v/>
      </c>
      <c r="Z226" t="str">
        <f>IF(AND(O226&lt;&gt;"",NOT(ISERROR(O226))),"",IF(AND(L226&lt;&gt;"",L226&gt;0,NOT(ISERROR(L226))),VLOOKUP(L226,'ESO dumped WayshrineInfo'!$K$3:$N$9999,4,FALSE),""))</f>
        <v/>
      </c>
      <c r="AB226" s="42"/>
      <c r="AC226" s="42"/>
      <c r="AD226" s="3" t="str">
        <f>IF(G226&lt;&gt;"LIBSETS_SETTYPE_BATTLEGROUND",IF(G226&lt;&gt;"LIBSETS_SETTYPE_SPECIAL",IF(AE226&lt;&gt;"",VLOOKUP(AE226,'ESO zone constants'!$D$3:$H$4953,5,FALSE),""),""),"")</f>
        <v/>
      </c>
      <c r="AE226" t="str">
        <f>IF(AND(O226&lt;&gt;"",NOT(ISERROR(O226))),"",IF(AND(M226&lt;&gt;"",M226&gt;0,NOT(ISERROR(M226))),VLOOKUP(M226,'ESO dumped WayshrineInfo'!$K$3:$N$9999,4,FALSE),""))</f>
        <v/>
      </c>
      <c r="AF226" s="42"/>
      <c r="AG226" s="42"/>
      <c r="AH226" s="42"/>
      <c r="AI226" s="3" t="str">
        <f>IF(G226&lt;&gt;"LIBSETS_SETTYPE_BATTLEGROUND",IF(G226&lt;&gt;"LIBSETS_SETTYPE_SPECIAL",IF(AJ226&lt;&gt;"",VLOOKUP(AJ226,'ESO zone constants'!$D$3:$H$4953,5,FALSE),""),""),"")</f>
        <v/>
      </c>
      <c r="AK226" s="42"/>
      <c r="AL226" s="42"/>
      <c r="AM226" s="42"/>
      <c r="AN226" s="3" t="str">
        <f>IF(G226&lt;&gt;"LIBSETS_SETTYPE_BATTLEGROUND",IF(G226&lt;&gt;"LIBSETS_SETTYPE_SPECIAL",IF(AO226&lt;&gt;"",VLOOKUP(AO226,'ESO zone constants'!$D$3:$H$4953,5,FALSE),""),""),"")</f>
        <v/>
      </c>
      <c r="AP226" s="42"/>
      <c r="AQ226" s="42"/>
      <c r="AR226" s="42"/>
      <c r="AS226" s="3" t="str">
        <f>IF(G226&lt;&gt;"LIBSETS_SETTYPE_BATTLEGROUND",IF(G226&lt;&gt;"LIBSETS_SETTYPE_SPECIAL",IF(AT226&lt;&gt;"",VLOOKUP(AT226,'ESO zone constants'!$D$3:$H$4953,5,FALSE),""),""),"")</f>
        <v/>
      </c>
      <c r="AU226" s="42"/>
      <c r="AV226" s="42"/>
      <c r="AW226" s="42"/>
      <c r="AX226" s="87" t="s">
        <v>2678</v>
      </c>
      <c r="AY226" s="21" t="str">
        <f t="shared" si="15"/>
        <v>[270] = {wayshrines={189,189,189,}, dlcId=DLC_BASE_GAME</v>
      </c>
      <c r="AZ226" s="21" t="str">
        <f t="shared" si="16"/>
        <v>, zoneIds={146}, veteran={[EQUIP_TYPE_HEAD]=true, [EQUIP_TYPE_SHOULDERS]=false}</v>
      </c>
      <c r="BA226" s="21" t="str">
        <f t="shared" si="17"/>
        <v>, setType=LIBSETS_SETTYPE_MONSTER</v>
      </c>
      <c r="BB226" s="21" t="str">
        <f t="shared" si="18"/>
        <v>, dropMechanic={LIBSETS_DROP_MECHANIC_MONSTER_NAME}, dropMechanicNames={['en']='Varaine and Allene Pellingare', ['de']='Varaine und Allene Pellingare'}},</v>
      </c>
      <c r="BC226" s="21" t="str">
        <f t="shared" si="19"/>
        <v xml:space="preserve"> --Slimecraw / Schleimkropf   [Wayrest Sewers I]</v>
      </c>
    </row>
    <row r="227" spans="1:55" x14ac:dyDescent="0.25">
      <c r="A227" s="5">
        <v>271</v>
      </c>
      <c r="B227" t="s">
        <v>20</v>
      </c>
      <c r="C227" t="s">
        <v>20</v>
      </c>
      <c r="D227" s="3">
        <f>A227</f>
        <v>271</v>
      </c>
      <c r="G227" s="8" t="s">
        <v>1484</v>
      </c>
      <c r="H227" s="115">
        <v>1</v>
      </c>
      <c r="I227" t="s">
        <v>1471</v>
      </c>
      <c r="J227" t="s">
        <v>91</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constants'!$B$4:$C$1003,2,FALSE),"")</f>
        <v>Included in base game</v>
      </c>
      <c r="U227" s="33" t="s">
        <v>1549</v>
      </c>
      <c r="V227" s="3" t="s">
        <v>1554</v>
      </c>
      <c r="W227" s="3" t="s">
        <v>1630</v>
      </c>
      <c r="X227" s="3"/>
      <c r="Y227" s="3" t="str">
        <f>IF(G227&lt;&gt;"LIBSETS_SETTYPE_BATTLEGROUND",IF(G227&lt;&gt;"LIBSETS_SETTYPE_SPECIAL",IF(X227&lt;&gt;"",X227,IF(Z227&lt;&gt;"",VLOOKUP(Z227,'ESO zone constants'!$D$3:$H$4953,5,FALSE),"")),""),"")</f>
        <v/>
      </c>
      <c r="Z227" t="str">
        <f>IF(AND(O227&lt;&gt;"",NOT(ISERROR(O227))),"",IF(AND(L227&lt;&gt;"",L227&gt;0,NOT(ISERROR(L227))),VLOOKUP(L227,'ESO dumped WayshrineInfo'!$K$3:$N$9999,4,FALSE),""))</f>
        <v/>
      </c>
      <c r="AB227" s="42"/>
      <c r="AC227" s="42"/>
      <c r="AD227" s="3" t="str">
        <f>IF(G227&lt;&gt;"LIBSETS_SETTYPE_BATTLEGROUND",IF(G227&lt;&gt;"LIBSETS_SETTYPE_SPECIAL",IF(AE227&lt;&gt;"",VLOOKUP(AE227,'ESO zone constants'!$D$3:$H$4953,5,FALSE),""),""),"")</f>
        <v/>
      </c>
      <c r="AE227" t="str">
        <f>IF(AND(O227&lt;&gt;"",NOT(ISERROR(O227))),"",IF(AND(M227&lt;&gt;"",M227&gt;0,NOT(ISERROR(M227))),VLOOKUP(M227,'ESO dumped WayshrineInfo'!$K$3:$N$9999,4,FALSE),""))</f>
        <v/>
      </c>
      <c r="AF227" s="42"/>
      <c r="AG227" s="42"/>
      <c r="AH227" s="42"/>
      <c r="AI227" s="3" t="str">
        <f>IF(G227&lt;&gt;"LIBSETS_SETTYPE_BATTLEGROUND",IF(G227&lt;&gt;"LIBSETS_SETTYPE_SPECIAL",IF(AJ227&lt;&gt;"",VLOOKUP(AJ227,'ESO zone constants'!$D$3:$H$4953,5,FALSE),""),""),"")</f>
        <v/>
      </c>
      <c r="AK227" s="42"/>
      <c r="AL227" s="42"/>
      <c r="AM227" s="42"/>
      <c r="AN227" s="3" t="str">
        <f>IF(G227&lt;&gt;"LIBSETS_SETTYPE_BATTLEGROUND",IF(G227&lt;&gt;"LIBSETS_SETTYPE_SPECIAL",IF(AO227&lt;&gt;"",VLOOKUP(AO227,'ESO zone constants'!$D$3:$H$4953,5,FALSE),""),""),"")</f>
        <v/>
      </c>
      <c r="AP227" s="42"/>
      <c r="AQ227" s="42"/>
      <c r="AR227" s="42"/>
      <c r="AS227" s="3" t="str">
        <f>IF(G227&lt;&gt;"LIBSETS_SETTYPE_BATTLEGROUND",IF(G227&lt;&gt;"LIBSETS_SETTYPE_SPECIAL",IF(AT227&lt;&gt;"",VLOOKUP(AT227,'ESO zone constants'!$D$3:$H$4953,5,FALSE),""),""),"")</f>
        <v/>
      </c>
      <c r="AU227" s="42"/>
      <c r="AV227" s="42"/>
      <c r="AW227" s="42"/>
      <c r="AX227" s="87" t="s">
        <v>2678</v>
      </c>
      <c r="AY227" s="21" t="str">
        <f t="shared" si="15"/>
        <v>[271] = {wayshrines={192,192,192,}, dlcId=DLC_BASE_GAME</v>
      </c>
      <c r="AZ227" s="21" t="str">
        <f t="shared" si="16"/>
        <v>, zoneIds={148}, veteran={[EQUIP_TYPE_HEAD]=true, [EQUIP_TYPE_SHOULDERS]=false}</v>
      </c>
      <c r="BA227" s="21" t="str">
        <f t="shared" si="17"/>
        <v>, setType=LIBSETS_SETTYPE_MONSTER</v>
      </c>
      <c r="BB227" s="21" t="str">
        <f t="shared" si="18"/>
        <v>, dropMechanic={LIBSETS_DROP_MECHANIC_MONSTER_NAME}, dropMechanicNames={['en']='Sellistrix the Lamia Queen', ['de']='Sellistrix die Lamienkönigin'}},</v>
      </c>
      <c r="BC227" s="21" t="str">
        <f t="shared" si="19"/>
        <v xml:space="preserve"> --Sellistrix / Sellistrix   [Arx Corinium]</v>
      </c>
    </row>
    <row r="228" spans="1:55" x14ac:dyDescent="0.25">
      <c r="A228" s="5">
        <v>272</v>
      </c>
      <c r="B228" t="s">
        <v>1080</v>
      </c>
      <c r="C228" t="s">
        <v>9</v>
      </c>
      <c r="D228" s="3">
        <f>A228</f>
        <v>272</v>
      </c>
      <c r="G228" s="8" t="s">
        <v>1484</v>
      </c>
      <c r="H228" s="115">
        <v>1</v>
      </c>
      <c r="I228" t="s">
        <v>1471</v>
      </c>
      <c r="J228" t="s">
        <v>91</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constants'!$B$4:$C$1003,2,FALSE),"")</f>
        <v>Included in base game</v>
      </c>
      <c r="U228" s="33" t="s">
        <v>1549</v>
      </c>
      <c r="V228" s="3" t="s">
        <v>1555</v>
      </c>
      <c r="W228" s="3" t="s">
        <v>1644</v>
      </c>
      <c r="X228" s="3"/>
      <c r="Y228" s="3" t="str">
        <f>IF(G228&lt;&gt;"LIBSETS_SETTYPE_BATTLEGROUND",IF(G228&lt;&gt;"LIBSETS_SETTYPE_SPECIAL",IF(X228&lt;&gt;"",X228,IF(Z228&lt;&gt;"",VLOOKUP(Z228,'ESO zone constants'!$D$3:$H$4953,5,FALSE),"")),""),"")</f>
        <v/>
      </c>
      <c r="Z228" t="str">
        <f>IF(AND(O228&lt;&gt;"",NOT(ISERROR(O228))),"",IF(AND(L228&lt;&gt;"",L228&gt;0,NOT(ISERROR(L228))),VLOOKUP(L228,'ESO dumped WayshrineInfo'!$K$3:$N$9999,4,FALSE),""))</f>
        <v/>
      </c>
      <c r="AB228" s="42"/>
      <c r="AC228" s="42"/>
      <c r="AD228" s="3" t="str">
        <f>IF(G228&lt;&gt;"LIBSETS_SETTYPE_BATTLEGROUND",IF(G228&lt;&gt;"LIBSETS_SETTYPE_SPECIAL",IF(AE228&lt;&gt;"",VLOOKUP(AE228,'ESO zone constants'!$D$3:$H$4953,5,FALSE),""),""),"")</f>
        <v/>
      </c>
      <c r="AE228" t="str">
        <f>IF(AND(O228&lt;&gt;"",NOT(ISERROR(O228))),"",IF(AND(M228&lt;&gt;"",M228&gt;0,NOT(ISERROR(M228))),VLOOKUP(M228,'ESO dumped WayshrineInfo'!$K$3:$N$9999,4,FALSE),""))</f>
        <v/>
      </c>
      <c r="AF228" s="42"/>
      <c r="AG228" s="42"/>
      <c r="AH228" s="42"/>
      <c r="AI228" s="3" t="str">
        <f>IF(G228&lt;&gt;"LIBSETS_SETTYPE_BATTLEGROUND",IF(G228&lt;&gt;"LIBSETS_SETTYPE_SPECIAL",IF(AJ228&lt;&gt;"",VLOOKUP(AJ228,'ESO zone constants'!$D$3:$H$4953,5,FALSE),""),""),"")</f>
        <v/>
      </c>
      <c r="AK228" s="42"/>
      <c r="AL228" s="42"/>
      <c r="AM228" s="42"/>
      <c r="AN228" s="3" t="str">
        <f>IF(G228&lt;&gt;"LIBSETS_SETTYPE_BATTLEGROUND",IF(G228&lt;&gt;"LIBSETS_SETTYPE_SPECIAL",IF(AO228&lt;&gt;"",VLOOKUP(AO228,'ESO zone constants'!$D$3:$H$4953,5,FALSE),""),""),"")</f>
        <v/>
      </c>
      <c r="AP228" s="42"/>
      <c r="AQ228" s="42"/>
      <c r="AR228" s="42"/>
      <c r="AS228" s="3" t="str">
        <f>IF(G228&lt;&gt;"LIBSETS_SETTYPE_BATTLEGROUND",IF(G228&lt;&gt;"LIBSETS_SETTYPE_SPECIAL",IF(AT228&lt;&gt;"",VLOOKUP(AT228,'ESO zone constants'!$D$3:$H$4953,5,FALSE),""),""),"")</f>
        <v/>
      </c>
      <c r="AU228" s="42"/>
      <c r="AV228" s="42"/>
      <c r="AW228" s="42"/>
      <c r="AX228" s="87" t="s">
        <v>2678</v>
      </c>
      <c r="AY228" s="21" t="str">
        <f t="shared" si="15"/>
        <v>[272] = {wayshrines={197,197,197,}, dlcId=DLC_BASE_GAME</v>
      </c>
      <c r="AZ228" s="21" t="str">
        <f t="shared" si="16"/>
        <v>, zoneIds={176}, veteran={[EQUIP_TYPE_HEAD]=true, [EQUIP_TYPE_SHOULDERS]=false}</v>
      </c>
      <c r="BA228" s="21" t="str">
        <f t="shared" si="17"/>
        <v>, setType=LIBSETS_SETTYPE_MONSTER</v>
      </c>
      <c r="BB228" s="21" t="str">
        <f t="shared" si="18"/>
        <v>, dropMechanic={LIBSETS_DROP_MECHANIC_MONSTER_NAME}, dropMechanicNames={['en']='Razor Master Erthas', ['de']='Klingenmeister Erthas'}},</v>
      </c>
      <c r="BC228" s="21" t="str">
        <f t="shared" si="19"/>
        <v xml:space="preserve"> --Infernal Guardian / Infernaler Wächter   [City of Ash I]</v>
      </c>
    </row>
    <row r="229" spans="1:55" x14ac:dyDescent="0.25">
      <c r="A229" s="5">
        <v>273</v>
      </c>
      <c r="B229" t="s">
        <v>8</v>
      </c>
      <c r="C229" t="s">
        <v>8</v>
      </c>
      <c r="D229" s="3">
        <f>A229</f>
        <v>273</v>
      </c>
      <c r="G229" s="8" t="s">
        <v>1484</v>
      </c>
      <c r="H229" s="115">
        <v>1</v>
      </c>
      <c r="I229" t="s">
        <v>1471</v>
      </c>
      <c r="J229" t="s">
        <v>91</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constants'!$B$4:$C$1003,2,FALSE),"")</f>
        <v>Included in base game</v>
      </c>
      <c r="U229" s="33" t="s">
        <v>1549</v>
      </c>
      <c r="V229" s="3" t="s">
        <v>2831</v>
      </c>
      <c r="W229" s="3" t="s">
        <v>1636</v>
      </c>
      <c r="X229" s="3"/>
      <c r="Y229" s="3" t="str">
        <f>IF(G229&lt;&gt;"LIBSETS_SETTYPE_BATTLEGROUND",IF(G229&lt;&gt;"LIBSETS_SETTYPE_SPECIAL",IF(X229&lt;&gt;"",X229,IF(Z229&lt;&gt;"",VLOOKUP(Z229,'ESO zone constants'!$D$3:$H$4953,5,FALSE),"")),""),"")</f>
        <v/>
      </c>
      <c r="Z229" t="str">
        <f>IF(AND(O229&lt;&gt;"",NOT(ISERROR(O229))),"",IF(AND(L229&lt;&gt;"",L229&gt;0,NOT(ISERROR(L229))),VLOOKUP(L229,'ESO dumped WayshrineInfo'!$K$3:$N$9999,4,FALSE),""))</f>
        <v/>
      </c>
      <c r="AB229" s="42"/>
      <c r="AC229" s="42"/>
      <c r="AD229" s="3" t="str">
        <f>IF(G229&lt;&gt;"LIBSETS_SETTYPE_BATTLEGROUND",IF(G229&lt;&gt;"LIBSETS_SETTYPE_SPECIAL",IF(AE229&lt;&gt;"",VLOOKUP(AE229,'ESO zone constants'!$D$3:$H$4953,5,FALSE),""),""),"")</f>
        <v/>
      </c>
      <c r="AE229" t="str">
        <f>IF(AND(O229&lt;&gt;"",NOT(ISERROR(O229))),"",IF(AND(M229&lt;&gt;"",M229&gt;0,NOT(ISERROR(M229))),VLOOKUP(M229,'ESO dumped WayshrineInfo'!$K$3:$N$9999,4,FALSE),""))</f>
        <v/>
      </c>
      <c r="AF229" s="42"/>
      <c r="AG229" s="42"/>
      <c r="AH229" s="42"/>
      <c r="AI229" s="3" t="str">
        <f>IF(G229&lt;&gt;"LIBSETS_SETTYPE_BATTLEGROUND",IF(G229&lt;&gt;"LIBSETS_SETTYPE_SPECIAL",IF(AJ229&lt;&gt;"",VLOOKUP(AJ229,'ESO zone constants'!$D$3:$H$4953,5,FALSE),""),""),"")</f>
        <v/>
      </c>
      <c r="AK229" s="42"/>
      <c r="AL229" s="42"/>
      <c r="AM229" s="42"/>
      <c r="AN229" s="3" t="str">
        <f>IF(G229&lt;&gt;"LIBSETS_SETTYPE_BATTLEGROUND",IF(G229&lt;&gt;"LIBSETS_SETTYPE_SPECIAL",IF(AO229&lt;&gt;"",VLOOKUP(AO229,'ESO zone constants'!$D$3:$H$4953,5,FALSE),""),""),"")</f>
        <v/>
      </c>
      <c r="AP229" s="42"/>
      <c r="AQ229" s="42"/>
      <c r="AR229" s="42"/>
      <c r="AS229" s="3" t="str">
        <f>IF(G229&lt;&gt;"LIBSETS_SETTYPE_BATTLEGROUND",IF(G229&lt;&gt;"LIBSETS_SETTYPE_SPECIAL",IF(AT229&lt;&gt;"",VLOOKUP(AT229,'ESO zone constants'!$D$3:$H$4953,5,FALSE),""),""),"")</f>
        <v/>
      </c>
      <c r="AU229" s="42"/>
      <c r="AV229" s="42"/>
      <c r="AW229" s="42"/>
      <c r="AX229" s="87" t="s">
        <v>2678</v>
      </c>
      <c r="AY229" s="21" t="str">
        <f t="shared" si="15"/>
        <v>[273] = {wayshrines={190,190,190,}, dlcId=DLC_BASE_GAME</v>
      </c>
      <c r="AZ229" s="21" t="str">
        <f t="shared" si="16"/>
        <v>, zoneIds={130}, veteran={[EQUIP_TYPE_HEAD]=true, [EQUIP_TYPE_SHOULDERS]=false}</v>
      </c>
      <c r="BA229" s="21" t="str">
        <f t="shared" si="17"/>
        <v>, setType=LIBSETS_SETTYPE_MONSTER</v>
      </c>
      <c r="BB229" s="21" t="str">
        <f t="shared" si="18"/>
        <v>, dropMechanic={LIBSETS_DROP_MECHANIC_MONSTER_NAME}, dropMechanicNames={['en']='Ilambris-Athor or Ilambris-Zaven', ['de']='Ilambris Zwillinge'}},</v>
      </c>
      <c r="BC229" s="21" t="str">
        <f t="shared" si="19"/>
        <v xml:space="preserve"> --Ilambris / Ilambris   [Crypt of Hearts I]</v>
      </c>
    </row>
    <row r="230" spans="1:55" x14ac:dyDescent="0.25">
      <c r="A230" s="5">
        <v>274</v>
      </c>
      <c r="B230" t="s">
        <v>1081</v>
      </c>
      <c r="C230" t="s">
        <v>7</v>
      </c>
      <c r="D230" s="3">
        <f>A230</f>
        <v>274</v>
      </c>
      <c r="G230" s="8" t="s">
        <v>1484</v>
      </c>
      <c r="H230" s="115">
        <v>1</v>
      </c>
      <c r="I230" t="s">
        <v>1471</v>
      </c>
      <c r="J230" t="s">
        <v>91</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constants'!$B$4:$C$1003,2,FALSE),"")</f>
        <v>Included in base game</v>
      </c>
      <c r="U230" s="33" t="s">
        <v>1549</v>
      </c>
      <c r="V230" s="3" t="s">
        <v>1556</v>
      </c>
      <c r="W230" s="3" t="s">
        <v>1631</v>
      </c>
      <c r="X230" s="3"/>
      <c r="Y230" s="3" t="str">
        <f>IF(G230&lt;&gt;"LIBSETS_SETTYPE_BATTLEGROUND",IF(G230&lt;&gt;"LIBSETS_SETTYPE_SPECIAL",IF(X230&lt;&gt;"",X230,IF(Z230&lt;&gt;"",VLOOKUP(Z230,'ESO zone constants'!$D$3:$H$4953,5,FALSE),"")),""),"")</f>
        <v/>
      </c>
      <c r="Z230" t="str">
        <f>IF(AND(O230&lt;&gt;"",NOT(ISERROR(O230))),"",IF(AND(L230&lt;&gt;"",L230&gt;0,NOT(ISERROR(L230))),VLOOKUP(L230,'ESO dumped WayshrineInfo'!$K$3:$N$9999,4,FALSE),""))</f>
        <v/>
      </c>
      <c r="AB230" s="42"/>
      <c r="AC230" s="42"/>
      <c r="AD230" s="3" t="str">
        <f>IF(G230&lt;&gt;"LIBSETS_SETTYPE_BATTLEGROUND",IF(G230&lt;&gt;"LIBSETS_SETTYPE_SPECIAL",IF(AE230&lt;&gt;"",VLOOKUP(AE230,'ESO zone constants'!$D$3:$H$4953,5,FALSE),""),""),"")</f>
        <v/>
      </c>
      <c r="AE230" t="str">
        <f>IF(AND(O230&lt;&gt;"",NOT(ISERROR(O230))),"",IF(AND(M230&lt;&gt;"",M230&gt;0,NOT(ISERROR(M230))),VLOOKUP(M230,'ESO dumped WayshrineInfo'!$K$3:$N$9999,4,FALSE),""))</f>
        <v/>
      </c>
      <c r="AF230" s="42"/>
      <c r="AG230" s="42"/>
      <c r="AH230" s="42"/>
      <c r="AI230" s="3" t="str">
        <f>IF(G230&lt;&gt;"LIBSETS_SETTYPE_BATTLEGROUND",IF(G230&lt;&gt;"LIBSETS_SETTYPE_SPECIAL",IF(AJ230&lt;&gt;"",VLOOKUP(AJ230,'ESO zone constants'!$D$3:$H$4953,5,FALSE),""),""),"")</f>
        <v/>
      </c>
      <c r="AK230" s="42"/>
      <c r="AL230" s="42"/>
      <c r="AM230" s="42"/>
      <c r="AN230" s="3" t="str">
        <f>IF(G230&lt;&gt;"LIBSETS_SETTYPE_BATTLEGROUND",IF(G230&lt;&gt;"LIBSETS_SETTYPE_SPECIAL",IF(AO230&lt;&gt;"",VLOOKUP(AO230,'ESO zone constants'!$D$3:$H$4953,5,FALSE),""),""),"")</f>
        <v/>
      </c>
      <c r="AP230" s="42"/>
      <c r="AQ230" s="42"/>
      <c r="AR230" s="42"/>
      <c r="AS230" s="3" t="str">
        <f>IF(G230&lt;&gt;"LIBSETS_SETTYPE_BATTLEGROUND",IF(G230&lt;&gt;"LIBSETS_SETTYPE_SPECIAL",IF(AT230&lt;&gt;"",VLOOKUP(AT230,'ESO zone constants'!$D$3:$H$4953,5,FALSE),""),""),"")</f>
        <v/>
      </c>
      <c r="AU230" s="42"/>
      <c r="AV230" s="42"/>
      <c r="AW230" s="42"/>
      <c r="AX230" s="87" t="s">
        <v>2678</v>
      </c>
      <c r="AY230" s="21" t="str">
        <f t="shared" si="15"/>
        <v>[274] = {wayshrines={195,195,195,}, dlcId=DLC_BASE_GAME</v>
      </c>
      <c r="AZ230" s="21" t="str">
        <f t="shared" si="16"/>
        <v>, zoneIds={449}, veteran={[EQUIP_TYPE_HEAD]=true, [EQUIP_TYPE_SHOULDERS]=false}</v>
      </c>
      <c r="BA230" s="21" t="str">
        <f t="shared" si="17"/>
        <v>, setType=LIBSETS_SETTYPE_MONSTER</v>
      </c>
      <c r="BB230" s="21" t="str">
        <f t="shared" si="18"/>
        <v>, dropMechanic={LIBSETS_DROP_MECHANIC_MONSTER_NAME}, dropMechanicNames={['en']='Drodda of Icereach', ['de']='Drodda von Eiskap'}},</v>
      </c>
      <c r="BC230" s="21" t="str">
        <f t="shared" si="19"/>
        <v xml:space="preserve"> --Iceheart / Eisherz   [Direfrost Keep]</v>
      </c>
    </row>
    <row r="231" spans="1:55" x14ac:dyDescent="0.25">
      <c r="A231" s="5">
        <v>275</v>
      </c>
      <c r="B231" t="s">
        <v>1082</v>
      </c>
      <c r="C231" t="s">
        <v>26</v>
      </c>
      <c r="D231" s="3">
        <f>A231</f>
        <v>275</v>
      </c>
      <c r="G231" s="8" t="s">
        <v>1484</v>
      </c>
      <c r="H231" s="115">
        <v>1</v>
      </c>
      <c r="I231" t="s">
        <v>1471</v>
      </c>
      <c r="J231" t="s">
        <v>91</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U231" s="33" t="s">
        <v>1549</v>
      </c>
      <c r="V231" s="3" t="s">
        <v>1557</v>
      </c>
      <c r="W231" s="3" t="s">
        <v>1650</v>
      </c>
      <c r="X231" s="3"/>
      <c r="Y231" s="3" t="str">
        <f>IF(G231&lt;&gt;"LIBSETS_SETTYPE_BATTLEGROUND",IF(G231&lt;&gt;"LIBSETS_SETTYPE_SPECIAL",IF(X231&lt;&gt;"",X231,IF(Z231&lt;&gt;"",VLOOKUP(Z231,'ESO zone constants'!$D$3:$H$4953,5,FALSE),"")),""),"")</f>
        <v/>
      </c>
      <c r="Z231" t="str">
        <f>IF(AND(O231&lt;&gt;"",NOT(ISERROR(O231))),"",IF(AND(L231&lt;&gt;"",L231&gt;0,NOT(ISERROR(L231))),VLOOKUP(L231,'ESO dumped WayshrineInfo'!$K$3:$N$9999,4,FALSE),""))</f>
        <v/>
      </c>
      <c r="AB231" s="42"/>
      <c r="AC231" s="42"/>
      <c r="AD231" s="3" t="str">
        <f>IF(G231&lt;&gt;"LIBSETS_SETTYPE_BATTLEGROUND",IF(G231&lt;&gt;"LIBSETS_SETTYPE_SPECIAL",IF(AE231&lt;&gt;"",VLOOKUP(AE231,'ESO zone constants'!$D$3:$H$4953,5,FALSE),""),""),"")</f>
        <v/>
      </c>
      <c r="AE231" t="str">
        <f>IF(AND(O231&lt;&gt;"",NOT(ISERROR(O231))),"",IF(AND(M231&lt;&gt;"",M231&gt;0,NOT(ISERROR(M231))),VLOOKUP(M231,'ESO dumped WayshrineInfo'!$K$3:$N$9999,4,FALSE),""))</f>
        <v/>
      </c>
      <c r="AF231" s="42"/>
      <c r="AG231" s="42"/>
      <c r="AH231" s="42"/>
      <c r="AI231" s="3" t="str">
        <f>IF(G231&lt;&gt;"LIBSETS_SETTYPE_BATTLEGROUND",IF(G231&lt;&gt;"LIBSETS_SETTYPE_SPECIAL",IF(AJ231&lt;&gt;"",VLOOKUP(AJ231,'ESO zone constants'!$D$3:$H$4953,5,FALSE),""),""),"")</f>
        <v/>
      </c>
      <c r="AK231" s="42"/>
      <c r="AL231" s="42"/>
      <c r="AM231" s="42"/>
      <c r="AN231" s="3" t="str">
        <f>IF(G231&lt;&gt;"LIBSETS_SETTYPE_BATTLEGROUND",IF(G231&lt;&gt;"LIBSETS_SETTYPE_SPECIAL",IF(AO231&lt;&gt;"",VLOOKUP(AO231,'ESO zone constants'!$D$3:$H$4953,5,FALSE),""),""),"")</f>
        <v/>
      </c>
      <c r="AP231" s="42"/>
      <c r="AQ231" s="42"/>
      <c r="AR231" s="42"/>
      <c r="AS231" s="3" t="str">
        <f>IF(G231&lt;&gt;"LIBSETS_SETTYPE_BATTLEGROUND",IF(G231&lt;&gt;"LIBSETS_SETTYPE_SPECIAL",IF(AT231&lt;&gt;"",VLOOKUP(AT231,'ESO zone constants'!$D$3:$H$4953,5,FALSE),""),""),"")</f>
        <v/>
      </c>
      <c r="AU231" s="42"/>
      <c r="AV231" s="42"/>
      <c r="AW231" s="42"/>
      <c r="AX231" s="87" t="s">
        <v>2678</v>
      </c>
      <c r="AY231" s="21" t="str">
        <f t="shared" si="15"/>
        <v>[275] = {wayshrines={188,188,188,}, dlcId=DLC_BASE_GAME</v>
      </c>
      <c r="AZ231" s="21" t="str">
        <f t="shared" si="16"/>
        <v>, zoneIds={131}, veteran={[EQUIP_TYPE_HEAD]=true, [EQUIP_TYPE_SHOULDERS]=false}</v>
      </c>
      <c r="BA231" s="21" t="str">
        <f t="shared" si="17"/>
        <v>, setType=LIBSETS_SETTYPE_MONSTER</v>
      </c>
      <c r="BB231" s="21" t="str">
        <f t="shared" si="18"/>
        <v>, dropMechanic={LIBSETS_DROP_MECHANIC_MONSTER_NAME}, dropMechanicNames={['en']='Stormreeve Neidir', ['de']='Sturmvogt Neidir'}},</v>
      </c>
      <c r="BC231" s="21" t="str">
        <f t="shared" si="19"/>
        <v xml:space="preserve"> --Stormfist / Sturmfaust   [Tempest Island]</v>
      </c>
    </row>
    <row r="232" spans="1:55" x14ac:dyDescent="0.25">
      <c r="A232" s="5">
        <v>276</v>
      </c>
      <c r="B232" t="s">
        <v>1083</v>
      </c>
      <c r="C232" t="s">
        <v>29</v>
      </c>
      <c r="D232" s="3">
        <f>A232</f>
        <v>276</v>
      </c>
      <c r="G232" s="8" t="s">
        <v>1484</v>
      </c>
      <c r="H232" s="115">
        <v>1</v>
      </c>
      <c r="I232" t="s">
        <v>1471</v>
      </c>
      <c r="J232" t="s">
        <v>91</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constants'!$B$4:$C$1003,2,FALSE),"")</f>
        <v>Included in base game</v>
      </c>
      <c r="U232" s="33" t="s">
        <v>1549</v>
      </c>
      <c r="V232" s="3" t="s">
        <v>1370</v>
      </c>
      <c r="W232" s="3" t="s">
        <v>1626</v>
      </c>
      <c r="X232" s="3"/>
      <c r="Y232" s="3" t="str">
        <f>IF(G232&lt;&gt;"LIBSETS_SETTYPE_BATTLEGROUND",IF(G232&lt;&gt;"LIBSETS_SETTYPE_SPECIAL",IF(X232&lt;&gt;"",X232,IF(Z232&lt;&gt;"",VLOOKUP(Z232,'ESO zone constants'!$D$3:$H$4953,5,FALSE),"")),""),"")</f>
        <v/>
      </c>
      <c r="Z232" t="str">
        <f>IF(AND(O232&lt;&gt;"",NOT(ISERROR(O232))),"",IF(AND(L232&lt;&gt;"",L232&gt;0,NOT(ISERROR(L232))),VLOOKUP(L232,'ESO dumped WayshrineInfo'!$K$3:$N$9999,4,FALSE),""))</f>
        <v/>
      </c>
      <c r="AB232" s="42"/>
      <c r="AC232" s="42"/>
      <c r="AD232" s="3" t="str">
        <f>IF(G232&lt;&gt;"LIBSETS_SETTYPE_BATTLEGROUND",IF(G232&lt;&gt;"LIBSETS_SETTYPE_SPECIAL",IF(AE232&lt;&gt;"",VLOOKUP(AE232,'ESO zone constants'!$D$3:$H$4953,5,FALSE),""),""),"")</f>
        <v/>
      </c>
      <c r="AE232" t="str">
        <f>IF(AND(O232&lt;&gt;"",NOT(ISERROR(O232))),"",IF(AND(M232&lt;&gt;"",M232&gt;0,NOT(ISERROR(M232))),VLOOKUP(M232,'ESO dumped WayshrineInfo'!$K$3:$N$9999,4,FALSE),""))</f>
        <v/>
      </c>
      <c r="AF232" s="42"/>
      <c r="AG232" s="42"/>
      <c r="AH232" s="42"/>
      <c r="AI232" s="3" t="str">
        <f>IF(G232&lt;&gt;"LIBSETS_SETTYPE_BATTLEGROUND",IF(G232&lt;&gt;"LIBSETS_SETTYPE_SPECIAL",IF(AJ232&lt;&gt;"",VLOOKUP(AJ232,'ESO zone constants'!$D$3:$H$4953,5,FALSE),""),""),"")</f>
        <v/>
      </c>
      <c r="AK232" s="42"/>
      <c r="AL232" s="42"/>
      <c r="AM232" s="42"/>
      <c r="AN232" s="3" t="str">
        <f>IF(G232&lt;&gt;"LIBSETS_SETTYPE_BATTLEGROUND",IF(G232&lt;&gt;"LIBSETS_SETTYPE_SPECIAL",IF(AO232&lt;&gt;"",VLOOKUP(AO232,'ESO zone constants'!$D$3:$H$4953,5,FALSE),""),""),"")</f>
        <v/>
      </c>
      <c r="AP232" s="42"/>
      <c r="AQ232" s="42"/>
      <c r="AR232" s="42"/>
      <c r="AS232" s="3" t="str">
        <f>IF(G232&lt;&gt;"LIBSETS_SETTYPE_BATTLEGROUND",IF(G232&lt;&gt;"LIBSETS_SETTYPE_SPECIAL",IF(AT232&lt;&gt;"",VLOOKUP(AT232,'ESO zone constants'!$D$3:$H$4953,5,FALSE),""),""),"")</f>
        <v/>
      </c>
      <c r="AU232" s="42"/>
      <c r="AV232" s="42"/>
      <c r="AW232" s="42"/>
      <c r="AX232" s="87" t="s">
        <v>2678</v>
      </c>
      <c r="AY232" s="21" t="str">
        <f t="shared" si="15"/>
        <v>[276] = {wayshrines={196,196,196,}, dlcId=DLC_BASE_GAME</v>
      </c>
      <c r="AZ232" s="21" t="str">
        <f t="shared" si="16"/>
        <v>, zoneIds={22}, veteran={[EQUIP_TYPE_HEAD]=true, [EQUIP_TYPE_SHOULDERS]=false}</v>
      </c>
      <c r="BA232" s="21" t="str">
        <f t="shared" si="17"/>
        <v>, setType=LIBSETS_SETTYPE_MONSTER</v>
      </c>
      <c r="BB232" s="21" t="str">
        <f t="shared" si="18"/>
        <v>, dropMechanic={LIBSETS_DROP_MECHANIC_MONSTER_NAME}, dropMechanicNames={['en']='The Guardian Council', ['de']='Die Wächter'}},</v>
      </c>
      <c r="BC232" s="21" t="str">
        <f t="shared" si="19"/>
        <v xml:space="preserve"> --Tremorscale / Bebenschuppe   [Volenfell]</v>
      </c>
    </row>
    <row r="233" spans="1:55" x14ac:dyDescent="0.25">
      <c r="A233" s="5">
        <v>277</v>
      </c>
      <c r="B233" t="s">
        <v>1084</v>
      </c>
      <c r="C233" t="s">
        <v>17</v>
      </c>
      <c r="D233" s="3">
        <f>A233</f>
        <v>277</v>
      </c>
      <c r="G233" s="8" t="s">
        <v>1484</v>
      </c>
      <c r="H233" s="115">
        <v>1</v>
      </c>
      <c r="I233" t="s">
        <v>1471</v>
      </c>
      <c r="J233" t="s">
        <v>91</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constants'!$B$4:$C$1003,2,FALSE),"")</f>
        <v>Included in base game</v>
      </c>
      <c r="U233" s="33" t="s">
        <v>1549</v>
      </c>
      <c r="V233" s="3" t="s">
        <v>1369</v>
      </c>
      <c r="W233" s="3" t="s">
        <v>1641</v>
      </c>
      <c r="X233" s="3"/>
      <c r="Y233" s="3" t="str">
        <f>IF(G233&lt;&gt;"LIBSETS_SETTYPE_BATTLEGROUND",IF(G233&lt;&gt;"LIBSETS_SETTYPE_SPECIAL",IF(X233&lt;&gt;"",X233,IF(Z233&lt;&gt;"",VLOOKUP(Z233,'ESO zone constants'!$D$3:$H$4953,5,FALSE),"")),""),"")</f>
        <v/>
      </c>
      <c r="Z233" t="str">
        <f>IF(AND(O233&lt;&gt;"",NOT(ISERROR(O233))),"",IF(AND(L233&lt;&gt;"",L233&gt;0,NOT(ISERROR(L233))),VLOOKUP(L233,'ESO dumped WayshrineInfo'!$K$3:$N$9999,4,FALSE),""))</f>
        <v/>
      </c>
      <c r="AB233" s="42"/>
      <c r="AC233" s="42"/>
      <c r="AD233" s="3" t="str">
        <f>IF(G233&lt;&gt;"LIBSETS_SETTYPE_BATTLEGROUND",IF(G233&lt;&gt;"LIBSETS_SETTYPE_SPECIAL",IF(AE233&lt;&gt;"",VLOOKUP(AE233,'ESO zone constants'!$D$3:$H$4953,5,FALSE),""),""),"")</f>
        <v/>
      </c>
      <c r="AE233" t="str">
        <f>IF(AND(O233&lt;&gt;"",NOT(ISERROR(O233))),"",IF(AND(M233&lt;&gt;"",M233&gt;0,NOT(ISERROR(M233))),VLOOKUP(M233,'ESO dumped WayshrineInfo'!$K$3:$N$9999,4,FALSE),""))</f>
        <v/>
      </c>
      <c r="AF233" s="42"/>
      <c r="AG233" s="42"/>
      <c r="AH233" s="42"/>
      <c r="AI233" s="3" t="str">
        <f>IF(G233&lt;&gt;"LIBSETS_SETTYPE_BATTLEGROUND",IF(G233&lt;&gt;"LIBSETS_SETTYPE_SPECIAL",IF(AJ233&lt;&gt;"",VLOOKUP(AJ233,'ESO zone constants'!$D$3:$H$4953,5,FALSE),""),""),"")</f>
        <v/>
      </c>
      <c r="AK233" s="42"/>
      <c r="AL233" s="42"/>
      <c r="AM233" s="42"/>
      <c r="AN233" s="3" t="str">
        <f>IF(G233&lt;&gt;"LIBSETS_SETTYPE_BATTLEGROUND",IF(G233&lt;&gt;"LIBSETS_SETTYPE_SPECIAL",IF(AO233&lt;&gt;"",VLOOKUP(AO233,'ESO zone constants'!$D$3:$H$4953,5,FALSE),""),""),"")</f>
        <v/>
      </c>
      <c r="AP233" s="42"/>
      <c r="AQ233" s="42"/>
      <c r="AR233" s="42"/>
      <c r="AS233" s="3" t="str">
        <f>IF(G233&lt;&gt;"LIBSETS_SETTYPE_BATTLEGROUND",IF(G233&lt;&gt;"LIBSETS_SETTYPE_SPECIAL",IF(AT233&lt;&gt;"",VLOOKUP(AT233,'ESO zone constants'!$D$3:$H$4953,5,FALSE),""),""),"")</f>
        <v/>
      </c>
      <c r="AU233" s="42"/>
      <c r="AV233" s="42"/>
      <c r="AW233" s="42"/>
      <c r="AX233" s="87" t="s">
        <v>2678</v>
      </c>
      <c r="AY233" s="21" t="str">
        <f t="shared" si="15"/>
        <v>[277] = {wayshrines={186,186,186,}, dlcId=DLC_BASE_GAME</v>
      </c>
      <c r="AZ233" s="21" t="str">
        <f t="shared" si="16"/>
        <v>, zoneIds={38}, veteran={[EQUIP_TYPE_HEAD]=true, [EQUIP_TYPE_SHOULDERS]=false}</v>
      </c>
      <c r="BA233" s="21" t="str">
        <f t="shared" si="17"/>
        <v>, setType=LIBSETS_SETTYPE_MONSTER</v>
      </c>
      <c r="BB233" s="21" t="str">
        <f t="shared" si="18"/>
        <v>, dropMechanic={LIBSETS_DROP_MECHANIC_MONSTER_NAME}, dropMechanicNames={['en']='Captain Blackheart', ['de']='Kapitän Schwarzherz'}},</v>
      </c>
      <c r="BC233" s="21" t="str">
        <f t="shared" si="19"/>
        <v xml:space="preserve"> --Pirate Skeleton / Piratenskelett   [Blackheart Haven]</v>
      </c>
    </row>
    <row r="234" spans="1:55" x14ac:dyDescent="0.25">
      <c r="A234" s="5">
        <v>278</v>
      </c>
      <c r="B234" t="s">
        <v>1085</v>
      </c>
      <c r="C234" t="s">
        <v>1086</v>
      </c>
      <c r="D234" s="3">
        <f>A234</f>
        <v>278</v>
      </c>
      <c r="G234" s="8" t="s">
        <v>1484</v>
      </c>
      <c r="H234" s="115">
        <v>1</v>
      </c>
      <c r="I234" t="s">
        <v>1471</v>
      </c>
      <c r="J234" t="s">
        <v>91</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constants'!$B$4:$C$1003,2,FALSE),"")</f>
        <v>Included in base game</v>
      </c>
      <c r="U234" s="33" t="s">
        <v>1549</v>
      </c>
      <c r="V234" s="3" t="s">
        <v>1628</v>
      </c>
      <c r="W234" s="3" t="s">
        <v>1629</v>
      </c>
      <c r="X234" s="3"/>
      <c r="Y234" s="3" t="str">
        <f>IF(G234&lt;&gt;"LIBSETS_SETTYPE_BATTLEGROUND",IF(G234&lt;&gt;"LIBSETS_SETTYPE_SPECIAL",IF(X234&lt;&gt;"",X234,IF(Z234&lt;&gt;"",VLOOKUP(Z234,'ESO zone constants'!$D$3:$H$4953,5,FALSE),"")),""),"")</f>
        <v/>
      </c>
      <c r="Z234" t="str">
        <f>IF(AND(O234&lt;&gt;"",NOT(ISERROR(O234))),"",IF(AND(L234&lt;&gt;"",L234&gt;0,NOT(ISERROR(L234))),VLOOKUP(L234,'ESO dumped WayshrineInfo'!$K$3:$N$9999,4,FALSE),""))</f>
        <v/>
      </c>
      <c r="AB234" s="42"/>
      <c r="AC234" s="42"/>
      <c r="AD234" s="3" t="str">
        <f>IF(G234&lt;&gt;"LIBSETS_SETTYPE_BATTLEGROUND",IF(G234&lt;&gt;"LIBSETS_SETTYPE_SPECIAL",IF(AE234&lt;&gt;"",VLOOKUP(AE234,'ESO zone constants'!$D$3:$H$4953,5,FALSE),""),""),"")</f>
        <v/>
      </c>
      <c r="AE234" t="str">
        <f>IF(AND(O234&lt;&gt;"",NOT(ISERROR(O234))),"",IF(AND(M234&lt;&gt;"",M234&gt;0,NOT(ISERROR(M234))),VLOOKUP(M234,'ESO dumped WayshrineInfo'!$K$3:$N$9999,4,FALSE),""))</f>
        <v/>
      </c>
      <c r="AF234" s="42"/>
      <c r="AG234" s="42"/>
      <c r="AH234" s="42"/>
      <c r="AI234" s="3" t="str">
        <f>IF(G234&lt;&gt;"LIBSETS_SETTYPE_BATTLEGROUND",IF(G234&lt;&gt;"LIBSETS_SETTYPE_SPECIAL",IF(AJ234&lt;&gt;"",VLOOKUP(AJ234,'ESO zone constants'!$D$3:$H$4953,5,FALSE),""),""),"")</f>
        <v/>
      </c>
      <c r="AK234" s="42"/>
      <c r="AL234" s="42"/>
      <c r="AM234" s="42"/>
      <c r="AN234" s="3" t="str">
        <f>IF(G234&lt;&gt;"LIBSETS_SETTYPE_BATTLEGROUND",IF(G234&lt;&gt;"LIBSETS_SETTYPE_SPECIAL",IF(AO234&lt;&gt;"",VLOOKUP(AO234,'ESO zone constants'!$D$3:$H$4953,5,FALSE),""),""),"")</f>
        <v/>
      </c>
      <c r="AP234" s="42"/>
      <c r="AQ234" s="42"/>
      <c r="AR234" s="42"/>
      <c r="AS234" s="3" t="str">
        <f>IF(G234&lt;&gt;"LIBSETS_SETTYPE_BATTLEGROUND",IF(G234&lt;&gt;"LIBSETS_SETTYPE_SPECIAL",IF(AT234&lt;&gt;"",VLOOKUP(AT234,'ESO zone constants'!$D$3:$H$4953,5,FALSE),""),""),"")</f>
        <v/>
      </c>
      <c r="AU234" s="42"/>
      <c r="AV234" s="42"/>
      <c r="AW234" s="42"/>
      <c r="AX234" s="87" t="s">
        <v>2678</v>
      </c>
      <c r="AY234" s="21" t="str">
        <f t="shared" si="15"/>
        <v>[278] = {wayshrines={187,187,187,}, dlcId=DLC_BASE_GAME</v>
      </c>
      <c r="AZ234" s="21" t="str">
        <f t="shared" si="16"/>
        <v>, zoneIds={64}, veteran={[EQUIP_TYPE_HEAD]=true, [EQUIP_TYPE_SHOULDERS]=false}</v>
      </c>
      <c r="BA234" s="21" t="str">
        <f t="shared" si="17"/>
        <v>, setType=LIBSETS_SETTYPE_MONSTER</v>
      </c>
      <c r="BB234" s="21" t="str">
        <f t="shared" si="18"/>
        <v>, dropMechanic={LIBSETS_DROP_MECHANIC_MONSTER_NAME}, dropMechanicNames={['en']='The Lava Queen', ['de']='Die Lavakönigin'}},</v>
      </c>
      <c r="BC234" s="21" t="str">
        <f t="shared" si="19"/>
        <v xml:space="preserve"> --The Troll King / Trollkönig   [Blessed Crucible]</v>
      </c>
    </row>
    <row r="235" spans="1:55" x14ac:dyDescent="0.25">
      <c r="A235" s="5">
        <v>279</v>
      </c>
      <c r="B235" t="s">
        <v>19</v>
      </c>
      <c r="C235" t="s">
        <v>19</v>
      </c>
      <c r="D235" s="3">
        <f>A235</f>
        <v>279</v>
      </c>
      <c r="G235" s="8" t="s">
        <v>1484</v>
      </c>
      <c r="H235" s="115">
        <v>1</v>
      </c>
      <c r="I235" t="s">
        <v>1471</v>
      </c>
      <c r="J235" t="s">
        <v>91</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constants'!$B$4:$C$1003,2,FALSE),"")</f>
        <v>Included in base game</v>
      </c>
      <c r="U235" s="33" t="s">
        <v>1549</v>
      </c>
      <c r="V235" s="3" t="s">
        <v>19</v>
      </c>
      <c r="W235" s="3" t="s">
        <v>19</v>
      </c>
      <c r="X235" s="3"/>
      <c r="Y235" s="3" t="str">
        <f>IF(G235&lt;&gt;"LIBSETS_SETTYPE_BATTLEGROUND",IF(G235&lt;&gt;"LIBSETS_SETTYPE_SPECIAL",IF(X235&lt;&gt;"",X235,IF(Z235&lt;&gt;"",VLOOKUP(Z235,'ESO zone constants'!$D$3:$H$4953,5,FALSE),"")),""),"")</f>
        <v/>
      </c>
      <c r="Z235" t="str">
        <f>IF(AND(O235&lt;&gt;"",NOT(ISERROR(O235))),"",IF(AND(L235&lt;&gt;"",L235&gt;0,NOT(ISERROR(L235))),VLOOKUP(L235,'ESO dumped WayshrineInfo'!$K$3:$N$9999,4,FALSE),""))</f>
        <v/>
      </c>
      <c r="AB235" s="42"/>
      <c r="AC235" s="42"/>
      <c r="AD235" s="3" t="str">
        <f>IF(G235&lt;&gt;"LIBSETS_SETTYPE_BATTLEGROUND",IF(G235&lt;&gt;"LIBSETS_SETTYPE_SPECIAL",IF(AE235&lt;&gt;"",VLOOKUP(AE235,'ESO zone constants'!$D$3:$H$4953,5,FALSE),""),""),"")</f>
        <v/>
      </c>
      <c r="AE235" t="str">
        <f>IF(AND(O235&lt;&gt;"",NOT(ISERROR(O235))),"",IF(AND(M235&lt;&gt;"",M235&gt;0,NOT(ISERROR(M235))),VLOOKUP(M235,'ESO dumped WayshrineInfo'!$K$3:$N$9999,4,FALSE),""))</f>
        <v/>
      </c>
      <c r="AF235" s="42"/>
      <c r="AG235" s="42"/>
      <c r="AH235" s="42"/>
      <c r="AI235" s="3" t="str">
        <f>IF(G235&lt;&gt;"LIBSETS_SETTYPE_BATTLEGROUND",IF(G235&lt;&gt;"LIBSETS_SETTYPE_SPECIAL",IF(AJ235&lt;&gt;"",VLOOKUP(AJ235,'ESO zone constants'!$D$3:$H$4953,5,FALSE),""),""),"")</f>
        <v/>
      </c>
      <c r="AK235" s="42"/>
      <c r="AL235" s="42"/>
      <c r="AM235" s="42"/>
      <c r="AN235" s="3" t="str">
        <f>IF(G235&lt;&gt;"LIBSETS_SETTYPE_BATTLEGROUND",IF(G235&lt;&gt;"LIBSETS_SETTYPE_SPECIAL",IF(AO235&lt;&gt;"",VLOOKUP(AO235,'ESO zone constants'!$D$3:$H$4953,5,FALSE),""),""),"")</f>
        <v/>
      </c>
      <c r="AP235" s="42"/>
      <c r="AQ235" s="42"/>
      <c r="AR235" s="42"/>
      <c r="AS235" s="3" t="str">
        <f>IF(G235&lt;&gt;"LIBSETS_SETTYPE_BATTLEGROUND",IF(G235&lt;&gt;"LIBSETS_SETTYPE_SPECIAL",IF(AT235&lt;&gt;"",VLOOKUP(AT235,'ESO zone constants'!$D$3:$H$4953,5,FALSE),""),""),"")</f>
        <v/>
      </c>
      <c r="AU235" s="42"/>
      <c r="AV235" s="42"/>
      <c r="AW235" s="42"/>
      <c r="AX235" s="87" t="s">
        <v>2678</v>
      </c>
      <c r="AY235" s="21" t="str">
        <f t="shared" si="15"/>
        <v>[279] = {wayshrines={185,185,185,}, dlcId=DLC_BASE_GAME</v>
      </c>
      <c r="AZ235" s="21" t="str">
        <f t="shared" si="16"/>
        <v>, zoneIds={31}, veteran={[EQUIP_TYPE_HEAD]=true, [EQUIP_TYPE_SHOULDERS]=false}</v>
      </c>
      <c r="BA235" s="21" t="str">
        <f t="shared" si="17"/>
        <v>, setType=LIBSETS_SETTYPE_MONSTER</v>
      </c>
      <c r="BB235" s="21" t="str">
        <f t="shared" si="18"/>
        <v>, dropMechanic={LIBSETS_DROP_MECHANIC_MONSTER_NAME}, dropMechanicNames={['en']='Selene', ['de']='Selene'}},</v>
      </c>
      <c r="BC235" s="21" t="str">
        <f t="shared" si="19"/>
        <v xml:space="preserve"> --Selene / Selene   [Selene's Web]</v>
      </c>
    </row>
    <row r="236" spans="1:55" x14ac:dyDescent="0.25">
      <c r="A236" s="5">
        <v>280</v>
      </c>
      <c r="B236" t="s">
        <v>6</v>
      </c>
      <c r="C236" t="s">
        <v>6</v>
      </c>
      <c r="D236" s="3">
        <f>A236</f>
        <v>280</v>
      </c>
      <c r="G236" s="8" t="s">
        <v>1484</v>
      </c>
      <c r="H236" s="115">
        <v>1</v>
      </c>
      <c r="I236" t="s">
        <v>1471</v>
      </c>
      <c r="J236" t="s">
        <v>91</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U236" s="33" t="s">
        <v>1549</v>
      </c>
      <c r="V236" s="3" t="s">
        <v>1558</v>
      </c>
      <c r="W236" s="3" t="s">
        <v>1635</v>
      </c>
      <c r="X236" s="3"/>
      <c r="Y236" s="3" t="str">
        <f>IF(G236&lt;&gt;"LIBSETS_SETTYPE_BATTLEGROUND",IF(G236&lt;&gt;"LIBSETS_SETTYPE_SPECIAL",IF(X236&lt;&gt;"",X236,IF(Z236&lt;&gt;"",VLOOKUP(Z236,'ESO zone constants'!$D$3:$H$4953,5,FALSE),"")),""),"")</f>
        <v/>
      </c>
      <c r="Z236" t="str">
        <f>IF(AND(O236&lt;&gt;"",NOT(ISERROR(O236))),"",IF(AND(L236&lt;&gt;"",L236&gt;0,NOT(ISERROR(L236))),VLOOKUP(L236,'ESO dumped WayshrineInfo'!$K$3:$N$9999,4,FALSE),""))</f>
        <v/>
      </c>
      <c r="AB236" s="42"/>
      <c r="AC236" s="42"/>
      <c r="AD236" s="3" t="str">
        <f>IF(G236&lt;&gt;"LIBSETS_SETTYPE_BATTLEGROUND",IF(G236&lt;&gt;"LIBSETS_SETTYPE_SPECIAL",IF(AE236&lt;&gt;"",VLOOKUP(AE236,'ESO zone constants'!$D$3:$H$4953,5,FALSE),""),""),"")</f>
        <v/>
      </c>
      <c r="AE236" t="str">
        <f>IF(AND(O236&lt;&gt;"",NOT(ISERROR(O236))),"",IF(AND(M236&lt;&gt;"",M236&gt;0,NOT(ISERROR(M236))),VLOOKUP(M236,'ESO dumped WayshrineInfo'!$K$3:$N$9999,4,FALSE),""))</f>
        <v/>
      </c>
      <c r="AF236" s="42"/>
      <c r="AG236" s="42"/>
      <c r="AH236" s="42"/>
      <c r="AI236" s="3" t="str">
        <f>IF(G236&lt;&gt;"LIBSETS_SETTYPE_BATTLEGROUND",IF(G236&lt;&gt;"LIBSETS_SETTYPE_SPECIAL",IF(AJ236&lt;&gt;"",VLOOKUP(AJ236,'ESO zone constants'!$D$3:$H$4953,5,FALSE),""),""),"")</f>
        <v/>
      </c>
      <c r="AK236" s="42"/>
      <c r="AL236" s="42"/>
      <c r="AM236" s="42"/>
      <c r="AN236" s="3" t="str">
        <f>IF(G236&lt;&gt;"LIBSETS_SETTYPE_BATTLEGROUND",IF(G236&lt;&gt;"LIBSETS_SETTYPE_SPECIAL",IF(AO236&lt;&gt;"",VLOOKUP(AO236,'ESO zone constants'!$D$3:$H$4953,5,FALSE),""),""),"")</f>
        <v/>
      </c>
      <c r="AP236" s="42"/>
      <c r="AQ236" s="42"/>
      <c r="AR236" s="42"/>
      <c r="AS236" s="3" t="str">
        <f>IF(G236&lt;&gt;"LIBSETS_SETTYPE_BATTLEGROUND",IF(G236&lt;&gt;"LIBSETS_SETTYPE_SPECIAL",IF(AT236&lt;&gt;"",VLOOKUP(AT236,'ESO zone constants'!$D$3:$H$4953,5,FALSE),""),""),"")</f>
        <v/>
      </c>
      <c r="AU236" s="42"/>
      <c r="AV236" s="42"/>
      <c r="AW236" s="42"/>
      <c r="AX236" s="87" t="s">
        <v>2678</v>
      </c>
      <c r="AY236" s="21" t="str">
        <f t="shared" si="15"/>
        <v>[280] = {wayshrines={184,184,184,}, dlcId=DLC_BASE_GAME</v>
      </c>
      <c r="AZ236" s="21" t="str">
        <f t="shared" si="16"/>
        <v>, zoneIds={11}, veteran={[EQUIP_TYPE_HEAD]=true, [EQUIP_TYPE_SHOULDERS]=false}</v>
      </c>
      <c r="BA236" s="21" t="str">
        <f t="shared" si="17"/>
        <v>, setType=LIBSETS_SETTYPE_MONSTER</v>
      </c>
      <c r="BB236" s="21" t="str">
        <f t="shared" si="18"/>
        <v>, dropMechanic={LIBSETS_DROP_MECHANIC_MONSTER_NAME}, dropMechanicNames={['en']='Mad Architect', ['de']='Der Verrückte Architekt'}},</v>
      </c>
      <c r="BC236" s="21" t="str">
        <f t="shared" si="19"/>
        <v xml:space="preserve"> --Grothdarr / Grothdarr   [Vaults of Madness]</v>
      </c>
    </row>
    <row r="237" spans="1:55" x14ac:dyDescent="0.25">
      <c r="A237" s="12">
        <v>281</v>
      </c>
      <c r="B237" t="s">
        <v>1087</v>
      </c>
      <c r="C237" t="s">
        <v>1088</v>
      </c>
      <c r="D237" s="3">
        <f>A237</f>
        <v>281</v>
      </c>
      <c r="G237" s="8" t="s">
        <v>1485</v>
      </c>
      <c r="I237" t="s">
        <v>91</v>
      </c>
      <c r="J237" t="s">
        <v>91</v>
      </c>
      <c r="K237">
        <v>-1</v>
      </c>
      <c r="L237">
        <v>-1</v>
      </c>
      <c r="M237">
        <v>-1</v>
      </c>
      <c r="N237">
        <v>0</v>
      </c>
      <c r="O237" s="66" t="s">
        <v>385</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1565</v>
      </c>
      <c r="V237" s="3" t="str">
        <f>IF(U237&lt;&gt;"",IF(U237&lt;&gt;"LIBSETS_DROP_MECHANIC_MONSTER_NAME",VLOOKUP(U237,'LibSets constants'!$I$4:$L$1003,3,FALSE),""),"")</f>
        <v>Delve bosses have a chance to drop a waist or feet.</v>
      </c>
      <c r="W237" s="3" t="str">
        <f>IF(U237&lt;&gt;"",IF(U237&lt;&gt;"LIBSETS_DROP_MECHANIC_MONSTER_NAME",VLOOKUP(U237,'LibSets constants'!$I$4:$L$1003,4,FALSE),""),"")</f>
        <v>Bosse in Gewölben haben die Chance, eine Taille oder Füße fallen zu lassen.</v>
      </c>
      <c r="X237" s="3"/>
      <c r="Y237" s="3" t="str">
        <f>IF(G237&lt;&gt;"LIBSETS_SETTYPE_BATTLEGROUND",IF(G237&lt;&gt;"LIBSETS_SETTYPE_SPECIAL",IF(X237&lt;&gt;"",X237,IF(Z237&lt;&gt;"",VLOOKUP(Z237,'ESO zone constants'!$D$3:$H$4953,5,FALSE),"")),""),"")</f>
        <v/>
      </c>
      <c r="Z237" t="str">
        <f>IF(AND(O237&lt;&gt;"",NOT(ISERROR(O237))),"",IF(AND(L237&lt;&gt;"",L237&gt;0,NOT(ISERROR(L237))),VLOOKUP(L237,'ESO dumped WayshrineInfo'!$K$3:$N$9999,4,FALSE),""))</f>
        <v/>
      </c>
      <c r="AA237" s="33" t="s">
        <v>1566</v>
      </c>
      <c r="AB237" s="40" t="str">
        <f>IF(AA237&lt;&gt;"",IF(AA237&lt;&gt;"LIBSETS_DROP_MECHANIC_MONSTER_NAME",VLOOKUP(AA237,'LibSets constants'!$I$4:$L$1003,3,FALSE),""),"")</f>
        <v>Overland group bosses have a 100% chance to drop head, chest, legs, or weapon.</v>
      </c>
      <c r="AC237" s="40" t="str">
        <f>IF(AA237&lt;&gt;"",IF(AA237&lt;&gt;"LIBSETS_DROP_MECHANIC_MONSTER_NAME",VLOOKUP(AA237,'LibSets constants'!$I$4:$L$1003,4,FALSE),""),"")</f>
        <v>Überland Gruppenbosse haben eine Chance von 100%, Kopf, Brust, Beine oder Waffen fallen zu lassen.</v>
      </c>
      <c r="AD237" s="3" t="str">
        <f>IF(G237&lt;&gt;"LIBSETS_SETTYPE_BATTLEGROUND",IF(G237&lt;&gt;"LIBSETS_SETTYPE_SPECIAL",IF(AE237&lt;&gt;"",VLOOKUP(AE237,'ESO zone constants'!$D$3:$H$4953,5,FALSE),""),""),"")</f>
        <v/>
      </c>
      <c r="AE237" t="str">
        <f>IF(AND(O237&lt;&gt;"",NOT(ISERROR(O237))),"",IF(AND(M237&lt;&gt;"",M237&gt;0,NOT(ISERROR(M237))),VLOOKUP(M237,'ESO dumped WayshrineInfo'!$K$3:$N$9999,4,FALSE),""))</f>
        <v/>
      </c>
      <c r="AF237" s="41" t="s">
        <v>1567</v>
      </c>
      <c r="AG237" s="40" t="str">
        <f>IF(AF237&lt;&gt;"",IF(AF237&lt;&gt;"LIBSETS_DROP_MECHANIC_MONSTER_NAME",VLOOKUP(AF237,'LibSets constants'!$I$4:$L$1003,3,FALSE),""),"")</f>
        <v>Public dungeon bosses have a chance to drop a shoulder, hand, or weapon.</v>
      </c>
      <c r="AH237" s="40" t="str">
        <f>IF(AF237&lt;&gt;"",IF(AF237&lt;&gt;"LIBSETS_DROP_MECHANIC_MONSTER_NAME",VLOOKUP(AF237,'LibSets constants'!$I$4:$L$1003,4,FALSE),""),"")</f>
        <v>Öffentliche Dungeon-Bosse haben die Möglichkeit, eine Schulter, Handschuhe oder eine Waffe fallen zu lassen.</v>
      </c>
      <c r="AI237" s="3" t="str">
        <f>IF(G237&lt;&gt;"LIBSETS_SETTYPE_BATTLEGROUND",IF(G237&lt;&gt;"LIBSETS_SETTYPE_SPECIAL",IF(AJ237&lt;&gt;"",VLOOKUP(AJ237,'ESO zone constants'!$D$3:$H$4953,5,FALSE),""),""),"")</f>
        <v/>
      </c>
      <c r="AK237" s="41" t="s">
        <v>1568</v>
      </c>
      <c r="AL237" s="40" t="str">
        <f>IF(AK237&lt;&gt;"",IF(AK237&lt;&gt;"LIBSETS_DROP_MECHANIC_MONSTER_NAME",VLOOKUP(AK237,'LibSets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7" s="40" t="str">
        <f>IF(AK237&lt;&gt;"",IF(AK237&lt;&gt;"LIBSETS_DROP_MECHANIC_MONSTER_NAME",VLOOKUP(AK237,'LibSets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7" s="3">
        <f>IF(G237&lt;&gt;"LIBSETS_SETTYPE_BATTLEGROUND",IF(G237&lt;&gt;"LIBSETS_SETTYPE_SPECIAL",IF(AO237&lt;&gt;"",VLOOKUP(AO237,'ESO zone constants'!$D$3:$H$4953,5,FALSE),""),""),"")</f>
        <v>280</v>
      </c>
      <c r="AO237" s="4" t="s">
        <v>197</v>
      </c>
      <c r="AP237" s="61"/>
      <c r="AQ237" s="40" t="str">
        <f>IF(AP237&lt;&gt;"",IF(AP237&lt;&gt;"LIBSETS_DROP_MECHANIC_MONSTER_NAME",VLOOKUP(AP237,'LibSets constants'!$I$4:$L$1003,3,FALSE),""),"")</f>
        <v/>
      </c>
      <c r="AR237" s="40" t="str">
        <f>IF(AP237&lt;&gt;"",IF(AP237&lt;&gt;"LIBSETS_DROP_MECHANIC_MONSTER_NAME",VLOOKUP(AP237,'LibSets constants'!$I$4:$L$1003,4,FALSE),""),"")</f>
        <v/>
      </c>
      <c r="AS237" s="3">
        <f>IF(G237&lt;&gt;"LIBSETS_SETTYPE_BATTLEGROUND",IF(G237&lt;&gt;"LIBSETS_SETTYPE_SPECIAL",IF(AT237&lt;&gt;"",VLOOKUP(AT237,'ESO zone constants'!$D$3:$H$4953,5,FALSE),""),""),"")</f>
        <v>280</v>
      </c>
      <c r="AT237" s="4" t="s">
        <v>197</v>
      </c>
      <c r="AU237" s="61"/>
      <c r="AV237" s="40" t="str">
        <f>IF(AU237&lt;&gt;"",IF(AU237&lt;&gt;"LIBSETS_DROP_MECHANIC_MONSTER_NAME",VLOOKUP(AU237,'LibSets constants'!$I$4:$L$1003,3,FALSE),""),"")</f>
        <v/>
      </c>
      <c r="AW237" s="40" t="str">
        <f>IF(AU237&lt;&gt;"",IF(AU237&lt;&gt;"LIBSETS_DROP_MECHANIC_MONSTER_NAME",VLOOKUP(AU237,'LibSets constants'!$I$4:$L$1003,4,FALSE),""),"")</f>
        <v/>
      </c>
      <c r="AX237" s="87" t="s">
        <v>2679</v>
      </c>
      <c r="AY237" s="21" t="str">
        <f t="shared" si="15"/>
        <v>[281] = {wayshrines={-1,-1,-1,}, dlcId=DLC_BASE_GAME</v>
      </c>
      <c r="AZ237" s="21" t="str">
        <f t="shared" si="16"/>
        <v>, zoneIds={534,280,280}, veteran=false</v>
      </c>
      <c r="BA237" s="21" t="str">
        <f t="shared" si="17"/>
        <v>, setType=LIBSETS_SETTYPE_OVERLAND</v>
      </c>
      <c r="BB237" s="21" t="str">
        <f t="shared" si="18"/>
        <v>, isProcSetAllowedInPvP=1, dropMechanic={LIBSETS_DROP_MECHANIC_OVERLAND_BOSS_DELVE,LIBSETS_DROP_MECHANIC_OVERLAND_WORLDBOSS,LIBSETS_DROP_MECHANIC_OVERLAND_BOSS_PUBLIC_DUNGEON,LIBSETS_DROP_MECHANIC_OVERLAND_CHEST}},</v>
      </c>
      <c r="BC237" s="21" t="str">
        <f t="shared" si="19"/>
        <v xml:space="preserve"> --Armor of the Trainee / Rüstung des Auszubildenden   [Stros M'Kai, Bleakrock Isle, Bleakrock Isle]</v>
      </c>
    </row>
    <row r="238" spans="1:55" x14ac:dyDescent="0.25">
      <c r="A238" s="12">
        <v>282</v>
      </c>
      <c r="B238" t="s">
        <v>1089</v>
      </c>
      <c r="C238" t="s">
        <v>1090</v>
      </c>
      <c r="D238" s="3">
        <f>A238</f>
        <v>282</v>
      </c>
      <c r="G238" s="8" t="s">
        <v>1485</v>
      </c>
      <c r="I238" t="s">
        <v>91</v>
      </c>
      <c r="J238" t="s">
        <v>91</v>
      </c>
      <c r="K238">
        <v>-1</v>
      </c>
      <c r="L238">
        <v>-1</v>
      </c>
      <c r="M238">
        <v>-1</v>
      </c>
      <c r="N238">
        <v>0</v>
      </c>
      <c r="O238" s="66" t="s">
        <v>105</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U238" s="33" t="s">
        <v>1565</v>
      </c>
      <c r="V238" s="3" t="str">
        <f>IF(U238&lt;&gt;"",IF(U238&lt;&gt;"LIBSETS_DROP_MECHANIC_MONSTER_NAME",VLOOKUP(U238,'LibSets constants'!$I$4:$L$1003,3,FALSE),""),"")</f>
        <v>Delve bosses have a chance to drop a waist or feet.</v>
      </c>
      <c r="W238" s="3" t="str">
        <f>IF(U238&lt;&gt;"",IF(U238&lt;&gt;"LIBSETS_DROP_MECHANIC_MONSTER_NAME",VLOOKUP(U238,'LibSets constants'!$I$4:$L$1003,4,FALSE),""),"")</f>
        <v>Bosse in Gewölben haben die Chance, eine Taille oder Füße fallen zu lassen.</v>
      </c>
      <c r="X238" s="3"/>
      <c r="Y238" s="3" t="str">
        <f>IF(G238&lt;&gt;"LIBSETS_SETTYPE_BATTLEGROUND",IF(G238&lt;&gt;"LIBSETS_SETTYPE_SPECIAL",IF(X238&lt;&gt;"",X238,IF(Z238&lt;&gt;"",VLOOKUP(Z238,'ESO zone constants'!$D$3:$H$4953,5,FALSE),"")),""),"")</f>
        <v/>
      </c>
      <c r="Z238" t="str">
        <f>IF(AND(O238&lt;&gt;"",NOT(ISERROR(O238))),"",IF(AND(L238&lt;&gt;"",L238&gt;0,NOT(ISERROR(L238))),VLOOKUP(L238,'ESO dumped WayshrineInfo'!$K$3:$N$9999,4,FALSE),""))</f>
        <v/>
      </c>
      <c r="AA238" s="33" t="s">
        <v>1566</v>
      </c>
      <c r="AB238" s="40" t="str">
        <f>IF(AA238&lt;&gt;"",IF(AA238&lt;&gt;"LIBSETS_DROP_MECHANIC_MONSTER_NAME",VLOOKUP(AA238,'LibSets constants'!$I$4:$L$1003,3,FALSE),""),"")</f>
        <v>Overland group bosses have a 100% chance to drop head, chest, legs, or weapon.</v>
      </c>
      <c r="AC238" s="40" t="str">
        <f>IF(AA238&lt;&gt;"",IF(AA238&lt;&gt;"LIBSETS_DROP_MECHANIC_MONSTER_NAME",VLOOKUP(AA238,'LibSets constants'!$I$4:$L$1003,4,FALSE),""),"")</f>
        <v>Überland Gruppenbosse haben eine Chance von 100%, Kopf, Brust, Beine oder Waffen fallen zu lassen.</v>
      </c>
      <c r="AD238" s="3" t="str">
        <f>IF(G238&lt;&gt;"LIBSETS_SETTYPE_BATTLEGROUND",IF(G238&lt;&gt;"LIBSETS_SETTYPE_SPECIAL",IF(AE238&lt;&gt;"",VLOOKUP(AE238,'ESO zone constants'!$D$3:$H$4953,5,FALSE),""),""),"")</f>
        <v/>
      </c>
      <c r="AE238" t="str">
        <f>IF(AND(O238&lt;&gt;"",NOT(ISERROR(O238))),"",IF(AND(M238&lt;&gt;"",M238&gt;0,NOT(ISERROR(M238))),VLOOKUP(M238,'ESO dumped WayshrineInfo'!$K$3:$N$9999,4,FALSE),""))</f>
        <v/>
      </c>
      <c r="AF238" s="41" t="s">
        <v>1567</v>
      </c>
      <c r="AG238" s="40" t="str">
        <f>IF(AF238&lt;&gt;"",IF(AF238&lt;&gt;"LIBSETS_DROP_MECHANIC_MONSTER_NAME",VLOOKUP(AF238,'LibSets constants'!$I$4:$L$1003,3,FALSE),""),"")</f>
        <v>Public dungeon bosses have a chance to drop a shoulder, hand, or weapon.</v>
      </c>
      <c r="AH238" s="40" t="str">
        <f>IF(AF238&lt;&gt;"",IF(AF238&lt;&gt;"LIBSETS_DROP_MECHANIC_MONSTER_NAME",VLOOKUP(AF238,'LibSets constants'!$I$4:$L$1003,4,FALSE),""),"")</f>
        <v>Öffentliche Dungeon-Bosse haben die Möglichkeit, eine Schulter, Handschuhe oder eine Waffe fallen zu lassen.</v>
      </c>
      <c r="AI238" s="3" t="str">
        <f>IF(G238&lt;&gt;"LIBSETS_SETTYPE_BATTLEGROUND",IF(G238&lt;&gt;"LIBSETS_SETTYPE_SPECIAL",IF(AJ238&lt;&gt;"",VLOOKUP(AJ238,'ESO zone constants'!$D$3:$H$4953,5,FALSE),""),""),"")</f>
        <v/>
      </c>
      <c r="AK238" s="41" t="s">
        <v>1568</v>
      </c>
      <c r="AL238" s="40" t="str">
        <f>IF(AK238&lt;&gt;"",IF(AK238&lt;&gt;"LIBSETS_DROP_MECHANIC_MONSTER_NAME",VLOOKUP(AK238,'LibSets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8" s="40" t="str">
        <f>IF(AK238&lt;&gt;"",IF(AK238&lt;&gt;"LIBSETS_DROP_MECHANIC_MONSTER_NAME",VLOOKUP(AK238,'LibSets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8" s="3" t="str">
        <f>IF(G238&lt;&gt;"LIBSETS_SETTYPE_BATTLEGROUND",IF(G238&lt;&gt;"LIBSETS_SETTYPE_SPECIAL",IF(AO238&lt;&gt;"",VLOOKUP(AO238,'ESO zone constants'!$D$3:$H$4953,5,FALSE),""),""),"")</f>
        <v/>
      </c>
      <c r="AP238" s="41"/>
      <c r="AQ238" s="40" t="str">
        <f>IF(AP238&lt;&gt;"",IF(AP238&lt;&gt;"LIBSETS_DROP_MECHANIC_MONSTER_NAME",VLOOKUP(AP238,'LibSets constants'!$I$4:$L$1003,3,FALSE),""),"")</f>
        <v/>
      </c>
      <c r="AR238" s="40" t="str">
        <f>IF(AP238&lt;&gt;"",IF(AP238&lt;&gt;"LIBSETS_DROP_MECHANIC_MONSTER_NAME",VLOOKUP(AP238,'LibSets constants'!$I$4:$L$1003,4,FALSE),""),"")</f>
        <v/>
      </c>
      <c r="AS238" s="3" t="str">
        <f>IF(G238&lt;&gt;"LIBSETS_SETTYPE_BATTLEGROUND",IF(G238&lt;&gt;"LIBSETS_SETTYPE_SPECIAL",IF(AT238&lt;&gt;"",VLOOKUP(AT238,'ESO zone constants'!$D$3:$H$4953,5,FALSE),""),""),"")</f>
        <v/>
      </c>
      <c r="AU238" s="41"/>
      <c r="AV238" s="40" t="str">
        <f>IF(AU238&lt;&gt;"",IF(AU238&lt;&gt;"LIBSETS_DROP_MECHANIC_MONSTER_NAME",VLOOKUP(AU238,'LibSets constants'!$I$4:$L$1003,3,FALSE),""),"")</f>
        <v/>
      </c>
      <c r="AW238" s="40" t="str">
        <f>IF(AU238&lt;&gt;"",IF(AU238&lt;&gt;"LIBSETS_DROP_MECHANIC_MONSTER_NAME",VLOOKUP(AU238,'LibSets constants'!$I$4:$L$1003,4,FALSE),""),"")</f>
        <v/>
      </c>
      <c r="AX238" s="87" t="s">
        <v>2678</v>
      </c>
      <c r="AY238" s="21" t="str">
        <f t="shared" si="15"/>
        <v>[282] = {wayshrines={-1,-1,-1,}, dlcId=DLC_BASE_GAME</v>
      </c>
      <c r="AZ238" s="21" t="str">
        <f t="shared" si="16"/>
        <v>, zoneIds={20}, veteran=false</v>
      </c>
      <c r="BA238" s="21" t="str">
        <f t="shared" si="17"/>
        <v>, setType=LIBSETS_SETTYPE_OVERLAND</v>
      </c>
      <c r="BB238" s="21" t="str">
        <f t="shared" si="18"/>
        <v>, dropMechanic={LIBSETS_DROP_MECHANIC_OVERLAND_BOSS_DELVE,LIBSETS_DROP_MECHANIC_OVERLAND_WORLDBOSS,LIBSETS_DROP_MECHANIC_OVERLAND_BOSS_PUBLIC_DUNGEON,LIBSETS_DROP_MECHANIC_OVERLAND_CHEST}},</v>
      </c>
      <c r="BC238" s="21" t="str">
        <f t="shared" si="19"/>
        <v xml:space="preserve"> --Vampire Cloak / Vampirumhang   [Rivenspire]</v>
      </c>
    </row>
    <row r="239" spans="1:55" x14ac:dyDescent="0.25">
      <c r="A239" s="12">
        <v>283</v>
      </c>
      <c r="B239" t="s">
        <v>1091</v>
      </c>
      <c r="C239" t="s">
        <v>1092</v>
      </c>
      <c r="D239" s="3">
        <f>A239</f>
        <v>283</v>
      </c>
      <c r="G239" s="8" t="s">
        <v>1485</v>
      </c>
      <c r="I239" t="s">
        <v>91</v>
      </c>
      <c r="J239" t="s">
        <v>91</v>
      </c>
      <c r="K239">
        <v>-1</v>
      </c>
      <c r="L239">
        <v>-1</v>
      </c>
      <c r="M239">
        <v>-1</v>
      </c>
      <c r="N239">
        <v>0</v>
      </c>
      <c r="O239" s="66" t="s">
        <v>112</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constants'!$B$4:$C$1003,2,FALSE),"")</f>
        <v>Included in base game</v>
      </c>
      <c r="U239" s="33" t="s">
        <v>1565</v>
      </c>
      <c r="V239" s="3" t="str">
        <f>IF(U239&lt;&gt;"",IF(U239&lt;&gt;"LIBSETS_DROP_MECHANIC_MONSTER_NAME",VLOOKUP(U239,'LibSets constants'!$I$4:$L$1003,3,FALSE),""),"")</f>
        <v>Delve bosses have a chance to drop a waist or feet.</v>
      </c>
      <c r="W239" s="3" t="str">
        <f>IF(U239&lt;&gt;"",IF(U239&lt;&gt;"LIBSETS_DROP_MECHANIC_MONSTER_NAME",VLOOKUP(U239,'LibSets constants'!$I$4:$L$1003,4,FALSE),""),"")</f>
        <v>Bosse in Gewölben haben die Chance, eine Taille oder Füße fallen zu lassen.</v>
      </c>
      <c r="X239" s="3"/>
      <c r="Y239" s="3" t="str">
        <f>IF(G239&lt;&gt;"LIBSETS_SETTYPE_BATTLEGROUND",IF(G239&lt;&gt;"LIBSETS_SETTYPE_SPECIAL",IF(X239&lt;&gt;"",X239,IF(Z239&lt;&gt;"",VLOOKUP(Z239,'ESO zone constants'!$D$3:$H$4953,5,FALSE),"")),""),"")</f>
        <v/>
      </c>
      <c r="Z239" t="str">
        <f>IF(AND(O239&lt;&gt;"",NOT(ISERROR(O239))),"",IF(AND(L239&lt;&gt;"",L239&gt;0,NOT(ISERROR(L239))),VLOOKUP(L239,'ESO dumped WayshrineInfo'!$K$3:$N$9999,4,FALSE),""))</f>
        <v/>
      </c>
      <c r="AA239" s="33" t="s">
        <v>1566</v>
      </c>
      <c r="AB239" s="40" t="str">
        <f>IF(AA239&lt;&gt;"",IF(AA239&lt;&gt;"LIBSETS_DROP_MECHANIC_MONSTER_NAME",VLOOKUP(AA239,'LibSets constants'!$I$4:$L$1003,3,FALSE),""),"")</f>
        <v>Overland group bosses have a 100% chance to drop head, chest, legs, or weapon.</v>
      </c>
      <c r="AC239" s="40" t="str">
        <f>IF(AA239&lt;&gt;"",IF(AA239&lt;&gt;"LIBSETS_DROP_MECHANIC_MONSTER_NAME",VLOOKUP(AA239,'LibSets constants'!$I$4:$L$1003,4,FALSE),""),"")</f>
        <v>Überland Gruppenbosse haben eine Chance von 100%, Kopf, Brust, Beine oder Waffen fallen zu lassen.</v>
      </c>
      <c r="AD239" s="3" t="str">
        <f>IF(G239&lt;&gt;"LIBSETS_SETTYPE_BATTLEGROUND",IF(G239&lt;&gt;"LIBSETS_SETTYPE_SPECIAL",IF(AE239&lt;&gt;"",VLOOKUP(AE239,'ESO zone constants'!$D$3:$H$4953,5,FALSE),""),""),"")</f>
        <v/>
      </c>
      <c r="AE239" t="str">
        <f>IF(AND(O239&lt;&gt;"",NOT(ISERROR(O239))),"",IF(AND(M239&lt;&gt;"",M239&gt;0,NOT(ISERROR(M239))),VLOOKUP(M239,'ESO dumped WayshrineInfo'!$K$3:$N$9999,4,FALSE),""))</f>
        <v/>
      </c>
      <c r="AF239" s="41" t="s">
        <v>1567</v>
      </c>
      <c r="AG239" s="40" t="str">
        <f>IF(AF239&lt;&gt;"",IF(AF239&lt;&gt;"LIBSETS_DROP_MECHANIC_MONSTER_NAME",VLOOKUP(AF239,'LibSets constants'!$I$4:$L$1003,3,FALSE),""),"")</f>
        <v>Public dungeon bosses have a chance to drop a shoulder, hand, or weapon.</v>
      </c>
      <c r="AH239" s="40" t="str">
        <f>IF(AF239&lt;&gt;"",IF(AF239&lt;&gt;"LIBSETS_DROP_MECHANIC_MONSTER_NAME",VLOOKUP(AF239,'LibSets constants'!$I$4:$L$1003,4,FALSE),""),"")</f>
        <v>Öffentliche Dungeon-Bosse haben die Möglichkeit, eine Schulter, Handschuhe oder eine Waffe fallen zu lassen.</v>
      </c>
      <c r="AI239" s="3" t="str">
        <f>IF(G239&lt;&gt;"LIBSETS_SETTYPE_BATTLEGROUND",IF(G239&lt;&gt;"LIBSETS_SETTYPE_SPECIAL",IF(AJ239&lt;&gt;"",VLOOKUP(AJ239,'ESO zone constants'!$D$3:$H$4953,5,FALSE),""),""),"")</f>
        <v/>
      </c>
      <c r="AK239" s="41" t="s">
        <v>1568</v>
      </c>
      <c r="AL239" s="40" t="str">
        <f>IF(AK239&lt;&gt;"",IF(AK239&lt;&gt;"LIBSETS_DROP_MECHANIC_MONSTER_NAME",VLOOKUP(AK239,'LibSets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9" s="40" t="str">
        <f>IF(AK239&lt;&gt;"",IF(AK239&lt;&gt;"LIBSETS_DROP_MECHANIC_MONSTER_NAME",VLOOKUP(AK239,'LibSets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9" s="3" t="str">
        <f>IF(G239&lt;&gt;"LIBSETS_SETTYPE_BATTLEGROUND",IF(G239&lt;&gt;"LIBSETS_SETTYPE_SPECIAL",IF(AO239&lt;&gt;"",VLOOKUP(AO239,'ESO zone constants'!$D$3:$H$4953,5,FALSE),""),""),"")</f>
        <v/>
      </c>
      <c r="AP239" s="41"/>
      <c r="AQ239" s="40" t="str">
        <f>IF(AP239&lt;&gt;"",IF(AP239&lt;&gt;"LIBSETS_DROP_MECHANIC_MONSTER_NAME",VLOOKUP(AP239,'LibSets constants'!$I$4:$L$1003,3,FALSE),""),"")</f>
        <v/>
      </c>
      <c r="AR239" s="40" t="str">
        <f>IF(AP239&lt;&gt;"",IF(AP239&lt;&gt;"LIBSETS_DROP_MECHANIC_MONSTER_NAME",VLOOKUP(AP239,'LibSets constants'!$I$4:$L$1003,4,FALSE),""),"")</f>
        <v/>
      </c>
      <c r="AS239" s="3" t="str">
        <f>IF(G239&lt;&gt;"LIBSETS_SETTYPE_BATTLEGROUND",IF(G239&lt;&gt;"LIBSETS_SETTYPE_SPECIAL",IF(AT239&lt;&gt;"",VLOOKUP(AT239,'ESO zone constants'!$D$3:$H$4953,5,FALSE),""),""),"")</f>
        <v/>
      </c>
      <c r="AU239" s="41"/>
      <c r="AV239" s="40" t="str">
        <f>IF(AU239&lt;&gt;"",IF(AU239&lt;&gt;"LIBSETS_DROP_MECHANIC_MONSTER_NAME",VLOOKUP(AU239,'LibSets constants'!$I$4:$L$1003,3,FALSE),""),"")</f>
        <v/>
      </c>
      <c r="AW239" s="40" t="str">
        <f>IF(AU239&lt;&gt;"",IF(AU239&lt;&gt;"LIBSETS_DROP_MECHANIC_MONSTER_NAME",VLOOKUP(AU239,'LibSets constants'!$I$4:$L$1003,4,FALSE),""),"")</f>
        <v/>
      </c>
      <c r="AX239" s="87" t="s">
        <v>2679</v>
      </c>
      <c r="AY239" s="21" t="str">
        <f t="shared" si="15"/>
        <v>[283] = {wayshrines={-1,-1,-1,}, dlcId=DLC_BASE_GAME</v>
      </c>
      <c r="AZ239" s="21" t="str">
        <f t="shared" si="16"/>
        <v>, zoneIds={104}, veteran=false</v>
      </c>
      <c r="BA239" s="21" t="str">
        <f t="shared" si="17"/>
        <v>, setType=LIBSETS_SETTYPE_OVERLAND</v>
      </c>
      <c r="BB239" s="21" t="str">
        <f t="shared" si="18"/>
        <v>, isProcSetAllowedInPvP=1, dropMechanic={LIBSETS_DROP_MECHANIC_OVERLAND_BOSS_DELVE,LIBSETS_DROP_MECHANIC_OVERLAND_WORLDBOSS,LIBSETS_DROP_MECHANIC_OVERLAND_BOSS_PUBLIC_DUNGEON,LIBSETS_DROP_MECHANIC_OVERLAND_CHEST}},</v>
      </c>
      <c r="BC239" s="21" t="str">
        <f t="shared" si="19"/>
        <v xml:space="preserve"> --Sword-Singer / Schwertsänger   [Alik'r Desert]</v>
      </c>
    </row>
    <row r="240" spans="1:55" x14ac:dyDescent="0.25">
      <c r="A240" s="12">
        <v>284</v>
      </c>
      <c r="B240" t="s">
        <v>1093</v>
      </c>
      <c r="C240" t="s">
        <v>1094</v>
      </c>
      <c r="D240" s="3">
        <f>A240</f>
        <v>284</v>
      </c>
      <c r="G240" s="8" t="s">
        <v>1485</v>
      </c>
      <c r="I240" t="s">
        <v>91</v>
      </c>
      <c r="J240" t="s">
        <v>91</v>
      </c>
      <c r="K240">
        <v>-1</v>
      </c>
      <c r="L240">
        <v>-1</v>
      </c>
      <c r="M240">
        <v>-1</v>
      </c>
      <c r="N240">
        <v>0</v>
      </c>
      <c r="O240" s="66" t="s">
        <v>112</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constants'!$B$4:$C$1003,2,FALSE),"")</f>
        <v>Included in base game</v>
      </c>
      <c r="U240" s="33" t="s">
        <v>1565</v>
      </c>
      <c r="V240" s="3" t="str">
        <f>IF(U240&lt;&gt;"",IF(U240&lt;&gt;"LIBSETS_DROP_MECHANIC_MONSTER_NAME",VLOOKUP(U240,'LibSets constants'!$I$4:$L$1003,3,FALSE),""),"")</f>
        <v>Delve bosses have a chance to drop a waist or feet.</v>
      </c>
      <c r="W240" s="3" t="str">
        <f>IF(U240&lt;&gt;"",IF(U240&lt;&gt;"LIBSETS_DROP_MECHANIC_MONSTER_NAME",VLOOKUP(U240,'LibSets constants'!$I$4:$L$1003,4,FALSE),""),"")</f>
        <v>Bosse in Gewölben haben die Chance, eine Taille oder Füße fallen zu lassen.</v>
      </c>
      <c r="X240" s="3"/>
      <c r="Y240" s="3" t="str">
        <f>IF(G240&lt;&gt;"LIBSETS_SETTYPE_BATTLEGROUND",IF(G240&lt;&gt;"LIBSETS_SETTYPE_SPECIAL",IF(X240&lt;&gt;"",X240,IF(Z240&lt;&gt;"",VLOOKUP(Z240,'ESO zone constants'!$D$3:$H$4953,5,FALSE),"")),""),"")</f>
        <v/>
      </c>
      <c r="Z240" t="str">
        <f>IF(AND(O240&lt;&gt;"",NOT(ISERROR(O240))),"",IF(AND(L240&lt;&gt;"",L240&gt;0,NOT(ISERROR(L240))),VLOOKUP(L240,'ESO dumped WayshrineInfo'!$K$3:$N$9999,4,FALSE),""))</f>
        <v/>
      </c>
      <c r="AA240" s="33" t="s">
        <v>1566</v>
      </c>
      <c r="AB240" s="40" t="str">
        <f>IF(AA240&lt;&gt;"",IF(AA240&lt;&gt;"LIBSETS_DROP_MECHANIC_MONSTER_NAME",VLOOKUP(AA240,'LibSets constants'!$I$4:$L$1003,3,FALSE),""),"")</f>
        <v>Overland group bosses have a 100% chance to drop head, chest, legs, or weapon.</v>
      </c>
      <c r="AC240" s="40" t="str">
        <f>IF(AA240&lt;&gt;"",IF(AA240&lt;&gt;"LIBSETS_DROP_MECHANIC_MONSTER_NAME",VLOOKUP(AA240,'LibSets constants'!$I$4:$L$1003,4,FALSE),""),"")</f>
        <v>Überland Gruppenbosse haben eine Chance von 100%, Kopf, Brust, Beine oder Waffen fallen zu lassen.</v>
      </c>
      <c r="AD240" s="3" t="str">
        <f>IF(G240&lt;&gt;"LIBSETS_SETTYPE_BATTLEGROUND",IF(G240&lt;&gt;"LIBSETS_SETTYPE_SPECIAL",IF(AE240&lt;&gt;"",VLOOKUP(AE240,'ESO zone constants'!$D$3:$H$4953,5,FALSE),""),""),"")</f>
        <v/>
      </c>
      <c r="AE240" t="str">
        <f>IF(AND(O240&lt;&gt;"",NOT(ISERROR(O240))),"",IF(AND(M240&lt;&gt;"",M240&gt;0,NOT(ISERROR(M240))),VLOOKUP(M240,'ESO dumped WayshrineInfo'!$K$3:$N$9999,4,FALSE),""))</f>
        <v/>
      </c>
      <c r="AF240" s="41" t="s">
        <v>1567</v>
      </c>
      <c r="AG240" s="40" t="str">
        <f>IF(AF240&lt;&gt;"",IF(AF240&lt;&gt;"LIBSETS_DROP_MECHANIC_MONSTER_NAME",VLOOKUP(AF240,'LibSets constants'!$I$4:$L$1003,3,FALSE),""),"")</f>
        <v>Public dungeon bosses have a chance to drop a shoulder, hand, or weapon.</v>
      </c>
      <c r="AH240" s="40" t="str">
        <f>IF(AF240&lt;&gt;"",IF(AF240&lt;&gt;"LIBSETS_DROP_MECHANIC_MONSTER_NAME",VLOOKUP(AF240,'LibSets constants'!$I$4:$L$1003,4,FALSE),""),"")</f>
        <v>Öffentliche Dungeon-Bosse haben die Möglichkeit, eine Schulter, Handschuhe oder eine Waffe fallen zu lassen.</v>
      </c>
      <c r="AI240" s="3" t="str">
        <f>IF(G240&lt;&gt;"LIBSETS_SETTYPE_BATTLEGROUND",IF(G240&lt;&gt;"LIBSETS_SETTYPE_SPECIAL",IF(AJ240&lt;&gt;"",VLOOKUP(AJ240,'ESO zone constants'!$D$3:$H$4953,5,FALSE),""),""),"")</f>
        <v/>
      </c>
      <c r="AK240" s="41" t="s">
        <v>1568</v>
      </c>
      <c r="AL240" s="40" t="str">
        <f>IF(AK240&lt;&gt;"",IF(AK240&lt;&gt;"LIBSETS_DROP_MECHANIC_MONSTER_NAME",VLOOKUP(AK240,'LibSets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0" s="40" t="str">
        <f>IF(AK240&lt;&gt;"",IF(AK240&lt;&gt;"LIBSETS_DROP_MECHANIC_MONSTER_NAME",VLOOKUP(AK240,'LibSets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0" s="3" t="str">
        <f>IF(G240&lt;&gt;"LIBSETS_SETTYPE_BATTLEGROUND",IF(G240&lt;&gt;"LIBSETS_SETTYPE_SPECIAL",IF(AO240&lt;&gt;"",VLOOKUP(AO240,'ESO zone constants'!$D$3:$H$4953,5,FALSE),""),""),"")</f>
        <v/>
      </c>
      <c r="AP240" s="41"/>
      <c r="AQ240" s="40" t="str">
        <f>IF(AP240&lt;&gt;"",IF(AP240&lt;&gt;"LIBSETS_DROP_MECHANIC_MONSTER_NAME",VLOOKUP(AP240,'LibSets constants'!$I$4:$L$1003,3,FALSE),""),"")</f>
        <v/>
      </c>
      <c r="AR240" s="40" t="str">
        <f>IF(AP240&lt;&gt;"",IF(AP240&lt;&gt;"LIBSETS_DROP_MECHANIC_MONSTER_NAME",VLOOKUP(AP240,'LibSets constants'!$I$4:$L$1003,4,FALSE),""),"")</f>
        <v/>
      </c>
      <c r="AS240" s="3" t="str">
        <f>IF(G240&lt;&gt;"LIBSETS_SETTYPE_BATTLEGROUND",IF(G240&lt;&gt;"LIBSETS_SETTYPE_SPECIAL",IF(AT240&lt;&gt;"",VLOOKUP(AT240,'ESO zone constants'!$D$3:$H$4953,5,FALSE),""),""),"")</f>
        <v/>
      </c>
      <c r="AU240" s="41"/>
      <c r="AV240" s="40" t="str">
        <f>IF(AU240&lt;&gt;"",IF(AU240&lt;&gt;"LIBSETS_DROP_MECHANIC_MONSTER_NAME",VLOOKUP(AU240,'LibSets constants'!$I$4:$L$1003,3,FALSE),""),"")</f>
        <v/>
      </c>
      <c r="AW240" s="40" t="str">
        <f>IF(AU240&lt;&gt;"",IF(AU240&lt;&gt;"LIBSETS_DROP_MECHANIC_MONSTER_NAME",VLOOKUP(AU240,'LibSets constants'!$I$4:$L$1003,4,FALSE),""),"")</f>
        <v/>
      </c>
      <c r="AX240" s="87" t="s">
        <v>2678</v>
      </c>
      <c r="AY240" s="21" t="str">
        <f t="shared" si="15"/>
        <v>[284] = {wayshrines={-1,-1,-1,}, dlcId=DLC_BASE_GAME</v>
      </c>
      <c r="AZ240" s="21" t="str">
        <f t="shared" si="16"/>
        <v>, zoneIds={104}, veteran=false</v>
      </c>
      <c r="BA240" s="21" t="str">
        <f t="shared" si="17"/>
        <v>, setType=LIBSETS_SETTYPE_OVERLAND</v>
      </c>
      <c r="BB240" s="21" t="str">
        <f t="shared" si="18"/>
        <v>, dropMechanic={LIBSETS_DROP_MECHANIC_OVERLAND_BOSS_DELVE,LIBSETS_DROP_MECHANIC_OVERLAND_WORLDBOSS,LIBSETS_DROP_MECHANIC_OVERLAND_BOSS_PUBLIC_DUNGEON,LIBSETS_DROP_MECHANIC_OVERLAND_CHEST}},</v>
      </c>
      <c r="BC240" s="21" t="str">
        <f t="shared" si="19"/>
        <v xml:space="preserve"> --Order of Diagna / Orden von Diagna   [Alik'r Desert]</v>
      </c>
    </row>
    <row r="241" spans="1:55" x14ac:dyDescent="0.25">
      <c r="A241" s="12">
        <v>285</v>
      </c>
      <c r="B241" t="s">
        <v>1095</v>
      </c>
      <c r="C241" t="s">
        <v>1096</v>
      </c>
      <c r="D241" s="3">
        <f>A241</f>
        <v>285</v>
      </c>
      <c r="G241" s="8" t="s">
        <v>1485</v>
      </c>
      <c r="I241" t="s">
        <v>91</v>
      </c>
      <c r="J241" t="s">
        <v>91</v>
      </c>
      <c r="K241">
        <v>-1</v>
      </c>
      <c r="L241">
        <v>-1</v>
      </c>
      <c r="M241">
        <v>-1</v>
      </c>
      <c r="N241">
        <v>0</v>
      </c>
      <c r="O241" s="66" t="s">
        <v>109</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constants'!$B$4:$C$1003,2,FALSE),"")</f>
        <v>Included in base game</v>
      </c>
      <c r="U241" s="33" t="s">
        <v>1565</v>
      </c>
      <c r="V241" s="3" t="str">
        <f>IF(U241&lt;&gt;"",IF(U241&lt;&gt;"LIBSETS_DROP_MECHANIC_MONSTER_NAME",VLOOKUP(U241,'LibSets constants'!$I$4:$L$1003,3,FALSE),""),"")</f>
        <v>Delve bosses have a chance to drop a waist or feet.</v>
      </c>
      <c r="W241" s="3" t="str">
        <f>IF(U241&lt;&gt;"",IF(U241&lt;&gt;"LIBSETS_DROP_MECHANIC_MONSTER_NAME",VLOOKUP(U241,'LibSets constants'!$I$4:$L$1003,4,FALSE),""),"")</f>
        <v>Bosse in Gewölben haben die Chance, eine Taille oder Füße fallen zu lassen.</v>
      </c>
      <c r="X241" s="3"/>
      <c r="Y241" s="3" t="str">
        <f>IF(G241&lt;&gt;"LIBSETS_SETTYPE_BATTLEGROUND",IF(G241&lt;&gt;"LIBSETS_SETTYPE_SPECIAL",IF(X241&lt;&gt;"",X241,IF(Z241&lt;&gt;"",VLOOKUP(Z241,'ESO zone constants'!$D$3:$H$4953,5,FALSE),"")),""),"")</f>
        <v/>
      </c>
      <c r="Z241" t="str">
        <f>IF(AND(O241&lt;&gt;"",NOT(ISERROR(O241))),"",IF(AND(L241&lt;&gt;"",L241&gt;0,NOT(ISERROR(L241))),VLOOKUP(L241,'ESO dumped WayshrineInfo'!$K$3:$N$9999,4,FALSE),""))</f>
        <v/>
      </c>
      <c r="AA241" s="33" t="s">
        <v>1566</v>
      </c>
      <c r="AB241" s="40" t="str">
        <f>IF(AA241&lt;&gt;"",IF(AA241&lt;&gt;"LIBSETS_DROP_MECHANIC_MONSTER_NAME",VLOOKUP(AA241,'LibSets constants'!$I$4:$L$1003,3,FALSE),""),"")</f>
        <v>Overland group bosses have a 100% chance to drop head, chest, legs, or weapon.</v>
      </c>
      <c r="AC241" s="40" t="str">
        <f>IF(AA241&lt;&gt;"",IF(AA241&lt;&gt;"LIBSETS_DROP_MECHANIC_MONSTER_NAME",VLOOKUP(AA241,'LibSets constants'!$I$4:$L$1003,4,FALSE),""),"")</f>
        <v>Überland Gruppenbosse haben eine Chance von 100%, Kopf, Brust, Beine oder Waffen fallen zu lassen.</v>
      </c>
      <c r="AD241" s="3" t="str">
        <f>IF(G241&lt;&gt;"LIBSETS_SETTYPE_BATTLEGROUND",IF(G241&lt;&gt;"LIBSETS_SETTYPE_SPECIAL",IF(AE241&lt;&gt;"",VLOOKUP(AE241,'ESO zone constants'!$D$3:$H$4953,5,FALSE),""),""),"")</f>
        <v/>
      </c>
      <c r="AE241" t="str">
        <f>IF(AND(O241&lt;&gt;"",NOT(ISERROR(O241))),"",IF(AND(M241&lt;&gt;"",M241&gt;0,NOT(ISERROR(M241))),VLOOKUP(M241,'ESO dumped WayshrineInfo'!$K$3:$N$9999,4,FALSE),""))</f>
        <v/>
      </c>
      <c r="AF241" s="41" t="s">
        <v>1567</v>
      </c>
      <c r="AG241" s="40" t="str">
        <f>IF(AF241&lt;&gt;"",IF(AF241&lt;&gt;"LIBSETS_DROP_MECHANIC_MONSTER_NAME",VLOOKUP(AF241,'LibSets constants'!$I$4:$L$1003,3,FALSE),""),"")</f>
        <v>Public dungeon bosses have a chance to drop a shoulder, hand, or weapon.</v>
      </c>
      <c r="AH241" s="40" t="str">
        <f>IF(AF241&lt;&gt;"",IF(AF241&lt;&gt;"LIBSETS_DROP_MECHANIC_MONSTER_NAME",VLOOKUP(AF241,'LibSets constants'!$I$4:$L$1003,4,FALSE),""),"")</f>
        <v>Öffentliche Dungeon-Bosse haben die Möglichkeit, eine Schulter, Handschuhe oder eine Waffe fallen zu lassen.</v>
      </c>
      <c r="AI241" s="3" t="str">
        <f>IF(G241&lt;&gt;"LIBSETS_SETTYPE_BATTLEGROUND",IF(G241&lt;&gt;"LIBSETS_SETTYPE_SPECIAL",IF(AJ241&lt;&gt;"",VLOOKUP(AJ241,'ESO zone constants'!$D$3:$H$4953,5,FALSE),""),""),"")</f>
        <v/>
      </c>
      <c r="AK241" s="41" t="s">
        <v>1568</v>
      </c>
      <c r="AL241" s="40" t="str">
        <f>IF(AK241&lt;&gt;"",IF(AK241&lt;&gt;"LIBSETS_DROP_MECHANIC_MONSTER_NAME",VLOOKUP(AK241,'LibSets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1" s="40" t="str">
        <f>IF(AK241&lt;&gt;"",IF(AK241&lt;&gt;"LIBSETS_DROP_MECHANIC_MONSTER_NAME",VLOOKUP(AK241,'LibSets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1" s="3" t="str">
        <f>IF(G241&lt;&gt;"LIBSETS_SETTYPE_BATTLEGROUND",IF(G241&lt;&gt;"LIBSETS_SETTYPE_SPECIAL",IF(AO241&lt;&gt;"",VLOOKUP(AO241,'ESO zone constants'!$D$3:$H$4953,5,FALSE),""),""),"")</f>
        <v/>
      </c>
      <c r="AP241" s="41"/>
      <c r="AQ241" s="40" t="str">
        <f>IF(AP241&lt;&gt;"",IF(AP241&lt;&gt;"LIBSETS_DROP_MECHANIC_MONSTER_NAME",VLOOKUP(AP241,'LibSets constants'!$I$4:$L$1003,3,FALSE),""),"")</f>
        <v/>
      </c>
      <c r="AR241" s="40" t="str">
        <f>IF(AP241&lt;&gt;"",IF(AP241&lt;&gt;"LIBSETS_DROP_MECHANIC_MONSTER_NAME",VLOOKUP(AP241,'LibSets constants'!$I$4:$L$1003,4,FALSE),""),"")</f>
        <v/>
      </c>
      <c r="AS241" s="3" t="str">
        <f>IF(G241&lt;&gt;"LIBSETS_SETTYPE_BATTLEGROUND",IF(G241&lt;&gt;"LIBSETS_SETTYPE_SPECIAL",IF(AT241&lt;&gt;"",VLOOKUP(AT241,'ESO zone constants'!$D$3:$H$4953,5,FALSE),""),""),"")</f>
        <v/>
      </c>
      <c r="AU241" s="41"/>
      <c r="AV241" s="40" t="str">
        <f>IF(AU241&lt;&gt;"",IF(AU241&lt;&gt;"LIBSETS_DROP_MECHANIC_MONSTER_NAME",VLOOKUP(AU241,'LibSets constants'!$I$4:$L$1003,3,FALSE),""),"")</f>
        <v/>
      </c>
      <c r="AW241" s="40" t="str">
        <f>IF(AU241&lt;&gt;"",IF(AU241&lt;&gt;"LIBSETS_DROP_MECHANIC_MONSTER_NAME",VLOOKUP(AU241,'LibSets constants'!$I$4:$L$1003,4,FALSE),""),"")</f>
        <v/>
      </c>
      <c r="AX241" s="87" t="s">
        <v>2678</v>
      </c>
      <c r="AY241" s="21" t="str">
        <f t="shared" si="15"/>
        <v>[285] = {wayshrines={-1,-1,-1,}, dlcId=DLC_BASE_GAME</v>
      </c>
      <c r="AZ241" s="21" t="str">
        <f t="shared" si="16"/>
        <v>, zoneIds={92}, veteran=false</v>
      </c>
      <c r="BA241" s="21" t="str">
        <f t="shared" si="17"/>
        <v>, setType=LIBSETS_SETTYPE_OVERLAND</v>
      </c>
      <c r="BB241" s="21" t="str">
        <f t="shared" si="18"/>
        <v>, dropMechanic={LIBSETS_DROP_MECHANIC_OVERLAND_BOSS_DELVE,LIBSETS_DROP_MECHANIC_OVERLAND_WORLDBOSS,LIBSETS_DROP_MECHANIC_OVERLAND_BOSS_PUBLIC_DUNGEON,LIBSETS_DROP_MECHANIC_OVERLAND_CHEST}},</v>
      </c>
      <c r="BC241" s="21" t="str">
        <f t="shared" si="19"/>
        <v xml:space="preserve"> --Vampire Lord / Vampirfürst   [Bangkorai]</v>
      </c>
    </row>
    <row r="242" spans="1:55" x14ac:dyDescent="0.25">
      <c r="A242" s="12">
        <v>286</v>
      </c>
      <c r="B242" t="s">
        <v>1097</v>
      </c>
      <c r="C242" t="s">
        <v>2556</v>
      </c>
      <c r="D242" s="3">
        <f>A242</f>
        <v>286</v>
      </c>
      <c r="G242" s="8" t="s">
        <v>1485</v>
      </c>
      <c r="I242" t="s">
        <v>91</v>
      </c>
      <c r="J242" t="s">
        <v>91</v>
      </c>
      <c r="K242">
        <v>-1</v>
      </c>
      <c r="L242">
        <v>-1</v>
      </c>
      <c r="M242">
        <v>-1</v>
      </c>
      <c r="N242">
        <v>0</v>
      </c>
      <c r="O242" s="66" t="s">
        <v>109</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constants'!$B$4:$C$1003,2,FALSE),"")</f>
        <v>Included in base game</v>
      </c>
      <c r="U242" s="33" t="s">
        <v>1565</v>
      </c>
      <c r="V242" s="3" t="str">
        <f>IF(U242&lt;&gt;"",IF(U242&lt;&gt;"LIBSETS_DROP_MECHANIC_MONSTER_NAME",VLOOKUP(U242,'LibSets constants'!$I$4:$L$1003,3,FALSE),""),"")</f>
        <v>Delve bosses have a chance to drop a waist or feet.</v>
      </c>
      <c r="W242" s="3" t="str">
        <f>IF(U242&lt;&gt;"",IF(U242&lt;&gt;"LIBSETS_DROP_MECHANIC_MONSTER_NAME",VLOOKUP(U242,'LibSets constants'!$I$4:$L$1003,4,FALSE),""),"")</f>
        <v>Bosse in Gewölben haben die Chance, eine Taille oder Füße fallen zu lassen.</v>
      </c>
      <c r="X242" s="3"/>
      <c r="Y242" s="3" t="str">
        <f>IF(G242&lt;&gt;"LIBSETS_SETTYPE_BATTLEGROUND",IF(G242&lt;&gt;"LIBSETS_SETTYPE_SPECIAL",IF(X242&lt;&gt;"",X242,IF(Z242&lt;&gt;"",VLOOKUP(Z242,'ESO zone constants'!$D$3:$H$4953,5,FALSE),"")),""),"")</f>
        <v/>
      </c>
      <c r="Z242" t="str">
        <f>IF(AND(O242&lt;&gt;"",NOT(ISERROR(O242))),"",IF(AND(L242&lt;&gt;"",L242&gt;0,NOT(ISERROR(L242))),VLOOKUP(L242,'ESO dumped WayshrineInfo'!$K$3:$N$9999,4,FALSE),""))</f>
        <v/>
      </c>
      <c r="AA242" s="33" t="s">
        <v>1566</v>
      </c>
      <c r="AB242" s="40" t="str">
        <f>IF(AA242&lt;&gt;"",IF(AA242&lt;&gt;"LIBSETS_DROP_MECHANIC_MONSTER_NAME",VLOOKUP(AA242,'LibSets constants'!$I$4:$L$1003,3,FALSE),""),"")</f>
        <v>Overland group bosses have a 100% chance to drop head, chest, legs, or weapon.</v>
      </c>
      <c r="AC242" s="40" t="str">
        <f>IF(AA242&lt;&gt;"",IF(AA242&lt;&gt;"LIBSETS_DROP_MECHANIC_MONSTER_NAME",VLOOKUP(AA242,'LibSets constants'!$I$4:$L$1003,4,FALSE),""),"")</f>
        <v>Überland Gruppenbosse haben eine Chance von 100%, Kopf, Brust, Beine oder Waffen fallen zu lassen.</v>
      </c>
      <c r="AD242" s="3" t="str">
        <f>IF(G242&lt;&gt;"LIBSETS_SETTYPE_BATTLEGROUND",IF(G242&lt;&gt;"LIBSETS_SETTYPE_SPECIAL",IF(AE242&lt;&gt;"",VLOOKUP(AE242,'ESO zone constants'!$D$3:$H$4953,5,FALSE),""),""),"")</f>
        <v/>
      </c>
      <c r="AE242" t="str">
        <f>IF(AND(O242&lt;&gt;"",NOT(ISERROR(O242))),"",IF(AND(M242&lt;&gt;"",M242&gt;0,NOT(ISERROR(M242))),VLOOKUP(M242,'ESO dumped WayshrineInfo'!$K$3:$N$9999,4,FALSE),""))</f>
        <v/>
      </c>
      <c r="AF242" s="41" t="s">
        <v>1567</v>
      </c>
      <c r="AG242" s="40" t="str">
        <f>IF(AF242&lt;&gt;"",IF(AF242&lt;&gt;"LIBSETS_DROP_MECHANIC_MONSTER_NAME",VLOOKUP(AF242,'LibSets constants'!$I$4:$L$1003,3,FALSE),""),"")</f>
        <v>Public dungeon bosses have a chance to drop a shoulder, hand, or weapon.</v>
      </c>
      <c r="AH242" s="40" t="str">
        <f>IF(AF242&lt;&gt;"",IF(AF242&lt;&gt;"LIBSETS_DROP_MECHANIC_MONSTER_NAME",VLOOKUP(AF242,'LibSets constants'!$I$4:$L$1003,4,FALSE),""),"")</f>
        <v>Öffentliche Dungeon-Bosse haben die Möglichkeit, eine Schulter, Handschuhe oder eine Waffe fallen zu lassen.</v>
      </c>
      <c r="AI242" s="3" t="str">
        <f>IF(G242&lt;&gt;"LIBSETS_SETTYPE_BATTLEGROUND",IF(G242&lt;&gt;"LIBSETS_SETTYPE_SPECIAL",IF(AJ242&lt;&gt;"",VLOOKUP(AJ242,'ESO zone constants'!$D$3:$H$4953,5,FALSE),""),""),"")</f>
        <v/>
      </c>
      <c r="AK242" s="41" t="s">
        <v>1568</v>
      </c>
      <c r="AL242" s="40" t="str">
        <f>IF(AK242&lt;&gt;"",IF(AK242&lt;&gt;"LIBSETS_DROP_MECHANIC_MONSTER_NAME",VLOOKUP(AK242,'LibSets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2" s="40" t="str">
        <f>IF(AK242&lt;&gt;"",IF(AK242&lt;&gt;"LIBSETS_DROP_MECHANIC_MONSTER_NAME",VLOOKUP(AK242,'LibSets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2" s="3" t="str">
        <f>IF(G242&lt;&gt;"LIBSETS_SETTYPE_BATTLEGROUND",IF(G242&lt;&gt;"LIBSETS_SETTYPE_SPECIAL",IF(AO242&lt;&gt;"",VLOOKUP(AO242,'ESO zone constants'!$D$3:$H$4953,5,FALSE),""),""),"")</f>
        <v/>
      </c>
      <c r="AP242" s="41"/>
      <c r="AQ242" s="40" t="str">
        <f>IF(AP242&lt;&gt;"",IF(AP242&lt;&gt;"LIBSETS_DROP_MECHANIC_MONSTER_NAME",VLOOKUP(AP242,'LibSets constants'!$I$4:$L$1003,3,FALSE),""),"")</f>
        <v/>
      </c>
      <c r="AR242" s="40" t="str">
        <f>IF(AP242&lt;&gt;"",IF(AP242&lt;&gt;"LIBSETS_DROP_MECHANIC_MONSTER_NAME",VLOOKUP(AP242,'LibSets constants'!$I$4:$L$1003,4,FALSE),""),"")</f>
        <v/>
      </c>
      <c r="AS242" s="3" t="str">
        <f>IF(G242&lt;&gt;"LIBSETS_SETTYPE_BATTLEGROUND",IF(G242&lt;&gt;"LIBSETS_SETTYPE_SPECIAL",IF(AT242&lt;&gt;"",VLOOKUP(AT242,'ESO zone constants'!$D$3:$H$4953,5,FALSE),""),""),"")</f>
        <v/>
      </c>
      <c r="AU242" s="41"/>
      <c r="AV242" s="40" t="str">
        <f>IF(AU242&lt;&gt;"",IF(AU242&lt;&gt;"LIBSETS_DROP_MECHANIC_MONSTER_NAME",VLOOKUP(AU242,'LibSets constants'!$I$4:$L$1003,3,FALSE),""),"")</f>
        <v/>
      </c>
      <c r="AW242" s="40" t="str">
        <f>IF(AU242&lt;&gt;"",IF(AU242&lt;&gt;"LIBSETS_DROP_MECHANIC_MONSTER_NAME",VLOOKUP(AU242,'LibSets constants'!$I$4:$L$1003,4,FALSE),""),"")</f>
        <v/>
      </c>
      <c r="AX242" s="87" t="s">
        <v>2679</v>
      </c>
      <c r="AY242" s="21" t="str">
        <f t="shared" si="15"/>
        <v>[286] = {wayshrines={-1,-1,-1,}, dlcId=DLC_BASE_GAME</v>
      </c>
      <c r="AZ242" s="21" t="str">
        <f t="shared" si="16"/>
        <v>, zoneIds={92}, veteran=false</v>
      </c>
      <c r="BA242" s="21" t="str">
        <f t="shared" si="17"/>
        <v>, setType=LIBSETS_SETTYPE_OVERLAND</v>
      </c>
      <c r="BB242" s="21" t="str">
        <f t="shared" si="18"/>
        <v>, isProcSetAllowedInPvP=1, dropMechanic={LIBSETS_DROP_MECHANIC_OVERLAND_BOSS_DELVE,LIBSETS_DROP_MECHANIC_OVERLAND_WORLDBOSS,LIBSETS_DROP_MECHANIC_OVERLAND_BOSS_PUBLIC_DUNGEON,LIBSETS_DROP_MECHANIC_OVERLAND_CHEST}},</v>
      </c>
      <c r="BC242" s="21" t="str">
        <f t="shared" si="19"/>
        <v xml:space="preserve"> --Spriggan\'s Thorns / Dornen des Zweiglings   [Bangkorai]</v>
      </c>
    </row>
    <row r="243" spans="1:55" x14ac:dyDescent="0.25">
      <c r="A243" s="12">
        <v>287</v>
      </c>
      <c r="B243" t="s">
        <v>1098</v>
      </c>
      <c r="C243" t="s">
        <v>1099</v>
      </c>
      <c r="D243" s="3">
        <f>A243</f>
        <v>287</v>
      </c>
      <c r="G243" s="8" t="s">
        <v>1485</v>
      </c>
      <c r="I243" t="s">
        <v>91</v>
      </c>
      <c r="J243" t="s">
        <v>91</v>
      </c>
      <c r="K243">
        <v>-1</v>
      </c>
      <c r="L243">
        <v>-1</v>
      </c>
      <c r="M243">
        <v>-1</v>
      </c>
      <c r="N243">
        <v>0</v>
      </c>
      <c r="O243" s="66" t="s">
        <v>266</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constants'!$B$4:$C$1003,2,FALSE),"")</f>
        <v>Included in base game</v>
      </c>
      <c r="U243" s="33" t="s">
        <v>1565</v>
      </c>
      <c r="V243" s="3" t="str">
        <f>IF(U243&lt;&gt;"",IF(U243&lt;&gt;"LIBSETS_DROP_MECHANIC_MONSTER_NAME",VLOOKUP(U243,'LibSets constants'!$I$4:$L$1003,3,FALSE),""),"")</f>
        <v>Delve bosses have a chance to drop a waist or feet.</v>
      </c>
      <c r="W243" s="3" t="str">
        <f>IF(U243&lt;&gt;"",IF(U243&lt;&gt;"LIBSETS_DROP_MECHANIC_MONSTER_NAME",VLOOKUP(U243,'LibSets constants'!$I$4:$L$1003,4,FALSE),""),"")</f>
        <v>Bosse in Gewölben haben die Chance, eine Taille oder Füße fallen zu lassen.</v>
      </c>
      <c r="X243" s="3"/>
      <c r="Y243" s="3" t="str">
        <f>IF(G243&lt;&gt;"LIBSETS_SETTYPE_BATTLEGROUND",IF(G243&lt;&gt;"LIBSETS_SETTYPE_SPECIAL",IF(X243&lt;&gt;"",X243,IF(Z243&lt;&gt;"",VLOOKUP(Z243,'ESO zone constants'!$D$3:$H$4953,5,FALSE),"")),""),"")</f>
        <v/>
      </c>
      <c r="Z243" t="str">
        <f>IF(AND(O243&lt;&gt;"",NOT(ISERROR(O243))),"",IF(AND(L243&lt;&gt;"",L243&gt;0,NOT(ISERROR(L243))),VLOOKUP(L243,'ESO dumped WayshrineInfo'!$K$3:$N$9999,4,FALSE),""))</f>
        <v/>
      </c>
      <c r="AA243" s="33" t="s">
        <v>1566</v>
      </c>
      <c r="AB243" s="40" t="str">
        <f>IF(AA243&lt;&gt;"",IF(AA243&lt;&gt;"LIBSETS_DROP_MECHANIC_MONSTER_NAME",VLOOKUP(AA243,'LibSets constants'!$I$4:$L$1003,3,FALSE),""),"")</f>
        <v>Overland group bosses have a 100% chance to drop head, chest, legs, or weapon.</v>
      </c>
      <c r="AC243" s="40" t="str">
        <f>IF(AA243&lt;&gt;"",IF(AA243&lt;&gt;"LIBSETS_DROP_MECHANIC_MONSTER_NAME",VLOOKUP(AA243,'LibSets constants'!$I$4:$L$1003,4,FALSE),""),"")</f>
        <v>Überland Gruppenbosse haben eine Chance von 100%, Kopf, Brust, Beine oder Waffen fallen zu lassen.</v>
      </c>
      <c r="AD243" s="3" t="str">
        <f>IF(G243&lt;&gt;"LIBSETS_SETTYPE_BATTLEGROUND",IF(G243&lt;&gt;"LIBSETS_SETTYPE_SPECIAL",IF(AE243&lt;&gt;"",VLOOKUP(AE243,'ESO zone constants'!$D$3:$H$4953,5,FALSE),""),""),"")</f>
        <v/>
      </c>
      <c r="AE243" t="str">
        <f>IF(AND(O243&lt;&gt;"",NOT(ISERROR(O243))),"",IF(AND(M243&lt;&gt;"",M243&gt;0,NOT(ISERROR(M243))),VLOOKUP(M243,'ESO dumped WayshrineInfo'!$K$3:$N$9999,4,FALSE),""))</f>
        <v/>
      </c>
      <c r="AF243" s="41" t="s">
        <v>1567</v>
      </c>
      <c r="AG243" s="40" t="str">
        <f>IF(AF243&lt;&gt;"",IF(AF243&lt;&gt;"LIBSETS_DROP_MECHANIC_MONSTER_NAME",VLOOKUP(AF243,'LibSets constants'!$I$4:$L$1003,3,FALSE),""),"")</f>
        <v>Public dungeon bosses have a chance to drop a shoulder, hand, or weapon.</v>
      </c>
      <c r="AH243" s="40" t="str">
        <f>IF(AF243&lt;&gt;"",IF(AF243&lt;&gt;"LIBSETS_DROP_MECHANIC_MONSTER_NAME",VLOOKUP(AF243,'LibSets constants'!$I$4:$L$1003,4,FALSE),""),"")</f>
        <v>Öffentliche Dungeon-Bosse haben die Möglichkeit, eine Schulter, Handschuhe oder eine Waffe fallen zu lassen.</v>
      </c>
      <c r="AI243" s="3" t="str">
        <f>IF(G243&lt;&gt;"LIBSETS_SETTYPE_BATTLEGROUND",IF(G243&lt;&gt;"LIBSETS_SETTYPE_SPECIAL",IF(AJ243&lt;&gt;"",VLOOKUP(AJ243,'ESO zone constants'!$D$3:$H$4953,5,FALSE),""),""),"")</f>
        <v/>
      </c>
      <c r="AK243" s="41" t="s">
        <v>1568</v>
      </c>
      <c r="AL243" s="40" t="str">
        <f>IF(AK243&lt;&gt;"",IF(AK243&lt;&gt;"LIBSETS_DROP_MECHANIC_MONSTER_NAME",VLOOKUP(AK243,'LibSets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3" s="40" t="str">
        <f>IF(AK243&lt;&gt;"",IF(AK243&lt;&gt;"LIBSETS_DROP_MECHANIC_MONSTER_NAME",VLOOKUP(AK243,'LibSets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3" s="3" t="str">
        <f>IF(G243&lt;&gt;"LIBSETS_SETTYPE_BATTLEGROUND",IF(G243&lt;&gt;"LIBSETS_SETTYPE_SPECIAL",IF(AO243&lt;&gt;"",VLOOKUP(AO243,'ESO zone constants'!$D$3:$H$4953,5,FALSE),""),""),"")</f>
        <v/>
      </c>
      <c r="AP243" s="41"/>
      <c r="AQ243" s="40" t="str">
        <f>IF(AP243&lt;&gt;"",IF(AP243&lt;&gt;"LIBSETS_DROP_MECHANIC_MONSTER_NAME",VLOOKUP(AP243,'LibSets constants'!$I$4:$L$1003,3,FALSE),""),"")</f>
        <v/>
      </c>
      <c r="AR243" s="40" t="str">
        <f>IF(AP243&lt;&gt;"",IF(AP243&lt;&gt;"LIBSETS_DROP_MECHANIC_MONSTER_NAME",VLOOKUP(AP243,'LibSets constants'!$I$4:$L$1003,4,FALSE),""),"")</f>
        <v/>
      </c>
      <c r="AS243" s="3" t="str">
        <f>IF(G243&lt;&gt;"LIBSETS_SETTYPE_BATTLEGROUND",IF(G243&lt;&gt;"LIBSETS_SETTYPE_SPECIAL",IF(AT243&lt;&gt;"",VLOOKUP(AT243,'ESO zone constants'!$D$3:$H$4953,5,FALSE),""),""),"")</f>
        <v/>
      </c>
      <c r="AU243" s="41"/>
      <c r="AV243" s="40" t="str">
        <f>IF(AU243&lt;&gt;"",IF(AU243&lt;&gt;"LIBSETS_DROP_MECHANIC_MONSTER_NAME",VLOOKUP(AU243,'LibSets constants'!$I$4:$L$1003,3,FALSE),""),"")</f>
        <v/>
      </c>
      <c r="AW243" s="40" t="str">
        <f>IF(AU243&lt;&gt;"",IF(AU243&lt;&gt;"LIBSETS_DROP_MECHANIC_MONSTER_NAME",VLOOKUP(AU243,'LibSets constants'!$I$4:$L$1003,4,FALSE),""),"")</f>
        <v/>
      </c>
      <c r="AX243" s="87" t="s">
        <v>2678</v>
      </c>
      <c r="AY243" s="21" t="str">
        <f t="shared" si="15"/>
        <v>[287] = {wayshrines={-1,-1,-1,}, dlcId=DLC_BASE_GAME</v>
      </c>
      <c r="AZ243" s="21" t="str">
        <f t="shared" si="16"/>
        <v>, zoneIds={383}, veteran=false</v>
      </c>
      <c r="BA243" s="21" t="str">
        <f t="shared" si="17"/>
        <v>, setType=LIBSETS_SETTYPE_OVERLAND</v>
      </c>
      <c r="BB243" s="21" t="str">
        <f t="shared" si="18"/>
        <v>, dropMechanic={LIBSETS_DROP_MECHANIC_OVERLAND_BOSS_DELVE,LIBSETS_DROP_MECHANIC_OVERLAND_WORLDBOSS,LIBSETS_DROP_MECHANIC_OVERLAND_BOSS_PUBLIC_DUNGEON,LIBSETS_DROP_MECHANIC_OVERLAND_CHEST}},</v>
      </c>
      <c r="BC243" s="21" t="str">
        <f t="shared" si="19"/>
        <v xml:space="preserve"> --Green Pact / Der Grüne Pakt   [Grahtwood]</v>
      </c>
    </row>
    <row r="244" spans="1:55" s="14" customFormat="1" x14ac:dyDescent="0.25">
      <c r="A244" s="12">
        <v>288</v>
      </c>
      <c r="B244" t="s">
        <v>1100</v>
      </c>
      <c r="C244" t="s">
        <v>2621</v>
      </c>
      <c r="D244" s="3">
        <f>A244</f>
        <v>288</v>
      </c>
      <c r="E244" s="42"/>
      <c r="F244"/>
      <c r="G244" s="8" t="s">
        <v>1485</v>
      </c>
      <c r="H244"/>
      <c r="I244" t="s">
        <v>91</v>
      </c>
      <c r="J244" t="s">
        <v>91</v>
      </c>
      <c r="K244">
        <v>-1</v>
      </c>
      <c r="L244">
        <v>-1</v>
      </c>
      <c r="M244">
        <v>-1</v>
      </c>
      <c r="N244">
        <v>0</v>
      </c>
      <c r="O244" s="66" t="s">
        <v>113</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t="s">
        <v>1565</v>
      </c>
      <c r="V244" s="3" t="str">
        <f>IF(U244&lt;&gt;"",IF(U244&lt;&gt;"LIBSETS_DROP_MECHANIC_MONSTER_NAME",VLOOKUP(U244,'LibSets constants'!$I$4:$L$1003,3,FALSE),""),"")</f>
        <v>Delve bosses have a chance to drop a waist or feet.</v>
      </c>
      <c r="W244" s="3" t="str">
        <f>IF(U244&lt;&gt;"",IF(U244&lt;&gt;"LIBSETS_DROP_MECHANIC_MONSTER_NAME",VLOOKUP(U244,'LibSets constants'!$I$4:$L$1003,4,FALSE),""),"")</f>
        <v>Bosse in Gewölben haben die Chance, eine Taille oder Füße fallen zu lassen.</v>
      </c>
      <c r="X244" s="3"/>
      <c r="Y244" s="3" t="str">
        <f>IF(G244&lt;&gt;"LIBSETS_SETTYPE_BATTLEGROUND",IF(G244&lt;&gt;"LIBSETS_SETTYPE_SPECIAL",IF(X244&lt;&gt;"",X244,IF(Z244&lt;&gt;"",VLOOKUP(Z244,'ESO zone constants'!$D$3:$H$4953,5,FALSE),"")),""),"")</f>
        <v/>
      </c>
      <c r="Z244" t="str">
        <f>IF(AND(O244&lt;&gt;"",NOT(ISERROR(O244))),"",IF(AND(L244&lt;&gt;"",L244&gt;0,NOT(ISERROR(L244))),VLOOKUP(L244,'ESO dumped WayshrineInfo'!$K$3:$N$9999,4,FALSE),""))</f>
        <v/>
      </c>
      <c r="AA244" s="33" t="s">
        <v>1566</v>
      </c>
      <c r="AB244" s="43" t="str">
        <f>IF(AA244&lt;&gt;"",IF(AA244&lt;&gt;"LIBSETS_DROP_MECHANIC_MONSTER_NAME",VLOOKUP(AA244,'LibSets constants'!$I$4:$L$1003,3,FALSE),""),"")</f>
        <v>Overland group bosses have a 100% chance to drop head, chest, legs, or weapon.</v>
      </c>
      <c r="AC244" s="43" t="str">
        <f>IF(AA244&lt;&gt;"",IF(AA244&lt;&gt;"LIBSETS_DROP_MECHANIC_MONSTER_NAME",VLOOKUP(AA244,'LibSets constants'!$I$4:$L$1003,4,FALSE),""),"")</f>
        <v>Überland Gruppenbosse haben eine Chance von 100%, Kopf, Brust, Beine oder Waffen fallen zu lassen.</v>
      </c>
      <c r="AD244" s="3" t="str">
        <f>IF(G244&lt;&gt;"LIBSETS_SETTYPE_BATTLEGROUND",IF(G244&lt;&gt;"LIBSETS_SETTYPE_SPECIAL",IF(AE244&lt;&gt;"",VLOOKUP(AE244,'ESO zone constants'!$D$3:$H$4953,5,FALSE),""),""),"")</f>
        <v/>
      </c>
      <c r="AE244" t="str">
        <f>IF(AND(O244&lt;&gt;"",NOT(ISERROR(O244))),"",IF(AND(M244&lt;&gt;"",M244&gt;0,NOT(ISERROR(M244))),VLOOKUP(M244,'ESO dumped WayshrineInfo'!$K$3:$N$9999,4,FALSE),""))</f>
        <v/>
      </c>
      <c r="AF244" s="44" t="s">
        <v>1567</v>
      </c>
      <c r="AG244" s="43" t="str">
        <f>IF(AF244&lt;&gt;"",IF(AF244&lt;&gt;"LIBSETS_DROP_MECHANIC_MONSTER_NAME",VLOOKUP(AF244,'LibSets constants'!$I$4:$L$1003,3,FALSE),""),"")</f>
        <v>Public dungeon bosses have a chance to drop a shoulder, hand, or weapon.</v>
      </c>
      <c r="AH244" s="43" t="str">
        <f>IF(AF244&lt;&gt;"",IF(AF244&lt;&gt;"LIBSETS_DROP_MECHANIC_MONSTER_NAME",VLOOKUP(AF244,'LibSets constants'!$I$4:$L$1003,4,FALSE),""),"")</f>
        <v>Öffentliche Dungeon-Bosse haben die Möglichkeit, eine Schulter, Handschuhe oder eine Waffe fallen zu lassen.</v>
      </c>
      <c r="AI244" s="3" t="str">
        <f>IF(G244&lt;&gt;"LIBSETS_SETTYPE_BATTLEGROUND",IF(G244&lt;&gt;"LIBSETS_SETTYPE_SPECIAL",IF(AJ244&lt;&gt;"",VLOOKUP(AJ244,'ESO zone constants'!$D$3:$H$4953,5,FALSE),""),""),"")</f>
        <v/>
      </c>
      <c r="AJ244"/>
      <c r="AK244" s="44" t="s">
        <v>1568</v>
      </c>
      <c r="AL244" s="43" t="str">
        <f>IF(AK244&lt;&gt;"",IF(AK244&lt;&gt;"LIBSETS_DROP_MECHANIC_MONSTER_NAME",VLOOKUP(AK244,'LibSets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4" s="43" t="str">
        <f>IF(AK244&lt;&gt;"",IF(AK244&lt;&gt;"LIBSETS_DROP_MECHANIC_MONSTER_NAME",VLOOKUP(AK244,'LibSets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4" s="3" t="str">
        <f>IF(G244&lt;&gt;"LIBSETS_SETTYPE_BATTLEGROUND",IF(G244&lt;&gt;"LIBSETS_SETTYPE_SPECIAL",IF(AO244&lt;&gt;"",VLOOKUP(AO244,'ESO zone constants'!$D$3:$H$4953,5,FALSE),""),""),"")</f>
        <v/>
      </c>
      <c r="AO244"/>
      <c r="AP244" s="44"/>
      <c r="AQ244" s="43" t="str">
        <f>IF(AP244&lt;&gt;"",IF(AP244&lt;&gt;"LIBSETS_DROP_MECHANIC_MONSTER_NAME",VLOOKUP(AP244,'LibSets constants'!$I$4:$L$1003,3,FALSE),""),"")</f>
        <v/>
      </c>
      <c r="AR244" s="43" t="str">
        <f>IF(AP244&lt;&gt;"",IF(AP244&lt;&gt;"LIBSETS_DROP_MECHANIC_MONSTER_NAME",VLOOKUP(AP244,'LibSets constants'!$I$4:$L$1003,4,FALSE),""),"")</f>
        <v/>
      </c>
      <c r="AS244" s="3" t="str">
        <f>IF(G244&lt;&gt;"LIBSETS_SETTYPE_BATTLEGROUND",IF(G244&lt;&gt;"LIBSETS_SETTYPE_SPECIAL",IF(AT244&lt;&gt;"",VLOOKUP(AT244,'ESO zone constants'!$D$3:$H$4953,5,FALSE),""),""),"")</f>
        <v/>
      </c>
      <c r="AT244"/>
      <c r="AU244" s="44"/>
      <c r="AV244" s="43" t="str">
        <f>IF(AU244&lt;&gt;"",IF(AU244&lt;&gt;"LIBSETS_DROP_MECHANIC_MONSTER_NAME",VLOOKUP(AU244,'LibSets constants'!$I$4:$L$1003,3,FALSE),""),"")</f>
        <v/>
      </c>
      <c r="AW244" s="3" t="str">
        <f>IF(AU244&lt;&gt;"",IF(AU244&lt;&gt;"LIBSETS_DROP_MECHANIC_MONSTER_NAME",VLOOKUP(AU244,'LibSets constants'!$I$4:$L$1003,4,FALSE),""),"")</f>
        <v/>
      </c>
      <c r="AX244" s="87" t="s">
        <v>2679</v>
      </c>
      <c r="AY244" s="21" t="str">
        <f t="shared" si="15"/>
        <v>[288] = {wayshrines={-1,-1,-1,}, dlcId=DLC_BASE_GAME</v>
      </c>
      <c r="AZ244" s="21" t="str">
        <f t="shared" si="16"/>
        <v>, zoneIds={108}, veteran=false</v>
      </c>
      <c r="BA244" s="21" t="str">
        <f t="shared" si="17"/>
        <v>, setType=LIBSETS_SETTYPE_OVERLAND</v>
      </c>
      <c r="BB244" s="21" t="str">
        <f t="shared" si="18"/>
        <v>, isProcSetAllowedInPvP=1, dropMechanic={LIBSETS_DROP_MECHANIC_OVERLAND_BOSS_DELVE,LIBSETS_DROP_MECHANIC_OVERLAND_WORLDBOSS,LIBSETS_DROP_MECHANIC_OVERLAND_BOSS_PUBLIC_DUNGEON,LIBSETS_DROP_MECHANIC_OVERLAND_CHEST}},</v>
      </c>
      <c r="BC244" s="21" t="str">
        <f t="shared" si="19"/>
        <v xml:space="preserve"> --Beekeeper\'s Gear / Werkzeug des Bienenhüters   [Greenshade]</v>
      </c>
    </row>
    <row r="245" spans="1:55" x14ac:dyDescent="0.25">
      <c r="A245" s="12">
        <v>289</v>
      </c>
      <c r="B245" t="s">
        <v>1101</v>
      </c>
      <c r="C245" t="s">
        <v>2555</v>
      </c>
      <c r="D245" s="3">
        <f>A245</f>
        <v>289</v>
      </c>
      <c r="G245" s="8" t="s">
        <v>1485</v>
      </c>
      <c r="I245" t="s">
        <v>91</v>
      </c>
      <c r="J245" t="s">
        <v>91</v>
      </c>
      <c r="K245">
        <v>-1</v>
      </c>
      <c r="L245">
        <v>-1</v>
      </c>
      <c r="M245">
        <v>-1</v>
      </c>
      <c r="N245">
        <v>0</v>
      </c>
      <c r="O245" s="66" t="s">
        <v>108</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constants'!$B$4:$C$1003,2,FALSE),"")</f>
        <v>Included in base game</v>
      </c>
      <c r="U245" s="33" t="s">
        <v>1565</v>
      </c>
      <c r="V245" s="3" t="str">
        <f>IF(U245&lt;&gt;"",IF(U245&lt;&gt;"LIBSETS_DROP_MECHANIC_MONSTER_NAME",VLOOKUP(U245,'LibSets constants'!$I$4:$L$1003,3,FALSE),""),"")</f>
        <v>Delve bosses have a chance to drop a waist or feet.</v>
      </c>
      <c r="W245" s="3" t="str">
        <f>IF(U245&lt;&gt;"",IF(U245&lt;&gt;"LIBSETS_DROP_MECHANIC_MONSTER_NAME",VLOOKUP(U245,'LibSets constants'!$I$4:$L$1003,4,FALSE),""),"")</f>
        <v>Bosse in Gewölben haben die Chance, eine Taille oder Füße fallen zu lassen.</v>
      </c>
      <c r="X245" s="3"/>
      <c r="Y245" s="3" t="str">
        <f>IF(G245&lt;&gt;"LIBSETS_SETTYPE_BATTLEGROUND",IF(G245&lt;&gt;"LIBSETS_SETTYPE_SPECIAL",IF(X245&lt;&gt;"",X245,IF(Z245&lt;&gt;"",VLOOKUP(Z245,'ESO zone constants'!$D$3:$H$4953,5,FALSE),"")),""),"")</f>
        <v/>
      </c>
      <c r="Z245" t="str">
        <f>IF(AND(O245&lt;&gt;"",NOT(ISERROR(O245))),"",IF(AND(L245&lt;&gt;"",L245&gt;0,NOT(ISERROR(L245))),VLOOKUP(L245,'ESO dumped WayshrineInfo'!$K$3:$N$9999,4,FALSE),""))</f>
        <v/>
      </c>
      <c r="AA245" s="33" t="s">
        <v>1566</v>
      </c>
      <c r="AB245" s="43" t="str">
        <f>IF(AA245&lt;&gt;"",IF(AA245&lt;&gt;"LIBSETS_DROP_MECHANIC_MONSTER_NAME",VLOOKUP(AA245,'LibSets constants'!$I$4:$L$1003,3,FALSE),""),"")</f>
        <v>Overland group bosses have a 100% chance to drop head, chest, legs, or weapon.</v>
      </c>
      <c r="AC245" s="43" t="str">
        <f>IF(AA245&lt;&gt;"",IF(AA245&lt;&gt;"LIBSETS_DROP_MECHANIC_MONSTER_NAME",VLOOKUP(AA245,'LibSets constants'!$I$4:$L$1003,4,FALSE),""),"")</f>
        <v>Überland Gruppenbosse haben eine Chance von 100%, Kopf, Brust, Beine oder Waffen fallen zu lassen.</v>
      </c>
      <c r="AD245" s="3" t="str">
        <f>IF(G245&lt;&gt;"LIBSETS_SETTYPE_BATTLEGROUND",IF(G245&lt;&gt;"LIBSETS_SETTYPE_SPECIAL",IF(AE245&lt;&gt;"",VLOOKUP(AE245,'ESO zone constants'!$D$3:$H$4953,5,FALSE),""),""),"")</f>
        <v/>
      </c>
      <c r="AE245" t="str">
        <f>IF(AND(O245&lt;&gt;"",NOT(ISERROR(O245))),"",IF(AND(M245&lt;&gt;"",M245&gt;0,NOT(ISERROR(M245))),VLOOKUP(M245,'ESO dumped WayshrineInfo'!$K$3:$N$9999,4,FALSE),""))</f>
        <v/>
      </c>
      <c r="AF245" s="44" t="s">
        <v>1567</v>
      </c>
      <c r="AG245" s="43" t="str">
        <f>IF(AF245&lt;&gt;"",IF(AF245&lt;&gt;"LIBSETS_DROP_MECHANIC_MONSTER_NAME",VLOOKUP(AF245,'LibSets constants'!$I$4:$L$1003,3,FALSE),""),"")</f>
        <v>Public dungeon bosses have a chance to drop a shoulder, hand, or weapon.</v>
      </c>
      <c r="AH245" s="43" t="str">
        <f>IF(AF245&lt;&gt;"",IF(AF245&lt;&gt;"LIBSETS_DROP_MECHANIC_MONSTER_NAME",VLOOKUP(AF245,'LibSets constants'!$I$4:$L$1003,4,FALSE),""),"")</f>
        <v>Öffentliche Dungeon-Bosse haben die Möglichkeit, eine Schulter, Handschuhe oder eine Waffe fallen zu lassen.</v>
      </c>
      <c r="AI245" s="3" t="str">
        <f>IF(G245&lt;&gt;"LIBSETS_SETTYPE_BATTLEGROUND",IF(G245&lt;&gt;"LIBSETS_SETTYPE_SPECIAL",IF(AJ245&lt;&gt;"",VLOOKUP(AJ245,'ESO zone constants'!$D$3:$H$4953,5,FALSE),""),""),"")</f>
        <v/>
      </c>
      <c r="AK245" s="44" t="s">
        <v>1568</v>
      </c>
      <c r="AL245" s="43" t="str">
        <f>IF(AK245&lt;&gt;"",IF(AK245&lt;&gt;"LIBSETS_DROP_MECHANIC_MONSTER_NAME",VLOOKUP(AK245,'LibSets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5" s="43" t="str">
        <f>IF(AK245&lt;&gt;"",IF(AK245&lt;&gt;"LIBSETS_DROP_MECHANIC_MONSTER_NAME",VLOOKUP(AK245,'LibSets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5" s="3" t="str">
        <f>IF(G245&lt;&gt;"LIBSETS_SETTYPE_BATTLEGROUND",IF(G245&lt;&gt;"LIBSETS_SETTYPE_SPECIAL",IF(AO245&lt;&gt;"",VLOOKUP(AO245,'ESO zone constants'!$D$3:$H$4953,5,FALSE),""),""),"")</f>
        <v/>
      </c>
      <c r="AP245" s="44"/>
      <c r="AQ245" s="43" t="str">
        <f>IF(AP245&lt;&gt;"",IF(AP245&lt;&gt;"LIBSETS_DROP_MECHANIC_MONSTER_NAME",VLOOKUP(AP245,'LibSets constants'!$I$4:$L$1003,3,FALSE),""),"")</f>
        <v/>
      </c>
      <c r="AR245" s="43" t="str">
        <f>IF(AP245&lt;&gt;"",IF(AP245&lt;&gt;"LIBSETS_DROP_MECHANIC_MONSTER_NAME",VLOOKUP(AP245,'LibSets constants'!$I$4:$L$1003,4,FALSE),""),"")</f>
        <v/>
      </c>
      <c r="AS245" s="3" t="str">
        <f>IF(G245&lt;&gt;"LIBSETS_SETTYPE_BATTLEGROUND",IF(G245&lt;&gt;"LIBSETS_SETTYPE_SPECIAL",IF(AT245&lt;&gt;"",VLOOKUP(AT245,'ESO zone constants'!$D$3:$H$4953,5,FALSE),""),""),"")</f>
        <v/>
      </c>
      <c r="AU245" s="44"/>
      <c r="AV245" s="43" t="str">
        <f>IF(AU245&lt;&gt;"",IF(AU245&lt;&gt;"LIBSETS_DROP_MECHANIC_MONSTER_NAME",VLOOKUP(AU245,'LibSets constants'!$I$4:$L$1003,3,FALSE),""),"")</f>
        <v/>
      </c>
      <c r="AW245" s="43" t="str">
        <f>IF(AU245&lt;&gt;"",IF(AU245&lt;&gt;"LIBSETS_DROP_MECHANIC_MONSTER_NAME",VLOOKUP(AU245,'LibSets constants'!$I$4:$L$1003,4,FALSE),""),"")</f>
        <v/>
      </c>
      <c r="AX245" s="87" t="s">
        <v>2679</v>
      </c>
      <c r="AY245" s="21" t="str">
        <f t="shared" si="15"/>
        <v>[289] = {wayshrines={-1,-1,-1,}, dlcId=DLC_BASE_GAME</v>
      </c>
      <c r="AZ245" s="21" t="str">
        <f t="shared" si="16"/>
        <v>, zoneIds={58}, veteran=false</v>
      </c>
      <c r="BA245" s="21" t="str">
        <f t="shared" si="17"/>
        <v>, setType=LIBSETS_SETTYPE_OVERLAND</v>
      </c>
      <c r="BB245" s="21" t="str">
        <f t="shared" si="18"/>
        <v>, isProcSetAllowedInPvP=1, dropMechanic={LIBSETS_DROP_MECHANIC_OVERLAND_BOSS_DELVE,LIBSETS_DROP_MECHANIC_OVERLAND_WORLDBOSS,LIBSETS_DROP_MECHANIC_OVERLAND_BOSS_PUBLIC_DUNGEON,LIBSETS_DROP_MECHANIC_OVERLAND_CHEST}},</v>
      </c>
      <c r="BC245" s="21" t="str">
        <f t="shared" si="19"/>
        <v xml:space="preserve"> --Spinner\'s Garments / Gewänder des Webers   [Malabal Tor]</v>
      </c>
    </row>
    <row r="246" spans="1:55" x14ac:dyDescent="0.25">
      <c r="A246" s="12">
        <v>290</v>
      </c>
      <c r="B246" t="s">
        <v>1102</v>
      </c>
      <c r="C246" t="s">
        <v>1103</v>
      </c>
      <c r="D246" s="3">
        <f>A246</f>
        <v>290</v>
      </c>
      <c r="G246" s="8" t="s">
        <v>1485</v>
      </c>
      <c r="I246" t="s">
        <v>91</v>
      </c>
      <c r="J246" t="s">
        <v>91</v>
      </c>
      <c r="K246">
        <v>-1</v>
      </c>
      <c r="L246">
        <v>-1</v>
      </c>
      <c r="M246">
        <v>-1</v>
      </c>
      <c r="N246">
        <v>0</v>
      </c>
      <c r="O246" s="66" t="s">
        <v>265</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U246" s="33" t="s">
        <v>1565</v>
      </c>
      <c r="V246" s="3" t="str">
        <f>IF(U246&lt;&gt;"",IF(U246&lt;&gt;"LIBSETS_DROP_MECHANIC_MONSTER_NAME",VLOOKUP(U246,'LibSets constants'!$I$4:$L$1003,3,FALSE),""),"")</f>
        <v>Delve bosses have a chance to drop a waist or feet.</v>
      </c>
      <c r="W246" s="3" t="str">
        <f>IF(U246&lt;&gt;"",IF(U246&lt;&gt;"LIBSETS_DROP_MECHANIC_MONSTER_NAME",VLOOKUP(U246,'LibSets constants'!$I$4:$L$1003,4,FALSE),""),"")</f>
        <v>Bosse in Gewölben haben die Chance, eine Taille oder Füße fallen zu lassen.</v>
      </c>
      <c r="X246" s="3"/>
      <c r="Y246" s="3" t="str">
        <f>IF(G246&lt;&gt;"LIBSETS_SETTYPE_BATTLEGROUND",IF(G246&lt;&gt;"LIBSETS_SETTYPE_SPECIAL",IF(X246&lt;&gt;"",X246,IF(Z246&lt;&gt;"",VLOOKUP(Z246,'ESO zone constants'!$D$3:$H$4953,5,FALSE),"")),""),"")</f>
        <v/>
      </c>
      <c r="Z246" t="str">
        <f>IF(AND(O246&lt;&gt;"",NOT(ISERROR(O246))),"",IF(AND(L246&lt;&gt;"",L246&gt;0,NOT(ISERROR(L246))),VLOOKUP(L246,'ESO dumped WayshrineInfo'!$K$3:$N$9999,4,FALSE),""))</f>
        <v/>
      </c>
      <c r="AA246" s="33" t="s">
        <v>1566</v>
      </c>
      <c r="AB246" s="43" t="str">
        <f>IF(AA246&lt;&gt;"",IF(AA246&lt;&gt;"LIBSETS_DROP_MECHANIC_MONSTER_NAME",VLOOKUP(AA246,'LibSets constants'!$I$4:$L$1003,3,FALSE),""),"")</f>
        <v>Overland group bosses have a 100% chance to drop head, chest, legs, or weapon.</v>
      </c>
      <c r="AC246" s="43" t="str">
        <f>IF(AA246&lt;&gt;"",IF(AA246&lt;&gt;"LIBSETS_DROP_MECHANIC_MONSTER_NAME",VLOOKUP(AA246,'LibSets constants'!$I$4:$L$1003,4,FALSE),""),"")</f>
        <v>Überland Gruppenbosse haben eine Chance von 100%, Kopf, Brust, Beine oder Waffen fallen zu lassen.</v>
      </c>
      <c r="AD246" s="3" t="str">
        <f>IF(G246&lt;&gt;"LIBSETS_SETTYPE_BATTLEGROUND",IF(G246&lt;&gt;"LIBSETS_SETTYPE_SPECIAL",IF(AE246&lt;&gt;"",VLOOKUP(AE246,'ESO zone constants'!$D$3:$H$4953,5,FALSE),""),""),"")</f>
        <v/>
      </c>
      <c r="AE246" t="str">
        <f>IF(AND(O246&lt;&gt;"",NOT(ISERROR(O246))),"",IF(AND(M246&lt;&gt;"",M246&gt;0,NOT(ISERROR(M246))),VLOOKUP(M246,'ESO dumped WayshrineInfo'!$K$3:$N$9999,4,FALSE),""))</f>
        <v/>
      </c>
      <c r="AF246" s="44" t="s">
        <v>1567</v>
      </c>
      <c r="AG246" s="43" t="str">
        <f>IF(AF246&lt;&gt;"",IF(AF246&lt;&gt;"LIBSETS_DROP_MECHANIC_MONSTER_NAME",VLOOKUP(AF246,'LibSets constants'!$I$4:$L$1003,3,FALSE),""),"")</f>
        <v>Public dungeon bosses have a chance to drop a shoulder, hand, or weapon.</v>
      </c>
      <c r="AH246" s="43" t="str">
        <f>IF(AF246&lt;&gt;"",IF(AF246&lt;&gt;"LIBSETS_DROP_MECHANIC_MONSTER_NAME",VLOOKUP(AF246,'LibSets constants'!$I$4:$L$1003,4,FALSE),""),"")</f>
        <v>Öffentliche Dungeon-Bosse haben die Möglichkeit, eine Schulter, Handschuhe oder eine Waffe fallen zu lassen.</v>
      </c>
      <c r="AI246" s="3" t="str">
        <f>IF(G246&lt;&gt;"LIBSETS_SETTYPE_BATTLEGROUND",IF(G246&lt;&gt;"LIBSETS_SETTYPE_SPECIAL",IF(AJ246&lt;&gt;"",VLOOKUP(AJ246,'ESO zone constants'!$D$3:$H$4953,5,FALSE),""),""),"")</f>
        <v/>
      </c>
      <c r="AK246" s="44" t="s">
        <v>1568</v>
      </c>
      <c r="AL246" s="43" t="str">
        <f>IF(AK246&lt;&gt;"",IF(AK246&lt;&gt;"LIBSETS_DROP_MECHANIC_MONSTER_NAME",VLOOKUP(AK246,'LibSets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6" s="43" t="str">
        <f>IF(AK246&lt;&gt;"",IF(AK246&lt;&gt;"LIBSETS_DROP_MECHANIC_MONSTER_NAME",VLOOKUP(AK246,'LibSets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6" s="3" t="str">
        <f>IF(G246&lt;&gt;"LIBSETS_SETTYPE_BATTLEGROUND",IF(G246&lt;&gt;"LIBSETS_SETTYPE_SPECIAL",IF(AO246&lt;&gt;"",VLOOKUP(AO246,'ESO zone constants'!$D$3:$H$4953,5,FALSE),""),""),"")</f>
        <v/>
      </c>
      <c r="AP246" s="44"/>
      <c r="AQ246" s="43" t="str">
        <f>IF(AP246&lt;&gt;"",IF(AP246&lt;&gt;"LIBSETS_DROP_MECHANIC_MONSTER_NAME",VLOOKUP(AP246,'LibSets constants'!$I$4:$L$1003,3,FALSE),""),"")</f>
        <v/>
      </c>
      <c r="AR246" s="43" t="str">
        <f>IF(AP246&lt;&gt;"",IF(AP246&lt;&gt;"LIBSETS_DROP_MECHANIC_MONSTER_NAME",VLOOKUP(AP246,'LibSets constants'!$I$4:$L$1003,4,FALSE),""),"")</f>
        <v/>
      </c>
      <c r="AS246" s="3" t="str">
        <f>IF(G246&lt;&gt;"LIBSETS_SETTYPE_BATTLEGROUND",IF(G246&lt;&gt;"LIBSETS_SETTYPE_SPECIAL",IF(AT246&lt;&gt;"",VLOOKUP(AT246,'ESO zone constants'!$D$3:$H$4953,5,FALSE),""),""),"")</f>
        <v/>
      </c>
      <c r="AU246" s="44"/>
      <c r="AV246" s="43" t="str">
        <f>IF(AU246&lt;&gt;"",IF(AU246&lt;&gt;"LIBSETS_DROP_MECHANIC_MONSTER_NAME",VLOOKUP(AU246,'LibSets constants'!$I$4:$L$1003,3,FALSE),""),"")</f>
        <v/>
      </c>
      <c r="AW246" s="43" t="str">
        <f>IF(AU246&lt;&gt;"",IF(AU246&lt;&gt;"LIBSETS_DROP_MECHANIC_MONSTER_NAME",VLOOKUP(AU246,'LibSets constants'!$I$4:$L$1003,4,FALSE),""),"")</f>
        <v/>
      </c>
      <c r="AX246" s="87" t="s">
        <v>2678</v>
      </c>
      <c r="AY246" s="21" t="str">
        <f t="shared" si="15"/>
        <v>[290] = {wayshrines={-1,-1,-1,}, dlcId=DLC_BASE_GAME</v>
      </c>
      <c r="AZ246" s="21" t="str">
        <f t="shared" si="16"/>
        <v>, zoneIds={382}, veteran=false</v>
      </c>
      <c r="BA246" s="21" t="str">
        <f t="shared" si="17"/>
        <v>, setType=LIBSETS_SETTYPE_OVERLAND</v>
      </c>
      <c r="BB246" s="21" t="str">
        <f t="shared" si="18"/>
        <v>, dropMechanic={LIBSETS_DROP_MECHANIC_OVERLAND_BOSS_DELVE,LIBSETS_DROP_MECHANIC_OVERLAND_WORLDBOSS,LIBSETS_DROP_MECHANIC_OVERLAND_BOSS_PUBLIC_DUNGEON,LIBSETS_DROP_MECHANIC_OVERLAND_CHEST}},</v>
      </c>
      <c r="BC246" s="21" t="str">
        <f t="shared" si="19"/>
        <v xml:space="preserve"> --Skooma Smuggler / Skoomaschmuggler   [Reaper's March]</v>
      </c>
    </row>
    <row r="247" spans="1:55" x14ac:dyDescent="0.25">
      <c r="A247" s="12">
        <v>291</v>
      </c>
      <c r="B247" t="s">
        <v>1104</v>
      </c>
      <c r="C247" t="s">
        <v>1105</v>
      </c>
      <c r="D247" s="3">
        <f>A247</f>
        <v>291</v>
      </c>
      <c r="G247" s="8" t="s">
        <v>1485</v>
      </c>
      <c r="I247" t="s">
        <v>91</v>
      </c>
      <c r="J247" t="s">
        <v>91</v>
      </c>
      <c r="K247">
        <v>-1</v>
      </c>
      <c r="L247">
        <v>-1</v>
      </c>
      <c r="M247">
        <v>-1</v>
      </c>
      <c r="N247">
        <v>0</v>
      </c>
      <c r="O247" s="66" t="s">
        <v>106</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constants'!$B$4:$C$1003,2,FALSE),"")</f>
        <v>Included in base game</v>
      </c>
      <c r="U247" s="33" t="s">
        <v>1565</v>
      </c>
      <c r="V247" s="3" t="str">
        <f>IF(U247&lt;&gt;"",IF(U247&lt;&gt;"LIBSETS_DROP_MECHANIC_MONSTER_NAME",VLOOKUP(U247,'LibSets constants'!$I$4:$L$1003,3,FALSE),""),"")</f>
        <v>Delve bosses have a chance to drop a waist or feet.</v>
      </c>
      <c r="W247" s="3" t="str">
        <f>IF(U247&lt;&gt;"",IF(U247&lt;&gt;"LIBSETS_DROP_MECHANIC_MONSTER_NAME",VLOOKUP(U247,'LibSets constants'!$I$4:$L$1003,4,FALSE),""),"")</f>
        <v>Bosse in Gewölben haben die Chance, eine Taille oder Füße fallen zu lassen.</v>
      </c>
      <c r="X247" s="3"/>
      <c r="Y247" s="3" t="str">
        <f>IF(G247&lt;&gt;"LIBSETS_SETTYPE_BATTLEGROUND",IF(G247&lt;&gt;"LIBSETS_SETTYPE_SPECIAL",IF(X247&lt;&gt;"",X247,IF(Z247&lt;&gt;"",VLOOKUP(Z247,'ESO zone constants'!$D$3:$H$4953,5,FALSE),"")),""),"")</f>
        <v/>
      </c>
      <c r="Z247" t="str">
        <f>IF(AND(O247&lt;&gt;"",NOT(ISERROR(O247))),"",IF(AND(L247&lt;&gt;"",L247&gt;0,NOT(ISERROR(L247))),VLOOKUP(L247,'ESO dumped WayshrineInfo'!$K$3:$N$9999,4,FALSE),""))</f>
        <v/>
      </c>
      <c r="AA247" s="33" t="s">
        <v>1566</v>
      </c>
      <c r="AB247" s="43" t="str">
        <f>IF(AA247&lt;&gt;"",IF(AA247&lt;&gt;"LIBSETS_DROP_MECHANIC_MONSTER_NAME",VLOOKUP(AA247,'LibSets constants'!$I$4:$L$1003,3,FALSE),""),"")</f>
        <v>Overland group bosses have a 100% chance to drop head, chest, legs, or weapon.</v>
      </c>
      <c r="AC247" s="43" t="str">
        <f>IF(AA247&lt;&gt;"",IF(AA247&lt;&gt;"LIBSETS_DROP_MECHANIC_MONSTER_NAME",VLOOKUP(AA247,'LibSets constants'!$I$4:$L$1003,4,FALSE),""),"")</f>
        <v>Überland Gruppenbosse haben eine Chance von 100%, Kopf, Brust, Beine oder Waffen fallen zu lassen.</v>
      </c>
      <c r="AD247" s="3" t="str">
        <f>IF(G247&lt;&gt;"LIBSETS_SETTYPE_BATTLEGROUND",IF(G247&lt;&gt;"LIBSETS_SETTYPE_SPECIAL",IF(AE247&lt;&gt;"",VLOOKUP(AE247,'ESO zone constants'!$D$3:$H$4953,5,FALSE),""),""),"")</f>
        <v/>
      </c>
      <c r="AE247" t="str">
        <f>IF(AND(O247&lt;&gt;"",NOT(ISERROR(O247))),"",IF(AND(M247&lt;&gt;"",M247&gt;0,NOT(ISERROR(M247))),VLOOKUP(M247,'ESO dumped WayshrineInfo'!$K$3:$N$9999,4,FALSE),""))</f>
        <v/>
      </c>
      <c r="AF247" s="44" t="s">
        <v>1567</v>
      </c>
      <c r="AG247" s="43" t="str">
        <f>IF(AF247&lt;&gt;"",IF(AF247&lt;&gt;"LIBSETS_DROP_MECHANIC_MONSTER_NAME",VLOOKUP(AF247,'LibSets constants'!$I$4:$L$1003,3,FALSE),""),"")</f>
        <v>Public dungeon bosses have a chance to drop a shoulder, hand, or weapon.</v>
      </c>
      <c r="AH247" s="43" t="str">
        <f>IF(AF247&lt;&gt;"",IF(AF247&lt;&gt;"LIBSETS_DROP_MECHANIC_MONSTER_NAME",VLOOKUP(AF247,'LibSets constants'!$I$4:$L$1003,4,FALSE),""),"")</f>
        <v>Öffentliche Dungeon-Bosse haben die Möglichkeit, eine Schulter, Handschuhe oder eine Waffe fallen zu lassen.</v>
      </c>
      <c r="AI247" s="3" t="str">
        <f>IF(G247&lt;&gt;"LIBSETS_SETTYPE_BATTLEGROUND",IF(G247&lt;&gt;"LIBSETS_SETTYPE_SPECIAL",IF(AJ247&lt;&gt;"",VLOOKUP(AJ247,'ESO zone constants'!$D$3:$H$4953,5,FALSE),""),""),"")</f>
        <v/>
      </c>
      <c r="AK247" s="44" t="s">
        <v>1568</v>
      </c>
      <c r="AL247" s="43" t="str">
        <f>IF(AK247&lt;&gt;"",IF(AK247&lt;&gt;"LIBSETS_DROP_MECHANIC_MONSTER_NAME",VLOOKUP(AK247,'LibSets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7" s="43" t="str">
        <f>IF(AK247&lt;&gt;"",IF(AK247&lt;&gt;"LIBSETS_DROP_MECHANIC_MONSTER_NAME",VLOOKUP(AK247,'LibSets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7" s="3" t="str">
        <f>IF(G247&lt;&gt;"LIBSETS_SETTYPE_BATTLEGROUND",IF(G247&lt;&gt;"LIBSETS_SETTYPE_SPECIAL",IF(AO247&lt;&gt;"",VLOOKUP(AO247,'ESO zone constants'!$D$3:$H$4953,5,FALSE),""),""),"")</f>
        <v/>
      </c>
      <c r="AP247" s="44"/>
      <c r="AQ247" s="43" t="str">
        <f>IF(AP247&lt;&gt;"",IF(AP247&lt;&gt;"LIBSETS_DROP_MECHANIC_MONSTER_NAME",VLOOKUP(AP247,'LibSets constants'!$I$4:$L$1003,3,FALSE),""),"")</f>
        <v/>
      </c>
      <c r="AR247" s="43" t="str">
        <f>IF(AP247&lt;&gt;"",IF(AP247&lt;&gt;"LIBSETS_DROP_MECHANIC_MONSTER_NAME",VLOOKUP(AP247,'LibSets constants'!$I$4:$L$1003,4,FALSE),""),"")</f>
        <v/>
      </c>
      <c r="AS247" s="3" t="str">
        <f>IF(G247&lt;&gt;"LIBSETS_SETTYPE_BATTLEGROUND",IF(G247&lt;&gt;"LIBSETS_SETTYPE_SPECIAL",IF(AT247&lt;&gt;"",VLOOKUP(AT247,'ESO zone constants'!$D$3:$H$4953,5,FALSE),""),""),"")</f>
        <v/>
      </c>
      <c r="AU247" s="44"/>
      <c r="AV247" s="43" t="str">
        <f>IF(AU247&lt;&gt;"",IF(AU247&lt;&gt;"LIBSETS_DROP_MECHANIC_MONSTER_NAME",VLOOKUP(AU247,'LibSets constants'!$I$4:$L$1003,3,FALSE),""),"")</f>
        <v/>
      </c>
      <c r="AW247" s="43" t="str">
        <f>IF(AU247&lt;&gt;"",IF(AU247&lt;&gt;"LIBSETS_DROP_MECHANIC_MONSTER_NAME",VLOOKUP(AU247,'LibSets constants'!$I$4:$L$1003,4,FALSE),""),"")</f>
        <v/>
      </c>
      <c r="AX247" s="87" t="s">
        <v>2678</v>
      </c>
      <c r="AY247" s="21" t="str">
        <f t="shared" si="15"/>
        <v>[291] = {wayshrines={-1,-1,-1,}, dlcId=DLC_BASE_GAME</v>
      </c>
      <c r="AZ247" s="21" t="str">
        <f t="shared" si="16"/>
        <v>, zoneIds={41}, veteran=false</v>
      </c>
      <c r="BA247" s="21" t="str">
        <f t="shared" si="17"/>
        <v>, setType=LIBSETS_SETTYPE_OVERLAND</v>
      </c>
      <c r="BB247" s="21" t="str">
        <f t="shared" si="18"/>
        <v>, dropMechanic={LIBSETS_DROP_MECHANIC_OVERLAND_BOSS_DELVE,LIBSETS_DROP_MECHANIC_OVERLAND_WORLDBOSS,LIBSETS_DROP_MECHANIC_OVERLAND_BOSS_PUBLIC_DUNGEON,LIBSETS_DROP_MECHANIC_OVERLAND_CHEST}},</v>
      </c>
      <c r="BC247" s="21" t="str">
        <f t="shared" si="19"/>
        <v xml:space="preserve"> --Shalk Exoskeleton / Schröterpanzer   [Stonefalls]</v>
      </c>
    </row>
    <row r="248" spans="1:55" x14ac:dyDescent="0.25">
      <c r="A248" s="12">
        <v>292</v>
      </c>
      <c r="B248" t="s">
        <v>1106</v>
      </c>
      <c r="C248" t="s">
        <v>2622</v>
      </c>
      <c r="D248" s="3">
        <f>A248</f>
        <v>292</v>
      </c>
      <c r="G248" s="8" t="s">
        <v>1485</v>
      </c>
      <c r="I248" t="s">
        <v>91</v>
      </c>
      <c r="J248" t="s">
        <v>91</v>
      </c>
      <c r="K248">
        <v>-1</v>
      </c>
      <c r="L248">
        <v>-1</v>
      </c>
      <c r="M248">
        <v>-1</v>
      </c>
      <c r="N248">
        <v>0</v>
      </c>
      <c r="O248" s="66" t="s">
        <v>107</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constants'!$B$4:$C$1003,2,FALSE),"")</f>
        <v>Included in base game</v>
      </c>
      <c r="U248" s="33" t="s">
        <v>1565</v>
      </c>
      <c r="V248" s="3" t="str">
        <f>IF(U248&lt;&gt;"",IF(U248&lt;&gt;"LIBSETS_DROP_MECHANIC_MONSTER_NAME",VLOOKUP(U248,'LibSets constants'!$I$4:$L$1003,3,FALSE),""),"")</f>
        <v>Delve bosses have a chance to drop a waist or feet.</v>
      </c>
      <c r="W248" s="3" t="str">
        <f>IF(U248&lt;&gt;"",IF(U248&lt;&gt;"LIBSETS_DROP_MECHANIC_MONSTER_NAME",VLOOKUP(U248,'LibSets constants'!$I$4:$L$1003,4,FALSE),""),"")</f>
        <v>Bosse in Gewölben haben die Chance, eine Taille oder Füße fallen zu lassen.</v>
      </c>
      <c r="X248" s="3"/>
      <c r="Y248" s="3" t="str">
        <f>IF(G248&lt;&gt;"LIBSETS_SETTYPE_BATTLEGROUND",IF(G248&lt;&gt;"LIBSETS_SETTYPE_SPECIAL",IF(X248&lt;&gt;"",X248,IF(Z248&lt;&gt;"",VLOOKUP(Z248,'ESO zone constants'!$D$3:$H$4953,5,FALSE),"")),""),"")</f>
        <v/>
      </c>
      <c r="Z248" t="str">
        <f>IF(AND(O248&lt;&gt;"",NOT(ISERROR(O248))),"",IF(AND(L248&lt;&gt;"",L248&gt;0,NOT(ISERROR(L248))),VLOOKUP(L248,'ESO dumped WayshrineInfo'!$K$3:$N$9999,4,FALSE),""))</f>
        <v/>
      </c>
      <c r="AA248" s="33" t="s">
        <v>1566</v>
      </c>
      <c r="AB248" s="43" t="str">
        <f>IF(AA248&lt;&gt;"",IF(AA248&lt;&gt;"LIBSETS_DROP_MECHANIC_MONSTER_NAME",VLOOKUP(AA248,'LibSets constants'!$I$4:$L$1003,3,FALSE),""),"")</f>
        <v>Overland group bosses have a 100% chance to drop head, chest, legs, or weapon.</v>
      </c>
      <c r="AC248" s="43" t="str">
        <f>IF(AA248&lt;&gt;"",IF(AA248&lt;&gt;"LIBSETS_DROP_MECHANIC_MONSTER_NAME",VLOOKUP(AA248,'LibSets constants'!$I$4:$L$1003,4,FALSE),""),"")</f>
        <v>Überland Gruppenbosse haben eine Chance von 100%, Kopf, Brust, Beine oder Waffen fallen zu lassen.</v>
      </c>
      <c r="AD248" s="3" t="str">
        <f>IF(G248&lt;&gt;"LIBSETS_SETTYPE_BATTLEGROUND",IF(G248&lt;&gt;"LIBSETS_SETTYPE_SPECIAL",IF(AE248&lt;&gt;"",VLOOKUP(AE248,'ESO zone constants'!$D$3:$H$4953,5,FALSE),""),""),"")</f>
        <v/>
      </c>
      <c r="AE248" t="str">
        <f>IF(AND(O248&lt;&gt;"",NOT(ISERROR(O248))),"",IF(AND(M248&lt;&gt;"",M248&gt;0,NOT(ISERROR(M248))),VLOOKUP(M248,'ESO dumped WayshrineInfo'!$K$3:$N$9999,4,FALSE),""))</f>
        <v/>
      </c>
      <c r="AF248" s="44" t="s">
        <v>1567</v>
      </c>
      <c r="AG248" s="43" t="str">
        <f>IF(AF248&lt;&gt;"",IF(AF248&lt;&gt;"LIBSETS_DROP_MECHANIC_MONSTER_NAME",VLOOKUP(AF248,'LibSets constants'!$I$4:$L$1003,3,FALSE),""),"")</f>
        <v>Public dungeon bosses have a chance to drop a shoulder, hand, or weapon.</v>
      </c>
      <c r="AH248" s="43" t="str">
        <f>IF(AF248&lt;&gt;"",IF(AF248&lt;&gt;"LIBSETS_DROP_MECHANIC_MONSTER_NAME",VLOOKUP(AF248,'LibSets constants'!$I$4:$L$1003,4,FALSE),""),"")</f>
        <v>Öffentliche Dungeon-Bosse haben die Möglichkeit, eine Schulter, Handschuhe oder eine Waffe fallen zu lassen.</v>
      </c>
      <c r="AI248" s="3" t="str">
        <f>IF(G248&lt;&gt;"LIBSETS_SETTYPE_BATTLEGROUND",IF(G248&lt;&gt;"LIBSETS_SETTYPE_SPECIAL",IF(AJ248&lt;&gt;"",VLOOKUP(AJ248,'ESO zone constants'!$D$3:$H$4953,5,FALSE),""),""),"")</f>
        <v/>
      </c>
      <c r="AK248" s="44" t="s">
        <v>1568</v>
      </c>
      <c r="AL248" s="43" t="str">
        <f>IF(AK248&lt;&gt;"",IF(AK248&lt;&gt;"LIBSETS_DROP_MECHANIC_MONSTER_NAME",VLOOKUP(AK248,'LibSets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8" s="43" t="str">
        <f>IF(AK248&lt;&gt;"",IF(AK248&lt;&gt;"LIBSETS_DROP_MECHANIC_MONSTER_NAME",VLOOKUP(AK248,'LibSets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8" s="3" t="str">
        <f>IF(G248&lt;&gt;"LIBSETS_SETTYPE_BATTLEGROUND",IF(G248&lt;&gt;"LIBSETS_SETTYPE_SPECIAL",IF(AO248&lt;&gt;"",VLOOKUP(AO248,'ESO zone constants'!$D$3:$H$4953,5,FALSE),""),""),"")</f>
        <v/>
      </c>
      <c r="AP248" s="44"/>
      <c r="AQ248" s="43" t="str">
        <f>IF(AP248&lt;&gt;"",IF(AP248&lt;&gt;"LIBSETS_DROP_MECHANIC_MONSTER_NAME",VLOOKUP(AP248,'LibSets constants'!$I$4:$L$1003,3,FALSE),""),"")</f>
        <v/>
      </c>
      <c r="AR248" s="43" t="str">
        <f>IF(AP248&lt;&gt;"",IF(AP248&lt;&gt;"LIBSETS_DROP_MECHANIC_MONSTER_NAME",VLOOKUP(AP248,'LibSets constants'!$I$4:$L$1003,4,FALSE),""),"")</f>
        <v/>
      </c>
      <c r="AS248" s="3" t="str">
        <f>IF(G248&lt;&gt;"LIBSETS_SETTYPE_BATTLEGROUND",IF(G248&lt;&gt;"LIBSETS_SETTYPE_SPECIAL",IF(AT248&lt;&gt;"",VLOOKUP(AT248,'ESO zone constants'!$D$3:$H$4953,5,FALSE),""),""),"")</f>
        <v/>
      </c>
      <c r="AU248" s="44"/>
      <c r="AV248" s="43" t="str">
        <f>IF(AU248&lt;&gt;"",IF(AU248&lt;&gt;"LIBSETS_DROP_MECHANIC_MONSTER_NAME",VLOOKUP(AU248,'LibSets constants'!$I$4:$L$1003,3,FALSE),""),"")</f>
        <v/>
      </c>
      <c r="AW248" s="43" t="str">
        <f>IF(AU248&lt;&gt;"",IF(AU248&lt;&gt;"LIBSETS_DROP_MECHANIC_MONSTER_NAME",VLOOKUP(AU248,'LibSets constants'!$I$4:$L$1003,4,FALSE),""),"")</f>
        <v/>
      </c>
      <c r="AX248" s="87" t="s">
        <v>2678</v>
      </c>
      <c r="AY248" s="21" t="str">
        <f t="shared" si="15"/>
        <v>[292] = {wayshrines={-1,-1,-1,}, dlcId=DLC_BASE_GAME</v>
      </c>
      <c r="AZ248" s="21" t="str">
        <f t="shared" si="16"/>
        <v>, zoneIds={57}, veteran=false</v>
      </c>
      <c r="BA248" s="21" t="str">
        <f t="shared" si="17"/>
        <v>, setType=LIBSETS_SETTYPE_OVERLAND</v>
      </c>
      <c r="BB248" s="21" t="str">
        <f t="shared" si="18"/>
        <v>, dropMechanic={LIBSETS_DROP_MECHANIC_OVERLAND_BOSS_DELVE,LIBSETS_DROP_MECHANIC_OVERLAND_WORLDBOSS,LIBSETS_DROP_MECHANIC_OVERLAND_BOSS_PUBLIC_DUNGEON,LIBSETS_DROP_MECHANIC_OVERLAND_CHEST}},</v>
      </c>
      <c r="BC248" s="21" t="str">
        <f t="shared" si="19"/>
        <v xml:space="preserve"> --Mother\'s Sorrow / Muttertränen   [Deshaan]</v>
      </c>
    </row>
    <row r="249" spans="1:55" x14ac:dyDescent="0.25">
      <c r="A249" s="12">
        <v>293</v>
      </c>
      <c r="B249" t="s">
        <v>1107</v>
      </c>
      <c r="C249" t="s">
        <v>1108</v>
      </c>
      <c r="D249" s="3">
        <f>A249</f>
        <v>293</v>
      </c>
      <c r="G249" s="8" t="s">
        <v>1485</v>
      </c>
      <c r="I249" t="s">
        <v>91</v>
      </c>
      <c r="J249" t="s">
        <v>91</v>
      </c>
      <c r="K249">
        <v>-1</v>
      </c>
      <c r="L249">
        <v>-1</v>
      </c>
      <c r="M249">
        <v>-1</v>
      </c>
      <c r="N249">
        <v>0</v>
      </c>
      <c r="O249" s="66" t="s">
        <v>107</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constants'!$B$4:$C$1003,2,FALSE),"")</f>
        <v>Included in base game</v>
      </c>
      <c r="U249" s="33" t="s">
        <v>1565</v>
      </c>
      <c r="V249" s="3" t="str">
        <f>IF(U249&lt;&gt;"",IF(U249&lt;&gt;"LIBSETS_DROP_MECHANIC_MONSTER_NAME",VLOOKUP(U249,'LibSets constants'!$I$4:$L$1003,3,FALSE),""),"")</f>
        <v>Delve bosses have a chance to drop a waist or feet.</v>
      </c>
      <c r="W249" s="3" t="str">
        <f>IF(U249&lt;&gt;"",IF(U249&lt;&gt;"LIBSETS_DROP_MECHANIC_MONSTER_NAME",VLOOKUP(U249,'LibSets constants'!$I$4:$L$1003,4,FALSE),""),"")</f>
        <v>Bosse in Gewölben haben die Chance, eine Taille oder Füße fallen zu lassen.</v>
      </c>
      <c r="X249" s="3"/>
      <c r="Y249" s="3" t="str">
        <f>IF(G249&lt;&gt;"LIBSETS_SETTYPE_BATTLEGROUND",IF(G249&lt;&gt;"LIBSETS_SETTYPE_SPECIAL",IF(X249&lt;&gt;"",X249,IF(Z249&lt;&gt;"",VLOOKUP(Z249,'ESO zone constants'!$D$3:$H$4953,5,FALSE),"")),""),"")</f>
        <v/>
      </c>
      <c r="Z249" t="str">
        <f>IF(AND(O249&lt;&gt;"",NOT(ISERROR(O249))),"",IF(AND(L249&lt;&gt;"",L249&gt;0,NOT(ISERROR(L249))),VLOOKUP(L249,'ESO dumped WayshrineInfo'!$K$3:$N$9999,4,FALSE),""))</f>
        <v/>
      </c>
      <c r="AA249" s="33" t="s">
        <v>1566</v>
      </c>
      <c r="AB249" s="43" t="str">
        <f>IF(AA249&lt;&gt;"",IF(AA249&lt;&gt;"LIBSETS_DROP_MECHANIC_MONSTER_NAME",VLOOKUP(AA249,'LibSets constants'!$I$4:$L$1003,3,FALSE),""),"")</f>
        <v>Overland group bosses have a 100% chance to drop head, chest, legs, or weapon.</v>
      </c>
      <c r="AC249" s="43" t="str">
        <f>IF(AA249&lt;&gt;"",IF(AA249&lt;&gt;"LIBSETS_DROP_MECHANIC_MONSTER_NAME",VLOOKUP(AA249,'LibSets constants'!$I$4:$L$1003,4,FALSE),""),"")</f>
        <v>Überland Gruppenbosse haben eine Chance von 100%, Kopf, Brust, Beine oder Waffen fallen zu lassen.</v>
      </c>
      <c r="AD249" s="3" t="str">
        <f>IF(G249&lt;&gt;"LIBSETS_SETTYPE_BATTLEGROUND",IF(G249&lt;&gt;"LIBSETS_SETTYPE_SPECIAL",IF(AE249&lt;&gt;"",VLOOKUP(AE249,'ESO zone constants'!$D$3:$H$4953,5,FALSE),""),""),"")</f>
        <v/>
      </c>
      <c r="AE249" t="str">
        <f>IF(AND(O249&lt;&gt;"",NOT(ISERROR(O249))),"",IF(AND(M249&lt;&gt;"",M249&gt;0,NOT(ISERROR(M249))),VLOOKUP(M249,'ESO dumped WayshrineInfo'!$K$3:$N$9999,4,FALSE),""))</f>
        <v/>
      </c>
      <c r="AF249" s="44" t="s">
        <v>1567</v>
      </c>
      <c r="AG249" s="43" t="str">
        <f>IF(AF249&lt;&gt;"",IF(AF249&lt;&gt;"LIBSETS_DROP_MECHANIC_MONSTER_NAME",VLOOKUP(AF249,'LibSets constants'!$I$4:$L$1003,3,FALSE),""),"")</f>
        <v>Public dungeon bosses have a chance to drop a shoulder, hand, or weapon.</v>
      </c>
      <c r="AH249" s="43" t="str">
        <f>IF(AF249&lt;&gt;"",IF(AF249&lt;&gt;"LIBSETS_DROP_MECHANIC_MONSTER_NAME",VLOOKUP(AF249,'LibSets constants'!$I$4:$L$1003,4,FALSE),""),"")</f>
        <v>Öffentliche Dungeon-Bosse haben die Möglichkeit, eine Schulter, Handschuhe oder eine Waffe fallen zu lassen.</v>
      </c>
      <c r="AI249" s="3" t="str">
        <f>IF(G249&lt;&gt;"LIBSETS_SETTYPE_BATTLEGROUND",IF(G249&lt;&gt;"LIBSETS_SETTYPE_SPECIAL",IF(AJ249&lt;&gt;"",VLOOKUP(AJ249,'ESO zone constants'!$D$3:$H$4953,5,FALSE),""),""),"")</f>
        <v/>
      </c>
      <c r="AK249" s="44" t="s">
        <v>1568</v>
      </c>
      <c r="AL249" s="43" t="str">
        <f>IF(AK249&lt;&gt;"",IF(AK249&lt;&gt;"LIBSETS_DROP_MECHANIC_MONSTER_NAME",VLOOKUP(AK249,'LibSets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9" s="43" t="str">
        <f>IF(AK249&lt;&gt;"",IF(AK249&lt;&gt;"LIBSETS_DROP_MECHANIC_MONSTER_NAME",VLOOKUP(AK249,'LibSets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9" s="3" t="str">
        <f>IF(G249&lt;&gt;"LIBSETS_SETTYPE_BATTLEGROUND",IF(G249&lt;&gt;"LIBSETS_SETTYPE_SPECIAL",IF(AO249&lt;&gt;"",VLOOKUP(AO249,'ESO zone constants'!$D$3:$H$4953,5,FALSE),""),""),"")</f>
        <v/>
      </c>
      <c r="AP249" s="44"/>
      <c r="AQ249" s="43" t="str">
        <f>IF(AP249&lt;&gt;"",IF(AP249&lt;&gt;"LIBSETS_DROP_MECHANIC_MONSTER_NAME",VLOOKUP(AP249,'LibSets constants'!$I$4:$L$1003,3,FALSE),""),"")</f>
        <v/>
      </c>
      <c r="AR249" s="43" t="str">
        <f>IF(AP249&lt;&gt;"",IF(AP249&lt;&gt;"LIBSETS_DROP_MECHANIC_MONSTER_NAME",VLOOKUP(AP249,'LibSets constants'!$I$4:$L$1003,4,FALSE),""),"")</f>
        <v/>
      </c>
      <c r="AS249" s="3" t="str">
        <f>IF(G249&lt;&gt;"LIBSETS_SETTYPE_BATTLEGROUND",IF(G249&lt;&gt;"LIBSETS_SETTYPE_SPECIAL",IF(AT249&lt;&gt;"",VLOOKUP(AT249,'ESO zone constants'!$D$3:$H$4953,5,FALSE),""),""),"")</f>
        <v/>
      </c>
      <c r="AU249" s="44"/>
      <c r="AV249" s="43" t="str">
        <f>IF(AU249&lt;&gt;"",IF(AU249&lt;&gt;"LIBSETS_DROP_MECHANIC_MONSTER_NAME",VLOOKUP(AU249,'LibSets constants'!$I$4:$L$1003,3,FALSE),""),"")</f>
        <v/>
      </c>
      <c r="AW249" s="43" t="str">
        <f>IF(AU249&lt;&gt;"",IF(AU249&lt;&gt;"LIBSETS_DROP_MECHANIC_MONSTER_NAME",VLOOKUP(AU249,'LibSets constants'!$I$4:$L$1003,4,FALSE),""),"")</f>
        <v/>
      </c>
      <c r="AX249" s="87" t="s">
        <v>2679</v>
      </c>
      <c r="AY249" s="21" t="str">
        <f t="shared" si="15"/>
        <v>[293] = {wayshrines={-1,-1,-1,}, dlcId=DLC_BASE_GAME</v>
      </c>
      <c r="AZ249" s="21" t="str">
        <f t="shared" si="16"/>
        <v>, zoneIds={57}, veteran=false</v>
      </c>
      <c r="BA249" s="21" t="str">
        <f t="shared" si="17"/>
        <v>, setType=LIBSETS_SETTYPE_OVERLAND</v>
      </c>
      <c r="BB249" s="21" t="str">
        <f t="shared" si="18"/>
        <v>, isProcSetAllowedInPvP=1, dropMechanic={LIBSETS_DROP_MECHANIC_OVERLAND_BOSS_DELVE,LIBSETS_DROP_MECHANIC_OVERLAND_WORLDBOSS,LIBSETS_DROP_MECHANIC_OVERLAND_BOSS_PUBLIC_DUNGEON,LIBSETS_DROP_MECHANIC_OVERLAND_CHEST}},</v>
      </c>
      <c r="BC249" s="21" t="str">
        <f t="shared" si="19"/>
        <v xml:space="preserve"> --Plague Doctor / Seuchendoktor   [Deshaan]</v>
      </c>
    </row>
    <row r="250" spans="1:55" x14ac:dyDescent="0.25">
      <c r="A250" s="12">
        <v>294</v>
      </c>
      <c r="B250" t="s">
        <v>1109</v>
      </c>
      <c r="C250" t="s">
        <v>2623</v>
      </c>
      <c r="D250" s="3">
        <f>A250</f>
        <v>294</v>
      </c>
      <c r="G250" s="8" t="s">
        <v>1485</v>
      </c>
      <c r="I250" t="s">
        <v>91</v>
      </c>
      <c r="J250" t="s">
        <v>91</v>
      </c>
      <c r="K250">
        <v>-1</v>
      </c>
      <c r="L250">
        <v>-1</v>
      </c>
      <c r="M250">
        <v>-1</v>
      </c>
      <c r="N250">
        <v>0</v>
      </c>
      <c r="O250" s="66" t="s">
        <v>111</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constants'!$B$4:$C$1003,2,FALSE),"")</f>
        <v>Included in base game</v>
      </c>
      <c r="U250" s="33" t="s">
        <v>1565</v>
      </c>
      <c r="V250" s="43" t="str">
        <f>IF(U250&lt;&gt;"",IF(U250&lt;&gt;"LIBSETS_DROP_MECHANIC_MONSTER_NAME",VLOOKUP(U250,'LibSets constants'!$I$4:$L$1003,3,FALSE),""),"")</f>
        <v>Delve bosses have a chance to drop a waist or feet.</v>
      </c>
      <c r="W250" s="43" t="str">
        <f>IF(U250&lt;&gt;"",IF(U250&lt;&gt;"LIBSETS_DROP_MECHANIC_MONSTER_NAME",VLOOKUP(U250,'LibSets constants'!$I$4:$L$1003,4,FALSE),""),"")</f>
        <v>Bosse in Gewölben haben die Chance, eine Taille oder Füße fallen zu lassen.</v>
      </c>
      <c r="X250" s="112"/>
      <c r="Y250" s="3" t="str">
        <f>IF(G250&lt;&gt;"LIBSETS_SETTYPE_BATTLEGROUND",IF(G250&lt;&gt;"LIBSETS_SETTYPE_SPECIAL",IF(X250&lt;&gt;"",X250,IF(Z250&lt;&gt;"",VLOOKUP(Z250,'ESO zone constants'!$D$3:$H$4953,5,FALSE),"")),""),"")</f>
        <v/>
      </c>
      <c r="Z250" t="str">
        <f>IF(AND(O250&lt;&gt;"",NOT(ISERROR(O250))),"",IF(AND(L250&lt;&gt;"",L250&gt;0,NOT(ISERROR(L250))),VLOOKUP(L250,'ESO dumped WayshrineInfo'!$K$3:$N$9999,4,FALSE),""))</f>
        <v/>
      </c>
      <c r="AA250" s="44" t="s">
        <v>1566</v>
      </c>
      <c r="AB250" s="43" t="str">
        <f>IF(AA250&lt;&gt;"",IF(AA250&lt;&gt;"LIBSETS_DROP_MECHANIC_MONSTER_NAME",VLOOKUP(AA250,'LibSets constants'!$I$4:$L$1003,3,FALSE),""),"")</f>
        <v>Overland group bosses have a 100% chance to drop head, chest, legs, or weapon.</v>
      </c>
      <c r="AC250" s="43" t="str">
        <f>IF(AA250&lt;&gt;"",IF(AA250&lt;&gt;"LIBSETS_DROP_MECHANIC_MONSTER_NAME",VLOOKUP(AA250,'LibSets constants'!$I$4:$L$1003,4,FALSE),""),"")</f>
        <v>Überland Gruppenbosse haben eine Chance von 100%, Kopf, Brust, Beine oder Waffen fallen zu lassen.</v>
      </c>
      <c r="AD250" s="3" t="str">
        <f>IF(G250&lt;&gt;"LIBSETS_SETTYPE_BATTLEGROUND",IF(G250&lt;&gt;"LIBSETS_SETTYPE_SPECIAL",IF(AE250&lt;&gt;"",VLOOKUP(AE250,'ESO zone constants'!$D$3:$H$4953,5,FALSE),""),""),"")</f>
        <v/>
      </c>
      <c r="AE250" t="str">
        <f>IF(AND(O250&lt;&gt;"",NOT(ISERROR(O250))),"",IF(AND(M250&lt;&gt;"",M250&gt;0,NOT(ISERROR(M250))),VLOOKUP(M250,'ESO dumped WayshrineInfo'!$K$3:$N$9999,4,FALSE),""))</f>
        <v/>
      </c>
      <c r="AF250" s="44" t="s">
        <v>1567</v>
      </c>
      <c r="AG250" s="43" t="str">
        <f>IF(AF250&lt;&gt;"",IF(AF250&lt;&gt;"LIBSETS_DROP_MECHANIC_MONSTER_NAME",VLOOKUP(AF250,'LibSets constants'!$I$4:$L$1003,3,FALSE),""),"")</f>
        <v>Public dungeon bosses have a chance to drop a shoulder, hand, or weapon.</v>
      </c>
      <c r="AH250" s="43" t="str">
        <f>IF(AF250&lt;&gt;"",IF(AF250&lt;&gt;"LIBSETS_DROP_MECHANIC_MONSTER_NAME",VLOOKUP(AF250,'LibSets constants'!$I$4:$L$1003,4,FALSE),""),"")</f>
        <v>Öffentliche Dungeon-Bosse haben die Möglichkeit, eine Schulter, Handschuhe oder eine Waffe fallen zu lassen.</v>
      </c>
      <c r="AI250" s="3" t="str">
        <f>IF(G250&lt;&gt;"LIBSETS_SETTYPE_BATTLEGROUND",IF(G250&lt;&gt;"LIBSETS_SETTYPE_SPECIAL",IF(AJ250&lt;&gt;"",VLOOKUP(AJ250,'ESO zone constants'!$D$3:$H$4953,5,FALSE),""),""),"")</f>
        <v/>
      </c>
      <c r="AK250" s="44" t="s">
        <v>1568</v>
      </c>
      <c r="AL250" s="43" t="str">
        <f>IF(AK250&lt;&gt;"",IF(AK250&lt;&gt;"LIBSETS_DROP_MECHANIC_MONSTER_NAME",VLOOKUP(AK250,'LibSets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0" s="43" t="str">
        <f>IF(AK250&lt;&gt;"",IF(AK250&lt;&gt;"LIBSETS_DROP_MECHANIC_MONSTER_NAME",VLOOKUP(AK250,'LibSets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0" s="3" t="str">
        <f>IF(G250&lt;&gt;"LIBSETS_SETTYPE_BATTLEGROUND",IF(G250&lt;&gt;"LIBSETS_SETTYPE_SPECIAL",IF(AO250&lt;&gt;"",VLOOKUP(AO250,'ESO zone constants'!$D$3:$H$4953,5,FALSE),""),""),"")</f>
        <v/>
      </c>
      <c r="AP250" s="44"/>
      <c r="AQ250" s="43" t="str">
        <f>IF(AP250&lt;&gt;"",IF(AP250&lt;&gt;"LIBSETS_DROP_MECHANIC_MONSTER_NAME",VLOOKUP(AP250,'LibSets constants'!$I$4:$L$1003,3,FALSE),""),"")</f>
        <v/>
      </c>
      <c r="AR250" s="43" t="str">
        <f>IF(AP250&lt;&gt;"",IF(AP250&lt;&gt;"LIBSETS_DROP_MECHANIC_MONSTER_NAME",VLOOKUP(AP250,'LibSets constants'!$I$4:$L$1003,4,FALSE),""),"")</f>
        <v/>
      </c>
      <c r="AS250" s="3" t="str">
        <f>IF(G250&lt;&gt;"LIBSETS_SETTYPE_BATTLEGROUND",IF(G250&lt;&gt;"LIBSETS_SETTYPE_SPECIAL",IF(AT250&lt;&gt;"",VLOOKUP(AT250,'ESO zone constants'!$D$3:$H$4953,5,FALSE),""),""),"")</f>
        <v/>
      </c>
      <c r="AU250" s="44"/>
      <c r="AV250" s="43" t="str">
        <f>IF(AU250&lt;&gt;"",IF(AU250&lt;&gt;"LIBSETS_DROP_MECHANIC_MONSTER_NAME",VLOOKUP(AU250,'LibSets constants'!$I$4:$L$1003,3,FALSE),""),"")</f>
        <v/>
      </c>
      <c r="AW250" s="43" t="str">
        <f>IF(AU250&lt;&gt;"",IF(AU250&lt;&gt;"LIBSETS_DROP_MECHANIC_MONSTER_NAME",VLOOKUP(AU250,'LibSets constants'!$I$4:$L$1003,4,FALSE),""),"")</f>
        <v/>
      </c>
      <c r="AX250" s="87" t="s">
        <v>2679</v>
      </c>
      <c r="AY250" s="21" t="str">
        <f t="shared" si="15"/>
        <v>[294] = {wayshrines={-1,-1,-1,}, dlcId=DLC_BASE_GAME</v>
      </c>
      <c r="AZ250" s="21" t="str">
        <f t="shared" si="16"/>
        <v>, zoneIds={103}, veteran=false</v>
      </c>
      <c r="BA250" s="21" t="str">
        <f t="shared" si="17"/>
        <v>, setType=LIBSETS_SETTYPE_OVERLAND</v>
      </c>
      <c r="BB250" s="21" t="str">
        <f t="shared" si="18"/>
        <v>, isProcSetAllowedInPvP=1, dropMechanic={LIBSETS_DROP_MECHANIC_OVERLAND_BOSS_DELVE,LIBSETS_DROP_MECHANIC_OVERLAND_WORLDBOSS,LIBSETS_DROP_MECHANIC_OVERLAND_BOSS_PUBLIC_DUNGEON,LIBSETS_DROP_MECHANIC_OVERLAND_CHEST}},</v>
      </c>
      <c r="BC250" s="21" t="str">
        <f t="shared" si="19"/>
        <v xml:space="preserve"> --Ysgramor\'s Birthright / Ysgramors Geburtsrecht   [The Rift]</v>
      </c>
    </row>
    <row r="251" spans="1:55" x14ac:dyDescent="0.25">
      <c r="A251" s="12">
        <v>295</v>
      </c>
      <c r="B251" t="s">
        <v>1110</v>
      </c>
      <c r="C251" t="s">
        <v>1111</v>
      </c>
      <c r="D251" s="3">
        <f>A251</f>
        <v>295</v>
      </c>
      <c r="G251" s="8" t="s">
        <v>1482</v>
      </c>
      <c r="I251" t="s">
        <v>91</v>
      </c>
      <c r="J251" t="s">
        <v>91</v>
      </c>
      <c r="K251">
        <v>194</v>
      </c>
      <c r="L251">
        <v>194</v>
      </c>
      <c r="M251">
        <v>194</v>
      </c>
      <c r="N251">
        <v>0</v>
      </c>
      <c r="O251" s="66" t="s">
        <v>96</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constants'!$B$4:$C$1003,2,FALSE),"")</f>
        <v>Included in base game</v>
      </c>
      <c r="V251" s="3" t="str">
        <f>IF(U251&lt;&gt;"",IF(U251&lt;&gt;"LIBSETS_DROP_MECHANIC_MONSTER_NAME",VLOOKUP(U251,'LibSets constants'!$I$4:$L$1003,3,FALSE),""),"")</f>
        <v/>
      </c>
      <c r="W251" s="3" t="str">
        <f>IF(U251&lt;&gt;"",IF(U251&lt;&gt;"LIBSETS_DROP_MECHANIC_MONSTER_NAME",VLOOKUP(U251,'LibSets constants'!$I$4:$L$1003,4,FALSE),""),"")</f>
        <v/>
      </c>
      <c r="X251" s="3">
        <v>935</v>
      </c>
      <c r="Y251" s="3">
        <f>IF(G251&lt;&gt;"LIBSETS_SETTYPE_BATTLEGROUND",IF(G251&lt;&gt;"LIBSETS_SETTYPE_SPECIAL",IF(X251&lt;&gt;"",X251,IF(Z251&lt;&gt;"",VLOOKUP(Z251,'ESO zone constants'!$D$3:$H$4953,5,FALSE),"")),""),"")</f>
        <v>935</v>
      </c>
      <c r="Z251" t="str">
        <f>IF(AND(O251&lt;&gt;"",NOT(ISERROR(O251))),"",IF(AND(L251&lt;&gt;"",L251&gt;0,NOT(ISERROR(L251))),VLOOKUP(L251,'ESO dumped WayshrineInfo'!$K$3:$N$9999,4,FALSE),""))</f>
        <v/>
      </c>
      <c r="AB251" s="43" t="str">
        <f>IF(AA251&lt;&gt;"",IF(AA251&lt;&gt;"LIBSETS_DROP_MECHANIC_MONSTER_NAME",VLOOKUP(AA251,'LibSets constants'!$I$4:$L$1003,3,FALSE),""),"")</f>
        <v/>
      </c>
      <c r="AC251" s="43" t="str">
        <f>IF(AA251&lt;&gt;"",IF(AA251&lt;&gt;"LIBSETS_DROP_MECHANIC_MONSTER_NAME",VLOOKUP(AA251,'LibSets constants'!$I$4:$L$1003,4,FALSE),""),"")</f>
        <v/>
      </c>
      <c r="AD251" s="3" t="str">
        <f>IF(G251&lt;&gt;"LIBSETS_SETTYPE_BATTLEGROUND",IF(G251&lt;&gt;"LIBSETS_SETTYPE_SPECIAL",IF(AE251&lt;&gt;"",VLOOKUP(AE251,'ESO zone constants'!$D$3:$H$4953,5,FALSE),""),""),"")</f>
        <v/>
      </c>
      <c r="AE251" t="str">
        <f>IF(AND(O251&lt;&gt;"",NOT(ISERROR(O251))),"",IF(AND(M251&lt;&gt;"",M251&gt;0,NOT(ISERROR(M251))),VLOOKUP(M251,'ESO dumped WayshrineInfo'!$K$3:$N$9999,4,FALSE),""))</f>
        <v/>
      </c>
      <c r="AF251" s="44"/>
      <c r="AG251" s="43" t="str">
        <f>IF(AF251&lt;&gt;"",IF(AF251&lt;&gt;"LIBSETS_DROP_MECHANIC_MONSTER_NAME",VLOOKUP(AF251,'LibSets constants'!$I$4:$L$1003,3,FALSE),""),"")</f>
        <v/>
      </c>
      <c r="AH251" s="43" t="str">
        <f>IF(AF251&lt;&gt;"",IF(AF251&lt;&gt;"LIBSETS_DROP_MECHANIC_MONSTER_NAME",VLOOKUP(AF251,'LibSets constants'!$I$4:$L$1003,4,FALSE),""),"")</f>
        <v/>
      </c>
      <c r="AI251" s="3" t="str">
        <f>IF(G251&lt;&gt;"LIBSETS_SETTYPE_BATTLEGROUND",IF(G251&lt;&gt;"LIBSETS_SETTYPE_SPECIAL",IF(AJ251&lt;&gt;"",VLOOKUP(AJ251,'ESO zone constants'!$D$3:$H$4953,5,FALSE),""),""),"")</f>
        <v/>
      </c>
      <c r="AK251" s="44"/>
      <c r="AL251" s="43" t="str">
        <f>IF(AK251&lt;&gt;"",IF(AK251&lt;&gt;"LIBSETS_DROP_MECHANIC_MONSTER_NAME",VLOOKUP(AK251,'LibSets constants'!$I$4:$L$1003,3,FALSE),""),"")</f>
        <v/>
      </c>
      <c r="AM251" s="43" t="str">
        <f>IF(AK251&lt;&gt;"",IF(AK251&lt;&gt;"LIBSETS_DROP_MECHANIC_MONSTER_NAME",VLOOKUP(AK251,'LibSets constants'!$I$4:$L$1003,4,FALSE),""),"")</f>
        <v/>
      </c>
      <c r="AN251" s="3" t="str">
        <f>IF(G251&lt;&gt;"LIBSETS_SETTYPE_BATTLEGROUND",IF(G251&lt;&gt;"LIBSETS_SETTYPE_SPECIAL",IF(AO251&lt;&gt;"",VLOOKUP(AO251,'ESO zone constants'!$D$3:$H$4953,5,FALSE),""),""),"")</f>
        <v/>
      </c>
      <c r="AP251" s="44"/>
      <c r="AQ251" s="43" t="str">
        <f>IF(AP251&lt;&gt;"",IF(AP251&lt;&gt;"LIBSETS_DROP_MECHANIC_MONSTER_NAME",VLOOKUP(AP251,'LibSets constants'!$I$4:$L$1003,3,FALSE),""),"")</f>
        <v/>
      </c>
      <c r="AR251" s="43" t="str">
        <f>IF(AP251&lt;&gt;"",IF(AP251&lt;&gt;"LIBSETS_DROP_MECHANIC_MONSTER_NAME",VLOOKUP(AP251,'LibSets constants'!$I$4:$L$1003,4,FALSE),""),"")</f>
        <v/>
      </c>
      <c r="AS251" s="3" t="str">
        <f>IF(G251&lt;&gt;"LIBSETS_SETTYPE_BATTLEGROUND",IF(G251&lt;&gt;"LIBSETS_SETTYPE_SPECIAL",IF(AT251&lt;&gt;"",VLOOKUP(AT251,'ESO zone constants'!$D$3:$H$4953,5,FALSE),""),""),"")</f>
        <v/>
      </c>
      <c r="AU251" s="44"/>
      <c r="AV251" s="43" t="str">
        <f>IF(AU251&lt;&gt;"",IF(AU251&lt;&gt;"LIBSETS_DROP_MECHANIC_MONSTER_NAME",VLOOKUP(AU251,'LibSets constants'!$I$4:$L$1003,3,FALSE),""),"")</f>
        <v/>
      </c>
      <c r="AW251" s="43" t="str">
        <f>IF(AU251&lt;&gt;"",IF(AU251&lt;&gt;"LIBSETS_DROP_MECHANIC_MONSTER_NAME",VLOOKUP(AU251,'LibSets constants'!$I$4:$L$1003,4,FALSE),""),"")</f>
        <v/>
      </c>
      <c r="AX251" s="87" t="s">
        <v>2678</v>
      </c>
      <c r="AY251" s="21" t="str">
        <f t="shared" si="15"/>
        <v>[295] = {wayshrines={194,194,194,}, dlcId=DLC_BASE_GAME</v>
      </c>
      <c r="AZ251" s="21" t="str">
        <f t="shared" si="16"/>
        <v>, zoneIds={380,935}, veteran=false</v>
      </c>
      <c r="BA251" s="21" t="str">
        <f t="shared" si="17"/>
        <v>, setType=LIBSETS_SETTYPE_DUNGEON</v>
      </c>
      <c r="BB251" s="21" t="str">
        <f t="shared" si="18"/>
        <v>},</v>
      </c>
      <c r="BC251" s="21" t="str">
        <f t="shared" si="19"/>
        <v xml:space="preserve"> --Jailbreaker / Ausbrecher   [The Banished Cells I]</v>
      </c>
    </row>
    <row r="252" spans="1:55" x14ac:dyDescent="0.25">
      <c r="A252" s="12">
        <v>296</v>
      </c>
      <c r="B252" t="s">
        <v>1112</v>
      </c>
      <c r="C252" t="s">
        <v>1113</v>
      </c>
      <c r="D252" s="3">
        <f>A252</f>
        <v>296</v>
      </c>
      <c r="G252" s="8" t="s">
        <v>1482</v>
      </c>
      <c r="I252" t="s">
        <v>91</v>
      </c>
      <c r="J252" t="s">
        <v>91</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constants'!$B$4:$C$1003,2,FALSE),"")</f>
        <v>Included in base game</v>
      </c>
      <c r="V252" s="3" t="str">
        <f>IF(U252&lt;&gt;"",IF(U252&lt;&gt;"LIBSETS_DROP_MECHANIC_MONSTER_NAME",VLOOKUP(U252,'LibSets constants'!$I$4:$L$1003,3,FALSE),""),"")</f>
        <v/>
      </c>
      <c r="W252" s="3" t="str">
        <f>IF(U252&lt;&gt;"",IF(U252&lt;&gt;"LIBSETS_DROP_MECHANIC_MONSTER_NAME",VLOOKUP(U252,'LibSets constants'!$I$4:$L$1003,4,FALSE),""),"")</f>
        <v/>
      </c>
      <c r="X252" s="3">
        <v>936</v>
      </c>
      <c r="Y252" s="3">
        <f>IF(G252&lt;&gt;"LIBSETS_SETTYPE_BATTLEGROUND",IF(G252&lt;&gt;"LIBSETS_SETTYPE_SPECIAL",IF(X252&lt;&gt;"",X252,IF(Z252&lt;&gt;"",VLOOKUP(Z252,'ESO zone constants'!$D$3:$H$4953,5,FALSE),"")),""),"")</f>
        <v>936</v>
      </c>
      <c r="Z252" t="str">
        <f>IF(AND(O252&lt;&gt;"",NOT(ISERROR(O252))),"",IF(AND(L252&lt;&gt;"",L252&gt;0,NOT(ISERROR(L252))),VLOOKUP(L252,'ESO dumped WayshrineInfo'!$K$3:$N$9999,4,FALSE),""))</f>
        <v/>
      </c>
      <c r="AB252" s="43" t="str">
        <f>IF(AA252&lt;&gt;"",IF(AA252&lt;&gt;"LIBSETS_DROP_MECHANIC_MONSTER_NAME",VLOOKUP(AA252,'LibSets constants'!$I$4:$L$1003,3,FALSE),""),"")</f>
        <v/>
      </c>
      <c r="AC252" s="43" t="str">
        <f>IF(AA252&lt;&gt;"",IF(AA252&lt;&gt;"LIBSETS_DROP_MECHANIC_MONSTER_NAME",VLOOKUP(AA252,'LibSets constants'!$I$4:$L$1003,4,FALSE),""),"")</f>
        <v/>
      </c>
      <c r="AD252" s="3" t="str">
        <f>IF(G252&lt;&gt;"LIBSETS_SETTYPE_BATTLEGROUND",IF(G252&lt;&gt;"LIBSETS_SETTYPE_SPECIAL",IF(AE252&lt;&gt;"",VLOOKUP(AE252,'ESO zone constants'!$D$3:$H$4953,5,FALSE),""),""),"")</f>
        <v/>
      </c>
      <c r="AE252" t="str">
        <f>IF(AND(O252&lt;&gt;"",NOT(ISERROR(O252))),"",IF(AND(M252&lt;&gt;"",M252&gt;0,NOT(ISERROR(M252))),VLOOKUP(M252,'ESO dumped WayshrineInfo'!$K$3:$N$9999,4,FALSE),""))</f>
        <v/>
      </c>
      <c r="AF252" s="44"/>
      <c r="AG252" s="43" t="str">
        <f>IF(AF252&lt;&gt;"",IF(AF252&lt;&gt;"LIBSETS_DROP_MECHANIC_MONSTER_NAME",VLOOKUP(AF252,'LibSets constants'!$I$4:$L$1003,3,FALSE),""),"")</f>
        <v/>
      </c>
      <c r="AH252" s="43" t="str">
        <f>IF(AF252&lt;&gt;"",IF(AF252&lt;&gt;"LIBSETS_DROP_MECHANIC_MONSTER_NAME",VLOOKUP(AF252,'LibSets constants'!$I$4:$L$1003,4,FALSE),""),"")</f>
        <v/>
      </c>
      <c r="AI252" s="3" t="str">
        <f>IF(G252&lt;&gt;"LIBSETS_SETTYPE_BATTLEGROUND",IF(G252&lt;&gt;"LIBSETS_SETTYPE_SPECIAL",IF(AJ252&lt;&gt;"",VLOOKUP(AJ252,'ESO zone constants'!$D$3:$H$4953,5,FALSE),""),""),"")</f>
        <v/>
      </c>
      <c r="AK252" s="44"/>
      <c r="AL252" s="43" t="str">
        <f>IF(AK252&lt;&gt;"",IF(AK252&lt;&gt;"LIBSETS_DROP_MECHANIC_MONSTER_NAME",VLOOKUP(AK252,'LibSets constants'!$I$4:$L$1003,3,FALSE),""),"")</f>
        <v/>
      </c>
      <c r="AM252" s="43" t="str">
        <f>IF(AK252&lt;&gt;"",IF(AK252&lt;&gt;"LIBSETS_DROP_MECHANIC_MONSTER_NAME",VLOOKUP(AK252,'LibSets constants'!$I$4:$L$1003,4,FALSE),""),"")</f>
        <v/>
      </c>
      <c r="AN252" s="3" t="str">
        <f>IF(G252&lt;&gt;"LIBSETS_SETTYPE_BATTLEGROUND",IF(G252&lt;&gt;"LIBSETS_SETTYPE_SPECIAL",IF(AO252&lt;&gt;"",VLOOKUP(AO252,'ESO zone constants'!$D$3:$H$4953,5,FALSE),""),""),"")</f>
        <v/>
      </c>
      <c r="AP252" s="44"/>
      <c r="AQ252" s="43" t="str">
        <f>IF(AP252&lt;&gt;"",IF(AP252&lt;&gt;"LIBSETS_DROP_MECHANIC_MONSTER_NAME",VLOOKUP(AP252,'LibSets constants'!$I$4:$L$1003,3,FALSE),""),"")</f>
        <v/>
      </c>
      <c r="AR252" s="43" t="str">
        <f>IF(AP252&lt;&gt;"",IF(AP252&lt;&gt;"LIBSETS_DROP_MECHANIC_MONSTER_NAME",VLOOKUP(AP252,'LibSets constants'!$I$4:$L$1003,4,FALSE),""),"")</f>
        <v/>
      </c>
      <c r="AS252" s="3" t="str">
        <f>IF(G252&lt;&gt;"LIBSETS_SETTYPE_BATTLEGROUND",IF(G252&lt;&gt;"LIBSETS_SETTYPE_SPECIAL",IF(AT252&lt;&gt;"",VLOOKUP(AT252,'ESO zone constants'!$D$3:$H$4953,5,FALSE),""),""),"")</f>
        <v/>
      </c>
      <c r="AU252" s="44"/>
      <c r="AV252" s="43" t="str">
        <f>IF(AU252&lt;&gt;"",IF(AU252&lt;&gt;"LIBSETS_DROP_MECHANIC_MONSTER_NAME",VLOOKUP(AU252,'LibSets constants'!$I$4:$L$1003,3,FALSE),""),"")</f>
        <v/>
      </c>
      <c r="AW252" s="43" t="str">
        <f>IF(AU252&lt;&gt;"",IF(AU252&lt;&gt;"LIBSETS_DROP_MECHANIC_MONSTER_NAME",VLOOKUP(AU252,'LibSets constants'!$I$4:$L$1003,4,FALSE),""),"")</f>
        <v/>
      </c>
      <c r="AX252" s="87" t="s">
        <v>2678</v>
      </c>
      <c r="AY252" s="21" t="str">
        <f t="shared" si="15"/>
        <v>[296] = {wayshrines={193,193,193,}, dlcId=DLC_BASE_GAME</v>
      </c>
      <c r="AZ252" s="21" t="str">
        <f t="shared" si="16"/>
        <v>, zoneIds={144,936}, veteran=false</v>
      </c>
      <c r="BA252" s="21" t="str">
        <f t="shared" si="17"/>
        <v>, setType=LIBSETS_SETTYPE_DUNGEON</v>
      </c>
      <c r="BB252" s="21" t="str">
        <f t="shared" si="18"/>
        <v>},</v>
      </c>
      <c r="BC252" s="21" t="str">
        <f t="shared" si="19"/>
        <v xml:space="preserve"> --Spelunker / Höhlenforscher   [Spindleclutch I]</v>
      </c>
    </row>
    <row r="253" spans="1:55" x14ac:dyDescent="0.25">
      <c r="A253" s="12">
        <v>297</v>
      </c>
      <c r="B253" t="s">
        <v>1114</v>
      </c>
      <c r="C253" t="s">
        <v>1115</v>
      </c>
      <c r="D253" s="3">
        <f>A253</f>
        <v>297</v>
      </c>
      <c r="G253" s="8" t="s">
        <v>1482</v>
      </c>
      <c r="I253" t="s">
        <v>91</v>
      </c>
      <c r="J253" t="s">
        <v>91</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constants'!$B$4:$C$1003,2,FALSE),"")</f>
        <v>Included in base game</v>
      </c>
      <c r="V253" s="3" t="str">
        <f>IF(U253&lt;&gt;"",IF(U253&lt;&gt;"LIBSETS_DROP_MECHANIC_MONSTER_NAME",VLOOKUP(U253,'LibSets constants'!$I$4:$L$1003,3,FALSE),""),"")</f>
        <v/>
      </c>
      <c r="W253" s="3" t="str">
        <f>IF(U253&lt;&gt;"",IF(U253&lt;&gt;"LIBSETS_DROP_MECHANIC_MONSTER_NAME",VLOOKUP(U253,'LibSets constants'!$I$4:$L$1003,4,FALSE),""),"")</f>
        <v/>
      </c>
      <c r="X253" s="3">
        <v>934</v>
      </c>
      <c r="Y253" s="3">
        <f>IF(G253&lt;&gt;"LIBSETS_SETTYPE_BATTLEGROUND",IF(G253&lt;&gt;"LIBSETS_SETTYPE_SPECIAL",IF(X253&lt;&gt;"",X253,IF(Z253&lt;&gt;"",VLOOKUP(Z253,'ESO zone constants'!$D$3:$H$4953,5,FALSE),"")),""),"")</f>
        <v>934</v>
      </c>
      <c r="Z253" t="str">
        <f>IF(AND(O253&lt;&gt;"",NOT(ISERROR(O253))),"",IF(AND(L253&lt;&gt;"",L253&gt;0,NOT(ISERROR(L253))),VLOOKUP(L253,'ESO dumped WayshrineInfo'!$K$3:$N$9999,4,FALSE),""))</f>
        <v/>
      </c>
      <c r="AB253" s="43" t="str">
        <f>IF(AA253&lt;&gt;"",IF(AA253&lt;&gt;"LIBSETS_DROP_MECHANIC_MONSTER_NAME",VLOOKUP(AA253,'LibSets constants'!$I$4:$L$1003,3,FALSE),""),"")</f>
        <v/>
      </c>
      <c r="AC253" s="43" t="str">
        <f>IF(AA253&lt;&gt;"",IF(AA253&lt;&gt;"LIBSETS_DROP_MECHANIC_MONSTER_NAME",VLOOKUP(AA253,'LibSets constants'!$I$4:$L$1003,4,FALSE),""),"")</f>
        <v/>
      </c>
      <c r="AD253" s="3" t="str">
        <f>IF(G253&lt;&gt;"LIBSETS_SETTYPE_BATTLEGROUND",IF(G253&lt;&gt;"LIBSETS_SETTYPE_SPECIAL",IF(AE253&lt;&gt;"",VLOOKUP(AE253,'ESO zone constants'!$D$3:$H$4953,5,FALSE),""),""),"")</f>
        <v/>
      </c>
      <c r="AE253" t="str">
        <f>IF(AND(O253&lt;&gt;"",NOT(ISERROR(O253))),"",IF(AND(M253&lt;&gt;"",M253&gt;0,NOT(ISERROR(M253))),VLOOKUP(M253,'ESO dumped WayshrineInfo'!$K$3:$N$9999,4,FALSE),""))</f>
        <v/>
      </c>
      <c r="AF253" s="44"/>
      <c r="AG253" s="43" t="str">
        <f>IF(AF253&lt;&gt;"",IF(AF253&lt;&gt;"LIBSETS_DROP_MECHANIC_MONSTER_NAME",VLOOKUP(AF253,'LibSets constants'!$I$4:$L$1003,3,FALSE),""),"")</f>
        <v/>
      </c>
      <c r="AH253" s="43" t="str">
        <f>IF(AF253&lt;&gt;"",IF(AF253&lt;&gt;"LIBSETS_DROP_MECHANIC_MONSTER_NAME",VLOOKUP(AF253,'LibSets constants'!$I$4:$L$1003,4,FALSE),""),"")</f>
        <v/>
      </c>
      <c r="AI253" s="3" t="str">
        <f>IF(G253&lt;&gt;"LIBSETS_SETTYPE_BATTLEGROUND",IF(G253&lt;&gt;"LIBSETS_SETTYPE_SPECIAL",IF(AJ253&lt;&gt;"",VLOOKUP(AJ253,'ESO zone constants'!$D$3:$H$4953,5,FALSE),""),""),"")</f>
        <v/>
      </c>
      <c r="AK253" s="44"/>
      <c r="AL253" s="43" t="str">
        <f>IF(AK253&lt;&gt;"",IF(AK253&lt;&gt;"LIBSETS_DROP_MECHANIC_MONSTER_NAME",VLOOKUP(AK253,'LibSets constants'!$I$4:$L$1003,3,FALSE),""),"")</f>
        <v/>
      </c>
      <c r="AM253" s="43" t="str">
        <f>IF(AK253&lt;&gt;"",IF(AK253&lt;&gt;"LIBSETS_DROP_MECHANIC_MONSTER_NAME",VLOOKUP(AK253,'LibSets constants'!$I$4:$L$1003,4,FALSE),""),"")</f>
        <v/>
      </c>
      <c r="AN253" s="3" t="str">
        <f>IF(G253&lt;&gt;"LIBSETS_SETTYPE_BATTLEGROUND",IF(G253&lt;&gt;"LIBSETS_SETTYPE_SPECIAL",IF(AO253&lt;&gt;"",VLOOKUP(AO253,'ESO zone constants'!$D$3:$H$4953,5,FALSE),""),""),"")</f>
        <v/>
      </c>
      <c r="AP253" s="44"/>
      <c r="AQ253" s="43" t="str">
        <f>IF(AP253&lt;&gt;"",IF(AP253&lt;&gt;"LIBSETS_DROP_MECHANIC_MONSTER_NAME",VLOOKUP(AP253,'LibSets constants'!$I$4:$L$1003,3,FALSE),""),"")</f>
        <v/>
      </c>
      <c r="AR253" s="43" t="str">
        <f>IF(AP253&lt;&gt;"",IF(AP253&lt;&gt;"LIBSETS_DROP_MECHANIC_MONSTER_NAME",VLOOKUP(AP253,'LibSets constants'!$I$4:$L$1003,4,FALSE),""),"")</f>
        <v/>
      </c>
      <c r="AS253" s="3" t="str">
        <f>IF(G253&lt;&gt;"LIBSETS_SETTYPE_BATTLEGROUND",IF(G253&lt;&gt;"LIBSETS_SETTYPE_SPECIAL",IF(AT253&lt;&gt;"",VLOOKUP(AT253,'ESO zone constants'!$D$3:$H$4953,5,FALSE),""),""),"")</f>
        <v/>
      </c>
      <c r="AU253" s="44"/>
      <c r="AV253" s="43" t="str">
        <f>IF(AU253&lt;&gt;"",IF(AU253&lt;&gt;"LIBSETS_DROP_MECHANIC_MONSTER_NAME",VLOOKUP(AU253,'LibSets constants'!$I$4:$L$1003,3,FALSE),""),"")</f>
        <v/>
      </c>
      <c r="AW253" s="43" t="str">
        <f>IF(AU253&lt;&gt;"",IF(AU253&lt;&gt;"LIBSETS_DROP_MECHANIC_MONSTER_NAME",VLOOKUP(AU253,'LibSets constants'!$I$4:$L$1003,4,FALSE),""),"")</f>
        <v/>
      </c>
      <c r="AX253" s="87" t="s">
        <v>2679</v>
      </c>
      <c r="AY253" s="21" t="str">
        <f t="shared" si="15"/>
        <v>[297] = {wayshrines={98,98,98,}, dlcId=DLC_BASE_GAME</v>
      </c>
      <c r="AZ253" s="21" t="str">
        <f t="shared" si="16"/>
        <v>, zoneIds={283,934}, veteran=false</v>
      </c>
      <c r="BA253" s="21" t="str">
        <f t="shared" si="17"/>
        <v>, setType=LIBSETS_SETTYPE_DUNGEON</v>
      </c>
      <c r="BB253" s="21" t="str">
        <f t="shared" si="18"/>
        <v>, isProcSetAllowedInPvP=1},</v>
      </c>
      <c r="BC253" s="21" t="str">
        <f t="shared" si="19"/>
        <v xml:space="preserve"> --Spider Cultist Cowl / Spinnenkultistenkutte   [Fungal Grotto I]</v>
      </c>
    </row>
    <row r="254" spans="1:55" x14ac:dyDescent="0.25">
      <c r="A254" s="12">
        <v>298</v>
      </c>
      <c r="B254" t="s">
        <v>1116</v>
      </c>
      <c r="C254" t="s">
        <v>1117</v>
      </c>
      <c r="D254" s="3">
        <f>A254</f>
        <v>298</v>
      </c>
      <c r="G254" s="8" t="s">
        <v>1482</v>
      </c>
      <c r="I254" t="s">
        <v>91</v>
      </c>
      <c r="J254" t="s">
        <v>91</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constants'!$B$4:$C$1003,2,FALSE),"")</f>
        <v>Included in base game</v>
      </c>
      <c r="V254" s="3" t="str">
        <f>IF(U254&lt;&gt;"",IF(U254&lt;&gt;"LIBSETS_DROP_MECHANIC_MONSTER_NAME",VLOOKUP(U254,'LibSets constants'!$I$4:$L$1003,3,FALSE),""),"")</f>
        <v/>
      </c>
      <c r="W254" s="3" t="str">
        <f>IF(U254&lt;&gt;"",IF(U254&lt;&gt;"LIBSETS_DROP_MECHANIC_MONSTER_NAME",VLOOKUP(U254,'LibSets constants'!$I$4:$L$1003,4,FALSE),""),"")</f>
        <v/>
      </c>
      <c r="X254" s="3">
        <v>931</v>
      </c>
      <c r="Y254" s="3">
        <f>IF(G254&lt;&gt;"LIBSETS_SETTYPE_BATTLEGROUND",IF(G254&lt;&gt;"LIBSETS_SETTYPE_SPECIAL",IF(X254&lt;&gt;"",X254,IF(Z254&lt;&gt;"",VLOOKUP(Z254,'ESO zone constants'!$D$3:$H$4953,5,FALSE),"")),""),"")</f>
        <v>931</v>
      </c>
      <c r="Z254" t="str">
        <f>IF(AND(O254&lt;&gt;"",NOT(ISERROR(O254))),"",IF(AND(L254&lt;&gt;"",L254&gt;0,NOT(ISERROR(L254))),VLOOKUP(L254,'ESO dumped WayshrineInfo'!$K$3:$N$9999,4,FALSE),""))</f>
        <v/>
      </c>
      <c r="AB254" s="43" t="str">
        <f>IF(AA254&lt;&gt;"",IF(AA254&lt;&gt;"LIBSETS_DROP_MECHANIC_MONSTER_NAME",VLOOKUP(AA254,'LibSets constants'!$I$4:$L$1003,3,FALSE),""),"")</f>
        <v/>
      </c>
      <c r="AC254" s="43" t="str">
        <f>IF(AA254&lt;&gt;"",IF(AA254&lt;&gt;"LIBSETS_DROP_MECHANIC_MONSTER_NAME",VLOOKUP(AA254,'LibSets constants'!$I$4:$L$1003,4,FALSE),""),"")</f>
        <v/>
      </c>
      <c r="AD254" s="3" t="str">
        <f>IF(G254&lt;&gt;"LIBSETS_SETTYPE_BATTLEGROUND",IF(G254&lt;&gt;"LIBSETS_SETTYPE_SPECIAL",IF(AE254&lt;&gt;"",VLOOKUP(AE254,'ESO zone constants'!$D$3:$H$4953,5,FALSE),""),""),"")</f>
        <v/>
      </c>
      <c r="AE254" t="str">
        <f>IF(AND(O254&lt;&gt;"",NOT(ISERROR(O254))),"",IF(AND(M254&lt;&gt;"",M254&gt;0,NOT(ISERROR(M254))),VLOOKUP(M254,'ESO dumped WayshrineInfo'!$K$3:$N$9999,4,FALSE),""))</f>
        <v/>
      </c>
      <c r="AF254" s="44"/>
      <c r="AG254" s="43" t="str">
        <f>IF(AF254&lt;&gt;"",IF(AF254&lt;&gt;"LIBSETS_DROP_MECHANIC_MONSTER_NAME",VLOOKUP(AF254,'LibSets constants'!$I$4:$L$1003,3,FALSE),""),"")</f>
        <v/>
      </c>
      <c r="AH254" s="43" t="str">
        <f>IF(AF254&lt;&gt;"",IF(AF254&lt;&gt;"LIBSETS_DROP_MECHANIC_MONSTER_NAME",VLOOKUP(AF254,'LibSets constants'!$I$4:$L$1003,4,FALSE),""),"")</f>
        <v/>
      </c>
      <c r="AI254" s="3" t="str">
        <f>IF(G254&lt;&gt;"LIBSETS_SETTYPE_BATTLEGROUND",IF(G254&lt;&gt;"LIBSETS_SETTYPE_SPECIAL",IF(AJ254&lt;&gt;"",VLOOKUP(AJ254,'ESO zone constants'!$D$3:$H$4953,5,FALSE),""),""),"")</f>
        <v/>
      </c>
      <c r="AK254" s="44"/>
      <c r="AL254" s="43" t="str">
        <f>IF(AK254&lt;&gt;"",IF(AK254&lt;&gt;"LIBSETS_DROP_MECHANIC_MONSTER_NAME",VLOOKUP(AK254,'LibSets constants'!$I$4:$L$1003,3,FALSE),""),"")</f>
        <v/>
      </c>
      <c r="AM254" s="43" t="str">
        <f>IF(AK254&lt;&gt;"",IF(AK254&lt;&gt;"LIBSETS_DROP_MECHANIC_MONSTER_NAME",VLOOKUP(AK254,'LibSets constants'!$I$4:$L$1003,4,FALSE),""),"")</f>
        <v/>
      </c>
      <c r="AN254" s="3" t="str">
        <f>IF(G254&lt;&gt;"LIBSETS_SETTYPE_BATTLEGROUND",IF(G254&lt;&gt;"LIBSETS_SETTYPE_SPECIAL",IF(AO254&lt;&gt;"",VLOOKUP(AO254,'ESO zone constants'!$D$3:$H$4953,5,FALSE),""),""),"")</f>
        <v/>
      </c>
      <c r="AP254" s="44"/>
      <c r="AQ254" s="43" t="str">
        <f>IF(AP254&lt;&gt;"",IF(AP254&lt;&gt;"LIBSETS_DROP_MECHANIC_MONSTER_NAME",VLOOKUP(AP254,'LibSets constants'!$I$4:$L$1003,3,FALSE),""),"")</f>
        <v/>
      </c>
      <c r="AR254" s="43" t="str">
        <f>IF(AP254&lt;&gt;"",IF(AP254&lt;&gt;"LIBSETS_DROP_MECHANIC_MONSTER_NAME",VLOOKUP(AP254,'LibSets constants'!$I$4:$L$1003,4,FALSE),""),"")</f>
        <v/>
      </c>
      <c r="AS254" s="3" t="str">
        <f>IF(G254&lt;&gt;"LIBSETS_SETTYPE_BATTLEGROUND",IF(G254&lt;&gt;"LIBSETS_SETTYPE_SPECIAL",IF(AT254&lt;&gt;"",VLOOKUP(AT254,'ESO zone constants'!$D$3:$H$4953,5,FALSE),""),""),"")</f>
        <v/>
      </c>
      <c r="AU254" s="44"/>
      <c r="AV254" s="43" t="str">
        <f>IF(AU254&lt;&gt;"",IF(AU254&lt;&gt;"LIBSETS_DROP_MECHANIC_MONSTER_NAME",VLOOKUP(AU254,'LibSets constants'!$I$4:$L$1003,3,FALSE),""),"")</f>
        <v/>
      </c>
      <c r="AW254" s="43" t="str">
        <f>IF(AU254&lt;&gt;"",IF(AU254&lt;&gt;"LIBSETS_DROP_MECHANIC_MONSTER_NAME",VLOOKUP(AU254,'LibSets constants'!$I$4:$L$1003,4,FALSE),""),"")</f>
        <v/>
      </c>
      <c r="AX254" s="87" t="s">
        <v>2679</v>
      </c>
      <c r="AY254" s="21" t="str">
        <f t="shared" si="15"/>
        <v>[298] = {wayshrines={191,191,191,}, dlcId=DLC_BASE_GAME</v>
      </c>
      <c r="AZ254" s="21" t="str">
        <f t="shared" si="16"/>
        <v>, zoneIds={126,931}, veteran=false</v>
      </c>
      <c r="BA254" s="21" t="str">
        <f t="shared" si="17"/>
        <v>, setType=LIBSETS_SETTYPE_DUNGEON</v>
      </c>
      <c r="BB254" s="21" t="str">
        <f t="shared" si="18"/>
        <v>, isProcSetAllowedInPvP=1},</v>
      </c>
      <c r="BC254" s="21" t="str">
        <f t="shared" si="19"/>
        <v xml:space="preserve"> --Light Speaker / Lichtsprecher   [Elden Hollow I]</v>
      </c>
    </row>
    <row r="255" spans="1:55" x14ac:dyDescent="0.25">
      <c r="A255" s="12">
        <v>299</v>
      </c>
      <c r="B255" t="s">
        <v>1118</v>
      </c>
      <c r="C255" t="s">
        <v>1119</v>
      </c>
      <c r="D255" s="3">
        <f>A255</f>
        <v>299</v>
      </c>
      <c r="G255" s="8" t="s">
        <v>1482</v>
      </c>
      <c r="I255" t="s">
        <v>91</v>
      </c>
      <c r="J255" t="s">
        <v>91</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constants'!$B$4:$C$1003,2,FALSE),"")</f>
        <v>Included in base game</v>
      </c>
      <c r="V255" s="3" t="str">
        <f>IF(U255&lt;&gt;"",IF(U255&lt;&gt;"LIBSETS_DROP_MECHANIC_MONSTER_NAME",VLOOKUP(U255,'LibSets constants'!$I$4:$L$1003,3,FALSE),""),"")</f>
        <v/>
      </c>
      <c r="W255" s="3" t="str">
        <f>IF(U255&lt;&gt;"",IF(U255&lt;&gt;"LIBSETS_DROP_MECHANIC_MONSTER_NAME",VLOOKUP(U255,'LibSets constants'!$I$4:$L$1003,4,FALSE),""),"")</f>
        <v/>
      </c>
      <c r="X255" s="3">
        <v>933</v>
      </c>
      <c r="Y255" s="3">
        <f>IF(G255&lt;&gt;"LIBSETS_SETTYPE_BATTLEGROUND",IF(G255&lt;&gt;"LIBSETS_SETTYPE_SPECIAL",IF(X255&lt;&gt;"",X255,IF(Z255&lt;&gt;"",VLOOKUP(Z255,'ESO zone constants'!$D$3:$H$4953,5,FALSE),"")),""),"")</f>
        <v>933</v>
      </c>
      <c r="Z255" t="str">
        <f>IF(AND(O255&lt;&gt;"",NOT(ISERROR(O255))),"",IF(AND(L255&lt;&gt;"",L255&gt;0,NOT(ISERROR(L255))),VLOOKUP(L255,'ESO dumped WayshrineInfo'!$K$3:$N$9999,4,FALSE),""))</f>
        <v/>
      </c>
      <c r="AB255" s="43" t="str">
        <f>IF(AA255&lt;&gt;"",IF(AA255&lt;&gt;"LIBSETS_DROP_MECHANIC_MONSTER_NAME",VLOOKUP(AA255,'LibSets constants'!$I$4:$L$1003,3,FALSE),""),"")</f>
        <v/>
      </c>
      <c r="AC255" s="43" t="str">
        <f>IF(AA255&lt;&gt;"",IF(AA255&lt;&gt;"LIBSETS_DROP_MECHANIC_MONSTER_NAME",VLOOKUP(AA255,'LibSets constants'!$I$4:$L$1003,4,FALSE),""),"")</f>
        <v/>
      </c>
      <c r="AD255" s="3" t="str">
        <f>IF(G255&lt;&gt;"LIBSETS_SETTYPE_BATTLEGROUND",IF(G255&lt;&gt;"LIBSETS_SETTYPE_SPECIAL",IF(AE255&lt;&gt;"",VLOOKUP(AE255,'ESO zone constants'!$D$3:$H$4953,5,FALSE),""),""),"")</f>
        <v/>
      </c>
      <c r="AE255" t="str">
        <f>IF(AND(O255&lt;&gt;"",NOT(ISERROR(O255))),"",IF(AND(M255&lt;&gt;"",M255&gt;0,NOT(ISERROR(M255))),VLOOKUP(M255,'ESO dumped WayshrineInfo'!$K$3:$N$9999,4,FALSE),""))</f>
        <v/>
      </c>
      <c r="AF255" s="44"/>
      <c r="AG255" s="43" t="str">
        <f>IF(AF255&lt;&gt;"",IF(AF255&lt;&gt;"LIBSETS_DROP_MECHANIC_MONSTER_NAME",VLOOKUP(AF255,'LibSets constants'!$I$4:$L$1003,3,FALSE),""),"")</f>
        <v/>
      </c>
      <c r="AH255" s="43" t="str">
        <f>IF(AF255&lt;&gt;"",IF(AF255&lt;&gt;"LIBSETS_DROP_MECHANIC_MONSTER_NAME",VLOOKUP(AF255,'LibSets constants'!$I$4:$L$1003,4,FALSE),""),"")</f>
        <v/>
      </c>
      <c r="AI255" s="3" t="str">
        <f>IF(G255&lt;&gt;"LIBSETS_SETTYPE_BATTLEGROUND",IF(G255&lt;&gt;"LIBSETS_SETTYPE_SPECIAL",IF(AJ255&lt;&gt;"",VLOOKUP(AJ255,'ESO zone constants'!$D$3:$H$4953,5,FALSE),""),""),"")</f>
        <v/>
      </c>
      <c r="AK255" s="44"/>
      <c r="AL255" s="43" t="str">
        <f>IF(AK255&lt;&gt;"",IF(AK255&lt;&gt;"LIBSETS_DROP_MECHANIC_MONSTER_NAME",VLOOKUP(AK255,'LibSets constants'!$I$4:$L$1003,3,FALSE),""),"")</f>
        <v/>
      </c>
      <c r="AM255" s="43" t="str">
        <f>IF(AK255&lt;&gt;"",IF(AK255&lt;&gt;"LIBSETS_DROP_MECHANIC_MONSTER_NAME",VLOOKUP(AK255,'LibSets constants'!$I$4:$L$1003,4,FALSE),""),"")</f>
        <v/>
      </c>
      <c r="AN255" s="3" t="str">
        <f>IF(G255&lt;&gt;"LIBSETS_SETTYPE_BATTLEGROUND",IF(G255&lt;&gt;"LIBSETS_SETTYPE_SPECIAL",IF(AO255&lt;&gt;"",VLOOKUP(AO255,'ESO zone constants'!$D$3:$H$4953,5,FALSE),""),""),"")</f>
        <v/>
      </c>
      <c r="AP255" s="44"/>
      <c r="AQ255" s="43" t="str">
        <f>IF(AP255&lt;&gt;"",IF(AP255&lt;&gt;"LIBSETS_DROP_MECHANIC_MONSTER_NAME",VLOOKUP(AP255,'LibSets constants'!$I$4:$L$1003,3,FALSE),""),"")</f>
        <v/>
      </c>
      <c r="AR255" s="43" t="str">
        <f>IF(AP255&lt;&gt;"",IF(AP255&lt;&gt;"LIBSETS_DROP_MECHANIC_MONSTER_NAME",VLOOKUP(AP255,'LibSets constants'!$I$4:$L$1003,4,FALSE),""),"")</f>
        <v/>
      </c>
      <c r="AS255" s="3" t="str">
        <f>IF(G255&lt;&gt;"LIBSETS_SETTYPE_BATTLEGROUND",IF(G255&lt;&gt;"LIBSETS_SETTYPE_SPECIAL",IF(AT255&lt;&gt;"",VLOOKUP(AT255,'ESO zone constants'!$D$3:$H$4953,5,FALSE),""),""),"")</f>
        <v/>
      </c>
      <c r="AU255" s="44"/>
      <c r="AV255" s="43" t="str">
        <f>IF(AU255&lt;&gt;"",IF(AU255&lt;&gt;"LIBSETS_DROP_MECHANIC_MONSTER_NAME",VLOOKUP(AU255,'LibSets constants'!$I$4:$L$1003,3,FALSE),""),"")</f>
        <v/>
      </c>
      <c r="AW255" s="43" t="str">
        <f>IF(AU255&lt;&gt;"",IF(AU255&lt;&gt;"LIBSETS_DROP_MECHANIC_MONSTER_NAME",VLOOKUP(AU255,'LibSets constants'!$I$4:$L$1003,4,FALSE),""),"")</f>
        <v/>
      </c>
      <c r="AX255" s="87" t="s">
        <v>2678</v>
      </c>
      <c r="AY255" s="21" t="str">
        <f t="shared" si="15"/>
        <v>[299] = {wayshrines={189,189,189,}, dlcId=DLC_BASE_GAME</v>
      </c>
      <c r="AZ255" s="21" t="str">
        <f t="shared" si="16"/>
        <v>, zoneIds={146,933}, veteran=false</v>
      </c>
      <c r="BA255" s="21" t="str">
        <f t="shared" si="17"/>
        <v>, setType=LIBSETS_SETTYPE_DUNGEON</v>
      </c>
      <c r="BB255" s="21" t="str">
        <f t="shared" si="18"/>
        <v>},</v>
      </c>
      <c r="BC255" s="21" t="str">
        <f t="shared" si="19"/>
        <v xml:space="preserve"> --Toothrow / Zahnreihe   [Wayrest Sewers I]</v>
      </c>
    </row>
    <row r="256" spans="1:55" x14ac:dyDescent="0.25">
      <c r="A256" s="12">
        <v>300</v>
      </c>
      <c r="B256" t="s">
        <v>1120</v>
      </c>
      <c r="C256" t="s">
        <v>2624</v>
      </c>
      <c r="D256" s="3">
        <f>A256</f>
        <v>300</v>
      </c>
      <c r="G256" s="8" t="s">
        <v>1482</v>
      </c>
      <c r="I256" t="s">
        <v>91</v>
      </c>
      <c r="J256" t="s">
        <v>91</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V256" s="3" t="str">
        <f>IF(U256&lt;&gt;"",IF(U256&lt;&gt;"LIBSETS_DROP_MECHANIC_MONSTER_NAME",VLOOKUP(U256,'LibSets constants'!$I$4:$L$1003,3,FALSE),""),"")</f>
        <v/>
      </c>
      <c r="W256" s="3" t="str">
        <f>IF(U256&lt;&gt;"",IF(U256&lt;&gt;"LIBSETS_DROP_MECHANIC_MONSTER_NAME",VLOOKUP(U256,'LibSets constants'!$I$4:$L$1003,4,FALSE),""),"")</f>
        <v/>
      </c>
      <c r="X256" s="3">
        <v>930</v>
      </c>
      <c r="Y256" s="3">
        <f>IF(G256&lt;&gt;"LIBSETS_SETTYPE_BATTLEGROUND",IF(G256&lt;&gt;"LIBSETS_SETTYPE_SPECIAL",IF(X256&lt;&gt;"",X256,IF(Z256&lt;&gt;"",VLOOKUP(Z256,'ESO zone constants'!$D$3:$H$4953,5,FALSE),"")),""),"")</f>
        <v>930</v>
      </c>
      <c r="Z256" t="str">
        <f>IF(AND(O256&lt;&gt;"",NOT(ISERROR(O256))),"",IF(AND(L256&lt;&gt;"",L256&gt;0,NOT(ISERROR(L256))),VLOOKUP(L256,'ESO dumped WayshrineInfo'!$K$3:$N$9999,4,FALSE),""))</f>
        <v/>
      </c>
      <c r="AB256" s="43" t="str">
        <f>IF(AA256&lt;&gt;"",IF(AA256&lt;&gt;"LIBSETS_DROP_MECHANIC_MONSTER_NAME",VLOOKUP(AA256,'LibSets constants'!$I$4:$L$1003,3,FALSE),""),"")</f>
        <v/>
      </c>
      <c r="AC256" s="43" t="str">
        <f>IF(AA256&lt;&gt;"",IF(AA256&lt;&gt;"LIBSETS_DROP_MECHANIC_MONSTER_NAME",VLOOKUP(AA256,'LibSets constants'!$I$4:$L$1003,4,FALSE),""),"")</f>
        <v/>
      </c>
      <c r="AD256" s="3" t="str">
        <f>IF(G256&lt;&gt;"LIBSETS_SETTYPE_BATTLEGROUND",IF(G256&lt;&gt;"LIBSETS_SETTYPE_SPECIAL",IF(AE256&lt;&gt;"",VLOOKUP(AE256,'ESO zone constants'!$D$3:$H$4953,5,FALSE),""),""),"")</f>
        <v/>
      </c>
      <c r="AE256" t="str">
        <f>IF(AND(O256&lt;&gt;"",NOT(ISERROR(O256))),"",IF(AND(M256&lt;&gt;"",M256&gt;0,NOT(ISERROR(M256))),VLOOKUP(M256,'ESO dumped WayshrineInfo'!$K$3:$N$9999,4,FALSE),""))</f>
        <v/>
      </c>
      <c r="AF256" s="44"/>
      <c r="AG256" s="43" t="str">
        <f>IF(AF256&lt;&gt;"",IF(AF256&lt;&gt;"LIBSETS_DROP_MECHANIC_MONSTER_NAME",VLOOKUP(AF256,'LibSets constants'!$I$4:$L$1003,3,FALSE),""),"")</f>
        <v/>
      </c>
      <c r="AH256" s="43" t="str">
        <f>IF(AF256&lt;&gt;"",IF(AF256&lt;&gt;"LIBSETS_DROP_MECHANIC_MONSTER_NAME",VLOOKUP(AF256,'LibSets constants'!$I$4:$L$1003,4,FALSE),""),"")</f>
        <v/>
      </c>
      <c r="AI256" s="3" t="str">
        <f>IF(G256&lt;&gt;"LIBSETS_SETTYPE_BATTLEGROUND",IF(G256&lt;&gt;"LIBSETS_SETTYPE_SPECIAL",IF(AJ256&lt;&gt;"",VLOOKUP(AJ256,'ESO zone constants'!$D$3:$H$4953,5,FALSE),""),""),"")</f>
        <v/>
      </c>
      <c r="AK256" s="44"/>
      <c r="AL256" s="43" t="str">
        <f>IF(AK256&lt;&gt;"",IF(AK256&lt;&gt;"LIBSETS_DROP_MECHANIC_MONSTER_NAME",VLOOKUP(AK256,'LibSets constants'!$I$4:$L$1003,3,FALSE),""),"")</f>
        <v/>
      </c>
      <c r="AM256" s="43" t="str">
        <f>IF(AK256&lt;&gt;"",IF(AK256&lt;&gt;"LIBSETS_DROP_MECHANIC_MONSTER_NAME",VLOOKUP(AK256,'LibSets constants'!$I$4:$L$1003,4,FALSE),""),"")</f>
        <v/>
      </c>
      <c r="AN256" s="3" t="str">
        <f>IF(G256&lt;&gt;"LIBSETS_SETTYPE_BATTLEGROUND",IF(G256&lt;&gt;"LIBSETS_SETTYPE_SPECIAL",IF(AO256&lt;&gt;"",VLOOKUP(AO256,'ESO zone constants'!$D$3:$H$4953,5,FALSE),""),""),"")</f>
        <v/>
      </c>
      <c r="AP256" s="44"/>
      <c r="AQ256" s="43" t="str">
        <f>IF(AP256&lt;&gt;"",IF(AP256&lt;&gt;"LIBSETS_DROP_MECHANIC_MONSTER_NAME",VLOOKUP(AP256,'LibSets constants'!$I$4:$L$1003,3,FALSE),""),"")</f>
        <v/>
      </c>
      <c r="AR256" s="43" t="str">
        <f>IF(AP256&lt;&gt;"",IF(AP256&lt;&gt;"LIBSETS_DROP_MECHANIC_MONSTER_NAME",VLOOKUP(AP256,'LibSets constants'!$I$4:$L$1003,4,FALSE),""),"")</f>
        <v/>
      </c>
      <c r="AS256" s="3" t="str">
        <f>IF(G256&lt;&gt;"LIBSETS_SETTYPE_BATTLEGROUND",IF(G256&lt;&gt;"LIBSETS_SETTYPE_SPECIAL",IF(AT256&lt;&gt;"",VLOOKUP(AT256,'ESO zone constants'!$D$3:$H$4953,5,FALSE),""),""),"")</f>
        <v/>
      </c>
      <c r="AU256" s="44"/>
      <c r="AV256" s="43" t="str">
        <f>IF(AU256&lt;&gt;"",IF(AU256&lt;&gt;"LIBSETS_DROP_MECHANIC_MONSTER_NAME",VLOOKUP(AU256,'LibSets constants'!$I$4:$L$1003,3,FALSE),""),"")</f>
        <v/>
      </c>
      <c r="AW256" s="43" t="str">
        <f>IF(AU256&lt;&gt;"",IF(AU256&lt;&gt;"LIBSETS_DROP_MECHANIC_MONSTER_NAME",VLOOKUP(AU256,'LibSets constants'!$I$4:$L$1003,4,FALSE),""),"")</f>
        <v/>
      </c>
      <c r="AX256" s="87" t="s">
        <v>2679</v>
      </c>
      <c r="AY256" s="21" t="str">
        <f t="shared" si="15"/>
        <v>[300] = {wayshrines={198,198,198,}, dlcId=DLC_BASE_GAME</v>
      </c>
      <c r="AZ256" s="21" t="str">
        <f t="shared" si="16"/>
        <v>, zoneIds={63,930}, veteran=false</v>
      </c>
      <c r="BA256" s="21" t="str">
        <f t="shared" si="17"/>
        <v>, setType=LIBSETS_SETTYPE_DUNGEON</v>
      </c>
      <c r="BB256" s="21" t="str">
        <f t="shared" si="18"/>
        <v>, isProcSetAllowedInPvP=1},</v>
      </c>
      <c r="BC256" s="21" t="str">
        <f t="shared" si="19"/>
        <v xml:space="preserve"> --Netch\'s Touch / Berührung des Netch   [Darkshade Caverns I]</v>
      </c>
    </row>
    <row r="257" spans="1:55" x14ac:dyDescent="0.25">
      <c r="A257" s="12">
        <v>301</v>
      </c>
      <c r="B257" t="s">
        <v>1121</v>
      </c>
      <c r="C257" t="s">
        <v>1122</v>
      </c>
      <c r="D257" s="3">
        <f>A257</f>
        <v>301</v>
      </c>
      <c r="G257" s="8" t="s">
        <v>1482</v>
      </c>
      <c r="I257" t="s">
        <v>91</v>
      </c>
      <c r="J257" t="s">
        <v>91</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constants'!$B$4:$C$1003,2,FALSE),"")</f>
        <v>Included in base game</v>
      </c>
      <c r="V257" s="3" t="str">
        <f>IF(U257&lt;&gt;"",IF(U257&lt;&gt;"LIBSETS_DROP_MECHANIC_MONSTER_NAME",VLOOKUP(U257,'LibSets constants'!$I$4:$L$1003,3,FALSE),""),"")</f>
        <v/>
      </c>
      <c r="W257" s="3" t="str">
        <f>IF(U257&lt;&gt;"",IF(U257&lt;&gt;"LIBSETS_DROP_MECHANIC_MONSTER_NAME",VLOOKUP(U257,'LibSets constants'!$I$4:$L$1003,4,FALSE),""),"")</f>
        <v/>
      </c>
      <c r="X257" s="3">
        <v>930</v>
      </c>
      <c r="Y257" s="3">
        <f>IF(G257&lt;&gt;"LIBSETS_SETTYPE_BATTLEGROUND",IF(G257&lt;&gt;"LIBSETS_SETTYPE_SPECIAL",IF(X257&lt;&gt;"",X257,IF(Z257&lt;&gt;"",VLOOKUP(Z257,'ESO zone constants'!$D$3:$H$4953,5,FALSE),"")),""),"")</f>
        <v>930</v>
      </c>
      <c r="Z257" t="str">
        <f>IF(AND(O257&lt;&gt;"",NOT(ISERROR(O257))),"",IF(AND(L257&lt;&gt;"",L257&gt;0,NOT(ISERROR(L257))),VLOOKUP(L257,'ESO dumped WayshrineInfo'!$K$3:$N$9999,4,FALSE),""))</f>
        <v/>
      </c>
      <c r="AB257" s="43" t="str">
        <f>IF(AA257&lt;&gt;"",IF(AA257&lt;&gt;"LIBSETS_DROP_MECHANIC_MONSTER_NAME",VLOOKUP(AA257,'LibSets constants'!$I$4:$L$1003,3,FALSE),""),"")</f>
        <v/>
      </c>
      <c r="AC257" s="43" t="str">
        <f>IF(AA257&lt;&gt;"",IF(AA257&lt;&gt;"LIBSETS_DROP_MECHANIC_MONSTER_NAME",VLOOKUP(AA257,'LibSets constants'!$I$4:$L$1003,4,FALSE),""),"")</f>
        <v/>
      </c>
      <c r="AD257" s="3" t="str">
        <f>IF(G257&lt;&gt;"LIBSETS_SETTYPE_BATTLEGROUND",IF(G257&lt;&gt;"LIBSETS_SETTYPE_SPECIAL",IF(AE257&lt;&gt;"",VLOOKUP(AE257,'ESO zone constants'!$D$3:$H$4953,5,FALSE),""),""),"")</f>
        <v/>
      </c>
      <c r="AE257" t="str">
        <f>IF(AND(O257&lt;&gt;"",NOT(ISERROR(O257))),"",IF(AND(M257&lt;&gt;"",M257&gt;0,NOT(ISERROR(M257))),VLOOKUP(M257,'ESO dumped WayshrineInfo'!$K$3:$N$9999,4,FALSE),""))</f>
        <v/>
      </c>
      <c r="AF257" s="44"/>
      <c r="AG257" s="43" t="str">
        <f>IF(AF257&lt;&gt;"",IF(AF257&lt;&gt;"LIBSETS_DROP_MECHANIC_MONSTER_NAME",VLOOKUP(AF257,'LibSets constants'!$I$4:$L$1003,3,FALSE),""),"")</f>
        <v/>
      </c>
      <c r="AH257" s="43" t="str">
        <f>IF(AF257&lt;&gt;"",IF(AF257&lt;&gt;"LIBSETS_DROP_MECHANIC_MONSTER_NAME",VLOOKUP(AF257,'LibSets constants'!$I$4:$L$1003,4,FALSE),""),"")</f>
        <v/>
      </c>
      <c r="AI257" s="3" t="str">
        <f>IF(G257&lt;&gt;"LIBSETS_SETTYPE_BATTLEGROUND",IF(G257&lt;&gt;"LIBSETS_SETTYPE_SPECIAL",IF(AJ257&lt;&gt;"",VLOOKUP(AJ257,'ESO zone constants'!$D$3:$H$4953,5,FALSE),""),""),"")</f>
        <v/>
      </c>
      <c r="AK257" s="44"/>
      <c r="AL257" s="43" t="str">
        <f>IF(AK257&lt;&gt;"",IF(AK257&lt;&gt;"LIBSETS_DROP_MECHANIC_MONSTER_NAME",VLOOKUP(AK257,'LibSets constants'!$I$4:$L$1003,3,FALSE),""),"")</f>
        <v/>
      </c>
      <c r="AM257" s="43" t="str">
        <f>IF(AK257&lt;&gt;"",IF(AK257&lt;&gt;"LIBSETS_DROP_MECHANIC_MONSTER_NAME",VLOOKUP(AK257,'LibSets constants'!$I$4:$L$1003,4,FALSE),""),"")</f>
        <v/>
      </c>
      <c r="AN257" s="3" t="str">
        <f>IF(G257&lt;&gt;"LIBSETS_SETTYPE_BATTLEGROUND",IF(G257&lt;&gt;"LIBSETS_SETTYPE_SPECIAL",IF(AO257&lt;&gt;"",VLOOKUP(AO257,'ESO zone constants'!$D$3:$H$4953,5,FALSE),""),""),"")</f>
        <v/>
      </c>
      <c r="AP257" s="44"/>
      <c r="AQ257" s="43" t="str">
        <f>IF(AP257&lt;&gt;"",IF(AP257&lt;&gt;"LIBSETS_DROP_MECHANIC_MONSTER_NAME",VLOOKUP(AP257,'LibSets constants'!$I$4:$L$1003,3,FALSE),""),"")</f>
        <v/>
      </c>
      <c r="AR257" s="43" t="str">
        <f>IF(AP257&lt;&gt;"",IF(AP257&lt;&gt;"LIBSETS_DROP_MECHANIC_MONSTER_NAME",VLOOKUP(AP257,'LibSets constants'!$I$4:$L$1003,4,FALSE),""),"")</f>
        <v/>
      </c>
      <c r="AS257" s="3" t="str">
        <f>IF(G257&lt;&gt;"LIBSETS_SETTYPE_BATTLEGROUND",IF(G257&lt;&gt;"LIBSETS_SETTYPE_SPECIAL",IF(AT257&lt;&gt;"",VLOOKUP(AT257,'ESO zone constants'!$D$3:$H$4953,5,FALSE),""),""),"")</f>
        <v/>
      </c>
      <c r="AU257" s="44"/>
      <c r="AV257" s="43" t="str">
        <f>IF(AU257&lt;&gt;"",IF(AU257&lt;&gt;"LIBSETS_DROP_MECHANIC_MONSTER_NAME",VLOOKUP(AU257,'LibSets constants'!$I$4:$L$1003,3,FALSE),""),"")</f>
        <v/>
      </c>
      <c r="AW257" s="43" t="str">
        <f>IF(AU257&lt;&gt;"",IF(AU257&lt;&gt;"LIBSETS_DROP_MECHANIC_MONSTER_NAME",VLOOKUP(AU257,'LibSets constants'!$I$4:$L$1003,4,FALSE),""),"")</f>
        <v/>
      </c>
      <c r="AX257" s="87" t="s">
        <v>2679</v>
      </c>
      <c r="AY257" s="21" t="str">
        <f t="shared" si="15"/>
        <v>[301] = {wayshrines={198,198,198,}, dlcId=DLC_BASE_GAME</v>
      </c>
      <c r="AZ257" s="21" t="str">
        <f t="shared" si="16"/>
        <v>, zoneIds={63,930}, veteran=false</v>
      </c>
      <c r="BA257" s="21" t="str">
        <f t="shared" si="17"/>
        <v>, setType=LIBSETS_SETTYPE_DUNGEON</v>
      </c>
      <c r="BB257" s="21" t="str">
        <f t="shared" si="18"/>
        <v>, isProcSetAllowedInPvP=1},</v>
      </c>
      <c r="BC257" s="21" t="str">
        <f t="shared" si="19"/>
        <v xml:space="preserve"> --Strength of the Automaton / Stärke des Automaten   [Darkshade Caverns I]</v>
      </c>
    </row>
    <row r="258" spans="1:55" x14ac:dyDescent="0.25">
      <c r="A258" s="12">
        <v>302</v>
      </c>
      <c r="B258" t="s">
        <v>1123</v>
      </c>
      <c r="C258" t="s">
        <v>1123</v>
      </c>
      <c r="D258" s="3">
        <f>A258</f>
        <v>302</v>
      </c>
      <c r="G258" s="8" t="s">
        <v>1482</v>
      </c>
      <c r="I258" t="s">
        <v>91</v>
      </c>
      <c r="J258" t="s">
        <v>91</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3" t="str">
        <f>IF(U258&lt;&gt;"",IF(U258&lt;&gt;"LIBSETS_DROP_MECHANIC_MONSTER_NAME",VLOOKUP(U258,'LibSets constants'!$I$4:$L$1003,3,FALSE),""),"")</f>
        <v/>
      </c>
      <c r="W258" s="3" t="str">
        <f>IF(U258&lt;&gt;"",IF(U258&lt;&gt;"LIBSETS_DROP_MECHANIC_MONSTER_NAME",VLOOKUP(U258,'LibSets constants'!$I$4:$L$1003,4,FALSE),""),"")</f>
        <v/>
      </c>
      <c r="X258" s="3">
        <v>932</v>
      </c>
      <c r="Y258" s="3">
        <f>IF(G258&lt;&gt;"LIBSETS_SETTYPE_BATTLEGROUND",IF(G258&lt;&gt;"LIBSETS_SETTYPE_SPECIAL",IF(X258&lt;&gt;"",X258,IF(Z258&lt;&gt;"",VLOOKUP(Z258,'ESO zone constants'!$D$3:$H$4953,5,FALSE),"")),""),"")</f>
        <v>932</v>
      </c>
      <c r="Z258" t="str">
        <f>IF(AND(O258&lt;&gt;"",NOT(ISERROR(O258))),"",IF(AND(L258&lt;&gt;"",L258&gt;0,NOT(ISERROR(L258))),VLOOKUP(L258,'ESO dumped WayshrineInfo'!$K$3:$N$9999,4,FALSE),""))</f>
        <v/>
      </c>
      <c r="AB258" s="43" t="str">
        <f>IF(AA258&lt;&gt;"",IF(AA258&lt;&gt;"LIBSETS_DROP_MECHANIC_MONSTER_NAME",VLOOKUP(AA258,'LibSets constants'!$I$4:$L$1003,3,FALSE),""),"")</f>
        <v/>
      </c>
      <c r="AC258" s="43" t="str">
        <f>IF(AA258&lt;&gt;"",IF(AA258&lt;&gt;"LIBSETS_DROP_MECHANIC_MONSTER_NAME",VLOOKUP(AA258,'LibSets constants'!$I$4:$L$1003,4,FALSE),""),"")</f>
        <v/>
      </c>
      <c r="AD258" s="3" t="str">
        <f>IF(G258&lt;&gt;"LIBSETS_SETTYPE_BATTLEGROUND",IF(G258&lt;&gt;"LIBSETS_SETTYPE_SPECIAL",IF(AE258&lt;&gt;"",VLOOKUP(AE258,'ESO zone constants'!$D$3:$H$4953,5,FALSE),""),""),"")</f>
        <v/>
      </c>
      <c r="AE258" t="str">
        <f>IF(AND(O258&lt;&gt;"",NOT(ISERROR(O258))),"",IF(AND(M258&lt;&gt;"",M258&gt;0,NOT(ISERROR(M258))),VLOOKUP(M258,'ESO dumped WayshrineInfo'!$K$3:$N$9999,4,FALSE),""))</f>
        <v/>
      </c>
      <c r="AF258" s="44"/>
      <c r="AG258" s="43" t="str">
        <f>IF(AF258&lt;&gt;"",IF(AF258&lt;&gt;"LIBSETS_DROP_MECHANIC_MONSTER_NAME",VLOOKUP(AF258,'LibSets constants'!$I$4:$L$1003,3,FALSE),""),"")</f>
        <v/>
      </c>
      <c r="AH258" s="43" t="str">
        <f>IF(AF258&lt;&gt;"",IF(AF258&lt;&gt;"LIBSETS_DROP_MECHANIC_MONSTER_NAME",VLOOKUP(AF258,'LibSets constants'!$I$4:$L$1003,4,FALSE),""),"")</f>
        <v/>
      </c>
      <c r="AI258" s="3" t="str">
        <f>IF(G258&lt;&gt;"LIBSETS_SETTYPE_BATTLEGROUND",IF(G258&lt;&gt;"LIBSETS_SETTYPE_SPECIAL",IF(AJ258&lt;&gt;"",VLOOKUP(AJ258,'ESO zone constants'!$D$3:$H$4953,5,FALSE),""),""),"")</f>
        <v/>
      </c>
      <c r="AK258" s="44"/>
      <c r="AL258" s="43" t="str">
        <f>IF(AK258&lt;&gt;"",IF(AK258&lt;&gt;"LIBSETS_DROP_MECHANIC_MONSTER_NAME",VLOOKUP(AK258,'LibSets constants'!$I$4:$L$1003,3,FALSE),""),"")</f>
        <v/>
      </c>
      <c r="AM258" s="43" t="str">
        <f>IF(AK258&lt;&gt;"",IF(AK258&lt;&gt;"LIBSETS_DROP_MECHANIC_MONSTER_NAME",VLOOKUP(AK258,'LibSets constants'!$I$4:$L$1003,4,FALSE),""),"")</f>
        <v/>
      </c>
      <c r="AN258" s="3" t="str">
        <f>IF(G258&lt;&gt;"LIBSETS_SETTYPE_BATTLEGROUND",IF(G258&lt;&gt;"LIBSETS_SETTYPE_SPECIAL",IF(AO258&lt;&gt;"",VLOOKUP(AO258,'ESO zone constants'!$D$3:$H$4953,5,FALSE),""),""),"")</f>
        <v/>
      </c>
      <c r="AP258" s="44"/>
      <c r="AQ258" s="43" t="str">
        <f>IF(AP258&lt;&gt;"",IF(AP258&lt;&gt;"LIBSETS_DROP_MECHANIC_MONSTER_NAME",VLOOKUP(AP258,'LibSets constants'!$I$4:$L$1003,3,FALSE),""),"")</f>
        <v/>
      </c>
      <c r="AR258" s="43" t="str">
        <f>IF(AP258&lt;&gt;"",IF(AP258&lt;&gt;"LIBSETS_DROP_MECHANIC_MONSTER_NAME",VLOOKUP(AP258,'LibSets constants'!$I$4:$L$1003,4,FALSE),""),"")</f>
        <v/>
      </c>
      <c r="AS258" s="3" t="str">
        <f>IF(G258&lt;&gt;"LIBSETS_SETTYPE_BATTLEGROUND",IF(G258&lt;&gt;"LIBSETS_SETTYPE_SPECIAL",IF(AT258&lt;&gt;"",VLOOKUP(AT258,'ESO zone constants'!$D$3:$H$4953,5,FALSE),""),""),"")</f>
        <v/>
      </c>
      <c r="AU258" s="44"/>
      <c r="AV258" s="43" t="str">
        <f>IF(AU258&lt;&gt;"",IF(AU258&lt;&gt;"LIBSETS_DROP_MECHANIC_MONSTER_NAME",VLOOKUP(AU258,'LibSets constants'!$I$4:$L$1003,3,FALSE),""),"")</f>
        <v/>
      </c>
      <c r="AW258" s="43" t="str">
        <f>IF(AU258&lt;&gt;"",IF(AU258&lt;&gt;"LIBSETS_DROP_MECHANIC_MONSTER_NAME",VLOOKUP(AU258,'LibSets constants'!$I$4:$L$1003,4,FALSE),""),"")</f>
        <v/>
      </c>
      <c r="AX258" s="87" t="s">
        <v>2679</v>
      </c>
      <c r="AY258" s="21" t="str">
        <f t="shared" si="15"/>
        <v>[302] = {wayshrines={190,190,190,}, dlcId=DLC_BASE_GAME</v>
      </c>
      <c r="AZ258" s="21" t="str">
        <f t="shared" si="16"/>
        <v>, zoneIds={130,932}, veteran=false</v>
      </c>
      <c r="BA258" s="21" t="str">
        <f t="shared" si="17"/>
        <v>, setType=LIBSETS_SETTYPE_DUNGEON</v>
      </c>
      <c r="BB258" s="21" t="str">
        <f t="shared" si="18"/>
        <v>, isProcSetAllowedInPvP=1},</v>
      </c>
      <c r="BC258" s="21" t="str">
        <f t="shared" si="19"/>
        <v xml:space="preserve"> --Leviathan / Leviathan   [Crypt of Hearts I]</v>
      </c>
    </row>
    <row r="259" spans="1:55" x14ac:dyDescent="0.25">
      <c r="A259" s="12">
        <v>303</v>
      </c>
      <c r="B259" t="s">
        <v>1124</v>
      </c>
      <c r="C259" t="s">
        <v>2625</v>
      </c>
      <c r="D259" s="3">
        <f>A259</f>
        <v>303</v>
      </c>
      <c r="G259" s="8" t="s">
        <v>1482</v>
      </c>
      <c r="I259" t="s">
        <v>91</v>
      </c>
      <c r="J259" t="s">
        <v>91</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V259" s="3" t="str">
        <f>IF(U259&lt;&gt;"",IF(U259&lt;&gt;"LIBSETS_DROP_MECHANIC_MONSTER_NAME",VLOOKUP(U259,'LibSets constants'!$I$4:$L$1003,3,FALSE),""),"")</f>
        <v/>
      </c>
      <c r="W259" s="3" t="str">
        <f>IF(U259&lt;&gt;"",IF(U259&lt;&gt;"LIBSETS_DROP_MECHANIC_MONSTER_NAME",VLOOKUP(U259,'LibSets constants'!$I$4:$L$1003,4,FALSE),""),"")</f>
        <v/>
      </c>
      <c r="X259" s="3"/>
      <c r="Y259" s="3" t="str">
        <f>IF(G259&lt;&gt;"LIBSETS_SETTYPE_BATTLEGROUND",IF(G259&lt;&gt;"LIBSETS_SETTYPE_SPECIAL",IF(X259&lt;&gt;"",X259,IF(Z259&lt;&gt;"",VLOOKUP(Z259,'ESO zone constants'!$D$3:$H$4953,5,FALSE),"")),""),"")</f>
        <v/>
      </c>
      <c r="Z259" t="str">
        <f>IF(AND(O259&lt;&gt;"",NOT(ISERROR(O259))),"",IF(AND(L259&lt;&gt;"",L259&gt;0,NOT(ISERROR(L259))),VLOOKUP(L259,'ESO dumped WayshrineInfo'!$K$3:$N$9999,4,FALSE),""))</f>
        <v/>
      </c>
      <c r="AB259" s="43" t="str">
        <f>IF(AA259&lt;&gt;"",IF(AA259&lt;&gt;"LIBSETS_DROP_MECHANIC_MONSTER_NAME",VLOOKUP(AA259,'LibSets constants'!$I$4:$L$1003,3,FALSE),""),"")</f>
        <v/>
      </c>
      <c r="AC259" s="43" t="str">
        <f>IF(AA259&lt;&gt;"",IF(AA259&lt;&gt;"LIBSETS_DROP_MECHANIC_MONSTER_NAME",VLOOKUP(AA259,'LibSets constants'!$I$4:$L$1003,4,FALSE),""),"")</f>
        <v/>
      </c>
      <c r="AD259" s="3" t="str">
        <f>IF(G259&lt;&gt;"LIBSETS_SETTYPE_BATTLEGROUND",IF(G259&lt;&gt;"LIBSETS_SETTYPE_SPECIAL",IF(AE259&lt;&gt;"",VLOOKUP(AE259,'ESO zone constants'!$D$3:$H$4953,5,FALSE),""),""),"")</f>
        <v/>
      </c>
      <c r="AE259" t="str">
        <f>IF(AND(O259&lt;&gt;"",NOT(ISERROR(O259))),"",IF(AND(M259&lt;&gt;"",M259&gt;0,NOT(ISERROR(M259))),VLOOKUP(M259,'ESO dumped WayshrineInfo'!$K$3:$N$9999,4,FALSE),""))</f>
        <v/>
      </c>
      <c r="AF259" s="44"/>
      <c r="AG259" s="43" t="str">
        <f>IF(AF259&lt;&gt;"",IF(AF259&lt;&gt;"LIBSETS_DROP_MECHANIC_MONSTER_NAME",VLOOKUP(AF259,'LibSets constants'!$I$4:$L$1003,3,FALSE),""),"")</f>
        <v/>
      </c>
      <c r="AH259" s="43" t="str">
        <f>IF(AF259&lt;&gt;"",IF(AF259&lt;&gt;"LIBSETS_DROP_MECHANIC_MONSTER_NAME",VLOOKUP(AF259,'LibSets constants'!$I$4:$L$1003,4,FALSE),""),"")</f>
        <v/>
      </c>
      <c r="AI259" s="3" t="str">
        <f>IF(G259&lt;&gt;"LIBSETS_SETTYPE_BATTLEGROUND",IF(G259&lt;&gt;"LIBSETS_SETTYPE_SPECIAL",IF(AJ259&lt;&gt;"",VLOOKUP(AJ259,'ESO zone constants'!$D$3:$H$4953,5,FALSE),""),""),"")</f>
        <v/>
      </c>
      <c r="AK259" s="44"/>
      <c r="AL259" s="43" t="str">
        <f>IF(AK259&lt;&gt;"",IF(AK259&lt;&gt;"LIBSETS_DROP_MECHANIC_MONSTER_NAME",VLOOKUP(AK259,'LibSets constants'!$I$4:$L$1003,3,FALSE),""),"")</f>
        <v/>
      </c>
      <c r="AM259" s="43" t="str">
        <f>IF(AK259&lt;&gt;"",IF(AK259&lt;&gt;"LIBSETS_DROP_MECHANIC_MONSTER_NAME",VLOOKUP(AK259,'LibSets constants'!$I$4:$L$1003,4,FALSE),""),"")</f>
        <v/>
      </c>
      <c r="AN259" s="3" t="str">
        <f>IF(G259&lt;&gt;"LIBSETS_SETTYPE_BATTLEGROUND",IF(G259&lt;&gt;"LIBSETS_SETTYPE_SPECIAL",IF(AO259&lt;&gt;"",VLOOKUP(AO259,'ESO zone constants'!$D$3:$H$4953,5,FALSE),""),""),"")</f>
        <v/>
      </c>
      <c r="AP259" s="44"/>
      <c r="AQ259" s="43" t="str">
        <f>IF(AP259&lt;&gt;"",IF(AP259&lt;&gt;"LIBSETS_DROP_MECHANIC_MONSTER_NAME",VLOOKUP(AP259,'LibSets constants'!$I$4:$L$1003,3,FALSE),""),"")</f>
        <v/>
      </c>
      <c r="AR259" s="43" t="str">
        <f>IF(AP259&lt;&gt;"",IF(AP259&lt;&gt;"LIBSETS_DROP_MECHANIC_MONSTER_NAME",VLOOKUP(AP259,'LibSets constants'!$I$4:$L$1003,4,FALSE),""),"")</f>
        <v/>
      </c>
      <c r="AS259" s="3" t="str">
        <f>IF(G259&lt;&gt;"LIBSETS_SETTYPE_BATTLEGROUND",IF(G259&lt;&gt;"LIBSETS_SETTYPE_SPECIAL",IF(AT259&lt;&gt;"",VLOOKUP(AT259,'ESO zone constants'!$D$3:$H$4953,5,FALSE),""),""),"")</f>
        <v/>
      </c>
      <c r="AU259" s="44"/>
      <c r="AV259" s="43" t="str">
        <f>IF(AU259&lt;&gt;"",IF(AU259&lt;&gt;"LIBSETS_DROP_MECHANIC_MONSTER_NAME",VLOOKUP(AU259,'LibSets constants'!$I$4:$L$1003,3,FALSE),""),"")</f>
        <v/>
      </c>
      <c r="AW259" s="43" t="str">
        <f>IF(AU259&lt;&gt;"",IF(AU259&lt;&gt;"LIBSETS_DROP_MECHANIC_MONSTER_NAME",VLOOKUP(AU259,'LibSets constants'!$I$4:$L$1003,4,FALSE),""),"")</f>
        <v/>
      </c>
      <c r="AX259" s="87" t="s">
        <v>2678</v>
      </c>
      <c r="AY259" s="21" t="str">
        <f t="shared" si="15"/>
        <v>[303] = {wayshrines={192,192,192,}, dlcId=DLC_BASE_GAME</v>
      </c>
      <c r="AZ259" s="21" t="str">
        <f t="shared" si="16"/>
        <v>, zoneIds={148}, veteran=false</v>
      </c>
      <c r="BA259" s="21" t="str">
        <f t="shared" si="17"/>
        <v>, setType=LIBSETS_SETTYPE_DUNGEON</v>
      </c>
      <c r="BB259" s="21" t="str">
        <f t="shared" si="18"/>
        <v>},</v>
      </c>
      <c r="BC259" s="21" t="str">
        <f t="shared" si="19"/>
        <v xml:space="preserve"> --Lamia\'s Song / Lied der Lamie   [Arx Corinium]</v>
      </c>
    </row>
    <row r="260" spans="1:55" x14ac:dyDescent="0.25">
      <c r="A260" s="12">
        <v>304</v>
      </c>
      <c r="B260" t="s">
        <v>1125</v>
      </c>
      <c r="C260" t="s">
        <v>1126</v>
      </c>
      <c r="D260" s="3">
        <f>A260</f>
        <v>304</v>
      </c>
      <c r="G260" s="8" t="s">
        <v>1482</v>
      </c>
      <c r="I260" t="s">
        <v>91</v>
      </c>
      <c r="J260" t="s">
        <v>91</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constants'!$B$4:$C$1003,2,FALSE),"")</f>
        <v>Included in base game</v>
      </c>
      <c r="V260" s="3" t="str">
        <f>IF(U260&lt;&gt;"",IF(U260&lt;&gt;"LIBSETS_DROP_MECHANIC_MONSTER_NAME",VLOOKUP(U260,'LibSets constants'!$I$4:$L$1003,3,FALSE),""),"")</f>
        <v/>
      </c>
      <c r="W260" s="3" t="str">
        <f>IF(U260&lt;&gt;"",IF(U260&lt;&gt;"LIBSETS_DROP_MECHANIC_MONSTER_NAME",VLOOKUP(U260,'LibSets constants'!$I$4:$L$1003,4,FALSE),""),"")</f>
        <v/>
      </c>
      <c r="X260" s="3"/>
      <c r="Y260" s="3" t="str">
        <f>IF(G260&lt;&gt;"LIBSETS_SETTYPE_BATTLEGROUND",IF(G260&lt;&gt;"LIBSETS_SETTYPE_SPECIAL",IF(X260&lt;&gt;"",X260,IF(Z260&lt;&gt;"",VLOOKUP(Z260,'ESO zone constants'!$D$3:$H$4953,5,FALSE),"")),""),"")</f>
        <v/>
      </c>
      <c r="Z260" t="str">
        <f>IF(AND(O260&lt;&gt;"",NOT(ISERROR(O260))),"",IF(AND(L260&lt;&gt;"",L260&gt;0,NOT(ISERROR(L260))),VLOOKUP(L260,'ESO dumped WayshrineInfo'!$K$3:$N$9999,4,FALSE),""))</f>
        <v/>
      </c>
      <c r="AB260" s="43" t="str">
        <f>IF(AA260&lt;&gt;"",IF(AA260&lt;&gt;"LIBSETS_DROP_MECHANIC_MONSTER_NAME",VLOOKUP(AA260,'LibSets constants'!$I$4:$L$1003,3,FALSE),""),"")</f>
        <v/>
      </c>
      <c r="AC260" s="43" t="str">
        <f>IF(AA260&lt;&gt;"",IF(AA260&lt;&gt;"LIBSETS_DROP_MECHANIC_MONSTER_NAME",VLOOKUP(AA260,'LibSets constants'!$I$4:$L$1003,4,FALSE),""),"")</f>
        <v/>
      </c>
      <c r="AD260" s="3" t="str">
        <f>IF(G260&lt;&gt;"LIBSETS_SETTYPE_BATTLEGROUND",IF(G260&lt;&gt;"LIBSETS_SETTYPE_SPECIAL",IF(AE260&lt;&gt;"",VLOOKUP(AE260,'ESO zone constants'!$D$3:$H$4953,5,FALSE),""),""),"")</f>
        <v/>
      </c>
      <c r="AE260" t="str">
        <f>IF(AND(O260&lt;&gt;"",NOT(ISERROR(O260))),"",IF(AND(M260&lt;&gt;"",M260&gt;0,NOT(ISERROR(M260))),VLOOKUP(M260,'ESO dumped WayshrineInfo'!$K$3:$N$9999,4,FALSE),""))</f>
        <v/>
      </c>
      <c r="AF260" s="44"/>
      <c r="AG260" s="43" t="str">
        <f>IF(AF260&lt;&gt;"",IF(AF260&lt;&gt;"LIBSETS_DROP_MECHANIC_MONSTER_NAME",VLOOKUP(AF260,'LibSets constants'!$I$4:$L$1003,3,FALSE),""),"")</f>
        <v/>
      </c>
      <c r="AH260" s="43" t="str">
        <f>IF(AF260&lt;&gt;"",IF(AF260&lt;&gt;"LIBSETS_DROP_MECHANIC_MONSTER_NAME",VLOOKUP(AF260,'LibSets constants'!$I$4:$L$1003,4,FALSE),""),"")</f>
        <v/>
      </c>
      <c r="AI260" s="3" t="str">
        <f>IF(G260&lt;&gt;"LIBSETS_SETTYPE_BATTLEGROUND",IF(G260&lt;&gt;"LIBSETS_SETTYPE_SPECIAL",IF(AJ260&lt;&gt;"",VLOOKUP(AJ260,'ESO zone constants'!$D$3:$H$4953,5,FALSE),""),""),"")</f>
        <v/>
      </c>
      <c r="AK260" s="44"/>
      <c r="AL260" s="43" t="str">
        <f>IF(AK260&lt;&gt;"",IF(AK260&lt;&gt;"LIBSETS_DROP_MECHANIC_MONSTER_NAME",VLOOKUP(AK260,'LibSets constants'!$I$4:$L$1003,3,FALSE),""),"")</f>
        <v/>
      </c>
      <c r="AM260" s="43" t="str">
        <f>IF(AK260&lt;&gt;"",IF(AK260&lt;&gt;"LIBSETS_DROP_MECHANIC_MONSTER_NAME",VLOOKUP(AK260,'LibSets constants'!$I$4:$L$1003,4,FALSE),""),"")</f>
        <v/>
      </c>
      <c r="AN260" s="3" t="str">
        <f>IF(G260&lt;&gt;"LIBSETS_SETTYPE_BATTLEGROUND",IF(G260&lt;&gt;"LIBSETS_SETTYPE_SPECIAL",IF(AO260&lt;&gt;"",VLOOKUP(AO260,'ESO zone constants'!$D$3:$H$4953,5,FALSE),""),""),"")</f>
        <v/>
      </c>
      <c r="AP260" s="44"/>
      <c r="AQ260" s="43" t="str">
        <f>IF(AP260&lt;&gt;"",IF(AP260&lt;&gt;"LIBSETS_DROP_MECHANIC_MONSTER_NAME",VLOOKUP(AP260,'LibSets constants'!$I$4:$L$1003,3,FALSE),""),"")</f>
        <v/>
      </c>
      <c r="AR260" s="43" t="str">
        <f>IF(AP260&lt;&gt;"",IF(AP260&lt;&gt;"LIBSETS_DROP_MECHANIC_MONSTER_NAME",VLOOKUP(AP260,'LibSets constants'!$I$4:$L$1003,4,FALSE),""),"")</f>
        <v/>
      </c>
      <c r="AS260" s="3" t="str">
        <f>IF(G260&lt;&gt;"LIBSETS_SETTYPE_BATTLEGROUND",IF(G260&lt;&gt;"LIBSETS_SETTYPE_SPECIAL",IF(AT260&lt;&gt;"",VLOOKUP(AT260,'ESO zone constants'!$D$3:$H$4953,5,FALSE),""),""),"")</f>
        <v/>
      </c>
      <c r="AU260" s="44"/>
      <c r="AV260" s="43" t="str">
        <f>IF(AU260&lt;&gt;"",IF(AU260&lt;&gt;"LIBSETS_DROP_MECHANIC_MONSTER_NAME",VLOOKUP(AU260,'LibSets constants'!$I$4:$L$1003,3,FALSE),""),"")</f>
        <v/>
      </c>
      <c r="AW260" s="43" t="str">
        <f>IF(AU260&lt;&gt;"",IF(AU260&lt;&gt;"LIBSETS_DROP_MECHANIC_MONSTER_NAME",VLOOKUP(AU260,'LibSets constants'!$I$4:$L$1003,4,FALSE),""),"")</f>
        <v/>
      </c>
      <c r="AX260" s="87" t="s">
        <v>2678</v>
      </c>
      <c r="AY260" s="21" t="str">
        <f t="shared" ref="AY260:AY323" si="20">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Z260" s="21" t="str">
        <f t="shared" ref="AZ260:AZ323" si="21">IF(F260&lt;&gt;"Not in the game (anymore)",IF(A260&lt;&gt;"",IF(P260&lt;&gt;"",CONCATENATE(", zoneIds={",P260),"")&amp;IF(Y260&lt;&gt;"",CONCATENATE(",",Y260),"")&amp;IF(AD260&lt;&gt;"",CONCATENATE(",",AD260),"")&amp;IF(AI260&lt;&gt;"",CONCATENATE(",",AI260),"")&amp;IF(AN260&lt;&gt;"",CONCATENATE(",",AN260),"")&amp;IF(AS260&lt;&gt;"",CONCATENATE(",",AS260),"")&amp;IF(P260&lt;&gt;"",CONCATENATE("}",""),"")&amp;IF(OR(I260="true",I260="false",I260&lt;&gt;""), CONCATENATE(", veteran=", I260), ""),""),"")</f>
        <v>, zoneIds={148}, veteran=false</v>
      </c>
      <c r="BA260" s="21" t="str">
        <f t="shared" ref="BA260:BA323" si="22">IF(F260&lt;&gt;"Not in the game (anymore)",IF(A260&lt;&gt;"",", setType="&amp;G260,"")&amp;IF(J260="true",", multiTrialSet=true",""),"")</f>
        <v>, setType=LIBSETS_SETTYPE_DUNGEON</v>
      </c>
      <c r="BB260" s="21" t="str">
        <f t="shared" ref="BB260:BB323" si="23">IF(AX260&lt;&gt;"",", isProcSetAllowedInPvP="&amp; AX260,"") &amp; IF(F260&lt;&gt;"Not in the game (anymore)",IF(U260&lt;&gt;"",", dropMechanic={"&amp;U260&amp;IF(AA260&lt;&gt;"",","&amp;AA260,"")&amp;IF(AF260&lt;&gt;"",","&amp;AF260,"")&amp;IF(AK260&lt;&gt;"",","&amp;AK260,"")&amp;IF(AP260&lt;&gt;"",","&amp;AP260,"")&amp;IF(AU260&lt;&gt;"",","&amp;AU260,"")&amp;"}"&amp;IF(U260="LIBSETS_DROP_MECHANIC_MONSTER_NAME",", dropMechanicNames={" &amp; IF(V260&lt;&gt;"","['en']='"&amp;V260&amp;"'","") &amp; IF(W260&lt;&gt;"",", ['de']='" &amp; W260&amp;"'","") &amp; "}",""),"")&amp;"},","")</f>
        <v>},</v>
      </c>
      <c r="BC260" s="21" t="str">
        <f t="shared" ref="BC260:BC323" si="24">IF(F260&lt;&gt;"Not in the game (anymore)",IF(C260&lt;&gt;"",CONCATENATE(" --",C260," / ",B260,"   [",IF(Q260&lt;&gt;"",Q260,""),IF(Z260&lt;&gt;"",", "&amp;Z260,""),IF(AE260&lt;&gt;"",", "&amp;AE260,""),IF(AJ260&lt;&gt;"",", "&amp;AJ260,""),IF(AO260&lt;&gt;"",", "&amp;AO260,""),IF(AT260&lt;&gt;"",", "&amp;AT260,""),"]")),"")</f>
        <v xml:space="preserve"> --Medusa / Versteinernder Blick   [Arx Corinium]</v>
      </c>
    </row>
    <row r="261" spans="1:55" x14ac:dyDescent="0.25">
      <c r="A261" s="12">
        <v>305</v>
      </c>
      <c r="B261" t="s">
        <v>1127</v>
      </c>
      <c r="C261" t="s">
        <v>1128</v>
      </c>
      <c r="D261" s="3">
        <f>A261</f>
        <v>305</v>
      </c>
      <c r="G261" s="8" t="s">
        <v>1482</v>
      </c>
      <c r="I261" t="s">
        <v>91</v>
      </c>
      <c r="J261" t="s">
        <v>91</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V261" s="3" t="str">
        <f>IF(U261&lt;&gt;"",IF(U261&lt;&gt;"LIBSETS_DROP_MECHANIC_MONSTER_NAME",VLOOKUP(U261,'LibSets constants'!$I$4:$L$1003,3,FALSE),""),"")</f>
        <v/>
      </c>
      <c r="W261" s="3" t="str">
        <f>IF(U261&lt;&gt;"",IF(U261&lt;&gt;"LIBSETS_DROP_MECHANIC_MONSTER_NAME",VLOOKUP(U261,'LibSets constants'!$I$4:$L$1003,4,FALSE),""),"")</f>
        <v/>
      </c>
      <c r="X261" s="3"/>
      <c r="Y261" s="3" t="str">
        <f>IF(G261&lt;&gt;"LIBSETS_SETTYPE_BATTLEGROUND",IF(G261&lt;&gt;"LIBSETS_SETTYPE_SPECIAL",IF(X261&lt;&gt;"",X261,IF(Z261&lt;&gt;"",VLOOKUP(Z261,'ESO zone constants'!$D$3:$H$4953,5,FALSE),"")),""),"")</f>
        <v/>
      </c>
      <c r="Z261" t="str">
        <f>IF(AND(O261&lt;&gt;"",NOT(ISERROR(O261))),"",IF(AND(L261&lt;&gt;"",L261&gt;0,NOT(ISERROR(L261))),VLOOKUP(L261,'ESO dumped WayshrineInfo'!$K$3:$N$9999,4,FALSE),""))</f>
        <v/>
      </c>
      <c r="AB261" s="43" t="str">
        <f>IF(AA261&lt;&gt;"",IF(AA261&lt;&gt;"LIBSETS_DROP_MECHANIC_MONSTER_NAME",VLOOKUP(AA261,'LibSets constants'!$I$4:$L$1003,3,FALSE),""),"")</f>
        <v/>
      </c>
      <c r="AC261" s="43" t="str">
        <f>IF(AA261&lt;&gt;"",IF(AA261&lt;&gt;"LIBSETS_DROP_MECHANIC_MONSTER_NAME",VLOOKUP(AA261,'LibSets constants'!$I$4:$L$1003,4,FALSE),""),"")</f>
        <v/>
      </c>
      <c r="AD261" s="3" t="str">
        <f>IF(G261&lt;&gt;"LIBSETS_SETTYPE_BATTLEGROUND",IF(G261&lt;&gt;"LIBSETS_SETTYPE_SPECIAL",IF(AE261&lt;&gt;"",VLOOKUP(AE261,'ESO zone constants'!$D$3:$H$4953,5,FALSE),""),""),"")</f>
        <v/>
      </c>
      <c r="AE261" t="str">
        <f>IF(AND(O261&lt;&gt;"",NOT(ISERROR(O261))),"",IF(AND(M261&lt;&gt;"",M261&gt;0,NOT(ISERROR(M261))),VLOOKUP(M261,'ESO dumped WayshrineInfo'!$K$3:$N$9999,4,FALSE),""))</f>
        <v/>
      </c>
      <c r="AF261" s="44"/>
      <c r="AG261" s="43" t="str">
        <f>IF(AF261&lt;&gt;"",IF(AF261&lt;&gt;"LIBSETS_DROP_MECHANIC_MONSTER_NAME",VLOOKUP(AF261,'LibSets constants'!$I$4:$L$1003,3,FALSE),""),"")</f>
        <v/>
      </c>
      <c r="AH261" s="43" t="str">
        <f>IF(AF261&lt;&gt;"",IF(AF261&lt;&gt;"LIBSETS_DROP_MECHANIC_MONSTER_NAME",VLOOKUP(AF261,'LibSets constants'!$I$4:$L$1003,4,FALSE),""),"")</f>
        <v/>
      </c>
      <c r="AI261" s="3" t="str">
        <f>IF(G261&lt;&gt;"LIBSETS_SETTYPE_BATTLEGROUND",IF(G261&lt;&gt;"LIBSETS_SETTYPE_SPECIAL",IF(AJ261&lt;&gt;"",VLOOKUP(AJ261,'ESO zone constants'!$D$3:$H$4953,5,FALSE),""),""),"")</f>
        <v/>
      </c>
      <c r="AK261" s="44"/>
      <c r="AL261" s="43" t="str">
        <f>IF(AK261&lt;&gt;"",IF(AK261&lt;&gt;"LIBSETS_DROP_MECHANIC_MONSTER_NAME",VLOOKUP(AK261,'LibSets constants'!$I$4:$L$1003,3,FALSE),""),"")</f>
        <v/>
      </c>
      <c r="AM261" s="43" t="str">
        <f>IF(AK261&lt;&gt;"",IF(AK261&lt;&gt;"LIBSETS_DROP_MECHANIC_MONSTER_NAME",VLOOKUP(AK261,'LibSets constants'!$I$4:$L$1003,4,FALSE),""),"")</f>
        <v/>
      </c>
      <c r="AN261" s="3" t="str">
        <f>IF(G261&lt;&gt;"LIBSETS_SETTYPE_BATTLEGROUND",IF(G261&lt;&gt;"LIBSETS_SETTYPE_SPECIAL",IF(AO261&lt;&gt;"",VLOOKUP(AO261,'ESO zone constants'!$D$3:$H$4953,5,FALSE),""),""),"")</f>
        <v/>
      </c>
      <c r="AP261" s="44"/>
      <c r="AQ261" s="43" t="str">
        <f>IF(AP261&lt;&gt;"",IF(AP261&lt;&gt;"LIBSETS_DROP_MECHANIC_MONSTER_NAME",VLOOKUP(AP261,'LibSets constants'!$I$4:$L$1003,3,FALSE),""),"")</f>
        <v/>
      </c>
      <c r="AR261" s="43" t="str">
        <f>IF(AP261&lt;&gt;"",IF(AP261&lt;&gt;"LIBSETS_DROP_MECHANIC_MONSTER_NAME",VLOOKUP(AP261,'LibSets constants'!$I$4:$L$1003,4,FALSE),""),"")</f>
        <v/>
      </c>
      <c r="AS261" s="3" t="str">
        <f>IF(G261&lt;&gt;"LIBSETS_SETTYPE_BATTLEGROUND",IF(G261&lt;&gt;"LIBSETS_SETTYPE_SPECIAL",IF(AT261&lt;&gt;"",VLOOKUP(AT261,'ESO zone constants'!$D$3:$H$4953,5,FALSE),""),""),"")</f>
        <v/>
      </c>
      <c r="AU261" s="44"/>
      <c r="AV261" s="43" t="str">
        <f>IF(AU261&lt;&gt;"",IF(AU261&lt;&gt;"LIBSETS_DROP_MECHANIC_MONSTER_NAME",VLOOKUP(AU261,'LibSets constants'!$I$4:$L$1003,3,FALSE),""),"")</f>
        <v/>
      </c>
      <c r="AW261" s="43" t="str">
        <f>IF(AU261&lt;&gt;"",IF(AU261&lt;&gt;"LIBSETS_DROP_MECHANIC_MONSTER_NAME",VLOOKUP(AU261,'LibSets constants'!$I$4:$L$1003,4,FALSE),""),"")</f>
        <v/>
      </c>
      <c r="AX261" s="87" t="s">
        <v>2678</v>
      </c>
      <c r="AY261" s="21" t="str">
        <f t="shared" si="20"/>
        <v>[305] = {wayshrines={196,196,196,}, dlcId=DLC_BASE_GAME</v>
      </c>
      <c r="AZ261" s="21" t="str">
        <f t="shared" si="21"/>
        <v>, zoneIds={22}, veteran=false</v>
      </c>
      <c r="BA261" s="21" t="str">
        <f t="shared" si="22"/>
        <v>, setType=LIBSETS_SETTYPE_DUNGEON</v>
      </c>
      <c r="BB261" s="21" t="str">
        <f t="shared" si="23"/>
        <v>},</v>
      </c>
      <c r="BC261" s="21" t="str">
        <f t="shared" si="24"/>
        <v xml:space="preserve"> --Treasure Hunter / Schatzjäger   [Volenfell]</v>
      </c>
    </row>
    <row r="262" spans="1:55" x14ac:dyDescent="0.25">
      <c r="A262" s="12">
        <v>307</v>
      </c>
      <c r="B262" t="s">
        <v>1129</v>
      </c>
      <c r="C262" t="s">
        <v>1130</v>
      </c>
      <c r="D262" s="3">
        <f>A262</f>
        <v>307</v>
      </c>
      <c r="G262" s="8" t="s">
        <v>1482</v>
      </c>
      <c r="I262" t="s">
        <v>91</v>
      </c>
      <c r="J262" t="s">
        <v>91</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constants'!$B$4:$C$1003,2,FALSE),"")</f>
        <v>Included in base game</v>
      </c>
      <c r="V262" s="3" t="str">
        <f>IF(U262&lt;&gt;"",IF(U262&lt;&gt;"LIBSETS_DROP_MECHANIC_MONSTER_NAME",VLOOKUP(U262,'LibSets constants'!$I$4:$L$1003,3,FALSE),""),"")</f>
        <v/>
      </c>
      <c r="W262" s="3" t="str">
        <f>IF(U262&lt;&gt;"",IF(U262&lt;&gt;"LIBSETS_DROP_MECHANIC_MONSTER_NAME",VLOOKUP(U262,'LibSets constants'!$I$4:$L$1003,4,FALSE),""),"")</f>
        <v/>
      </c>
      <c r="X262" s="3"/>
      <c r="Y262" s="3" t="str">
        <f>IF(G262&lt;&gt;"LIBSETS_SETTYPE_BATTLEGROUND",IF(G262&lt;&gt;"LIBSETS_SETTYPE_SPECIAL",IF(X262&lt;&gt;"",X262,IF(Z262&lt;&gt;"",VLOOKUP(Z262,'ESO zone constants'!$D$3:$H$4953,5,FALSE),"")),""),"")</f>
        <v/>
      </c>
      <c r="Z262" t="str">
        <f>IF(AND(O262&lt;&gt;"",NOT(ISERROR(O262))),"",IF(AND(L262&lt;&gt;"",L262&gt;0,NOT(ISERROR(L262))),VLOOKUP(L262,'ESO dumped WayshrineInfo'!$K$3:$N$9999,4,FALSE),""))</f>
        <v/>
      </c>
      <c r="AB262" s="43" t="str">
        <f>IF(AA262&lt;&gt;"",IF(AA262&lt;&gt;"LIBSETS_DROP_MECHANIC_MONSTER_NAME",VLOOKUP(AA262,'LibSets constants'!$I$4:$L$1003,3,FALSE),""),"")</f>
        <v/>
      </c>
      <c r="AC262" s="43" t="str">
        <f>IF(AA262&lt;&gt;"",IF(AA262&lt;&gt;"LIBSETS_DROP_MECHANIC_MONSTER_NAME",VLOOKUP(AA262,'LibSets constants'!$I$4:$L$1003,4,FALSE),""),"")</f>
        <v/>
      </c>
      <c r="AD262" s="3" t="str">
        <f>IF(G262&lt;&gt;"LIBSETS_SETTYPE_BATTLEGROUND",IF(G262&lt;&gt;"LIBSETS_SETTYPE_SPECIAL",IF(AE262&lt;&gt;"",VLOOKUP(AE262,'ESO zone constants'!$D$3:$H$4953,5,FALSE),""),""),"")</f>
        <v/>
      </c>
      <c r="AE262" t="str">
        <f>IF(AND(O262&lt;&gt;"",NOT(ISERROR(O262))),"",IF(AND(M262&lt;&gt;"",M262&gt;0,NOT(ISERROR(M262))),VLOOKUP(M262,'ESO dumped WayshrineInfo'!$K$3:$N$9999,4,FALSE),""))</f>
        <v/>
      </c>
      <c r="AF262" s="44"/>
      <c r="AG262" s="43" t="str">
        <f>IF(AF262&lt;&gt;"",IF(AF262&lt;&gt;"LIBSETS_DROP_MECHANIC_MONSTER_NAME",VLOOKUP(AF262,'LibSets constants'!$I$4:$L$1003,3,FALSE),""),"")</f>
        <v/>
      </c>
      <c r="AH262" s="43" t="str">
        <f>IF(AF262&lt;&gt;"",IF(AF262&lt;&gt;"LIBSETS_DROP_MECHANIC_MONSTER_NAME",VLOOKUP(AF262,'LibSets constants'!$I$4:$L$1003,4,FALSE),""),"")</f>
        <v/>
      </c>
      <c r="AI262" s="3" t="str">
        <f>IF(G262&lt;&gt;"LIBSETS_SETTYPE_BATTLEGROUND",IF(G262&lt;&gt;"LIBSETS_SETTYPE_SPECIAL",IF(AJ262&lt;&gt;"",VLOOKUP(AJ262,'ESO zone constants'!$D$3:$H$4953,5,FALSE),""),""),"")</f>
        <v/>
      </c>
      <c r="AK262" s="44"/>
      <c r="AL262" s="43" t="str">
        <f>IF(AK262&lt;&gt;"",IF(AK262&lt;&gt;"LIBSETS_DROP_MECHANIC_MONSTER_NAME",VLOOKUP(AK262,'LibSets constants'!$I$4:$L$1003,3,FALSE),""),"")</f>
        <v/>
      </c>
      <c r="AM262" s="43" t="str">
        <f>IF(AK262&lt;&gt;"",IF(AK262&lt;&gt;"LIBSETS_DROP_MECHANIC_MONSTER_NAME",VLOOKUP(AK262,'LibSets constants'!$I$4:$L$1003,4,FALSE),""),"")</f>
        <v/>
      </c>
      <c r="AN262" s="3" t="str">
        <f>IF(G262&lt;&gt;"LIBSETS_SETTYPE_BATTLEGROUND",IF(G262&lt;&gt;"LIBSETS_SETTYPE_SPECIAL",IF(AO262&lt;&gt;"",VLOOKUP(AO262,'ESO zone constants'!$D$3:$H$4953,5,FALSE),""),""),"")</f>
        <v/>
      </c>
      <c r="AP262" s="44"/>
      <c r="AQ262" s="43" t="str">
        <f>IF(AP262&lt;&gt;"",IF(AP262&lt;&gt;"LIBSETS_DROP_MECHANIC_MONSTER_NAME",VLOOKUP(AP262,'LibSets constants'!$I$4:$L$1003,3,FALSE),""),"")</f>
        <v/>
      </c>
      <c r="AR262" s="43" t="str">
        <f>IF(AP262&lt;&gt;"",IF(AP262&lt;&gt;"LIBSETS_DROP_MECHANIC_MONSTER_NAME",VLOOKUP(AP262,'LibSets constants'!$I$4:$L$1003,4,FALSE),""),"")</f>
        <v/>
      </c>
      <c r="AS262" s="3" t="str">
        <f>IF(G262&lt;&gt;"LIBSETS_SETTYPE_BATTLEGROUND",IF(G262&lt;&gt;"LIBSETS_SETTYPE_SPECIAL",IF(AT262&lt;&gt;"",VLOOKUP(AT262,'ESO zone constants'!$D$3:$H$4953,5,FALSE),""),""),"")</f>
        <v/>
      </c>
      <c r="AU262" s="44"/>
      <c r="AV262" s="43" t="str">
        <f>IF(AU262&lt;&gt;"",IF(AU262&lt;&gt;"LIBSETS_DROP_MECHANIC_MONSTER_NAME",VLOOKUP(AU262,'LibSets constants'!$I$4:$L$1003,3,FALSE),""),"")</f>
        <v/>
      </c>
      <c r="AW262" s="43" t="str">
        <f>IF(AU262&lt;&gt;"",IF(AU262&lt;&gt;"LIBSETS_DROP_MECHANIC_MONSTER_NAME",VLOOKUP(AU262,'LibSets constants'!$I$4:$L$1003,4,FALSE),""),"")</f>
        <v/>
      </c>
      <c r="AX262" s="87" t="s">
        <v>2679</v>
      </c>
      <c r="AY262" s="21" t="str">
        <f t="shared" si="20"/>
        <v>[307] = {wayshrines={195,195,195,}, dlcId=DLC_BASE_GAME</v>
      </c>
      <c r="AZ262" s="21" t="str">
        <f t="shared" si="21"/>
        <v>, zoneIds={449}, veteran=false</v>
      </c>
      <c r="BA262" s="21" t="str">
        <f t="shared" si="22"/>
        <v>, setType=LIBSETS_SETTYPE_DUNGEON</v>
      </c>
      <c r="BB262" s="21" t="str">
        <f t="shared" si="23"/>
        <v>, isProcSetAllowedInPvP=1},</v>
      </c>
      <c r="BC262" s="21" t="str">
        <f t="shared" si="24"/>
        <v xml:space="preserve"> --Draugr Hulk / Schwerfälliger Draugr   [Direfrost Keep]</v>
      </c>
    </row>
    <row r="263" spans="1:55" x14ac:dyDescent="0.25">
      <c r="A263" s="12">
        <v>308</v>
      </c>
      <c r="B263" t="s">
        <v>1131</v>
      </c>
      <c r="C263" t="s">
        <v>2626</v>
      </c>
      <c r="D263" s="3">
        <f>A263</f>
        <v>308</v>
      </c>
      <c r="E263" s="42"/>
      <c r="G263" s="8" t="s">
        <v>1482</v>
      </c>
      <c r="I263" t="s">
        <v>91</v>
      </c>
      <c r="J263" t="s">
        <v>91</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constants'!$B$4:$C$1003,2,FALSE),"")</f>
        <v>Included in base game</v>
      </c>
      <c r="V263" s="3" t="str">
        <f>IF(U263&lt;&gt;"",IF(U263&lt;&gt;"LIBSETS_DROP_MECHANIC_MONSTER_NAME",VLOOKUP(U263,'LibSets constants'!$I$4:$L$1003,3,FALSE),""),"")</f>
        <v/>
      </c>
      <c r="W263" s="3" t="str">
        <f>IF(U263&lt;&gt;"",IF(U263&lt;&gt;"LIBSETS_DROP_MECHANIC_MONSTER_NAME",VLOOKUP(U263,'LibSets constants'!$I$4:$L$1003,4,FALSE),""),"")</f>
        <v/>
      </c>
      <c r="X263" s="3"/>
      <c r="Y263" s="3" t="str">
        <f>IF(G263&lt;&gt;"LIBSETS_SETTYPE_BATTLEGROUND",IF(G263&lt;&gt;"LIBSETS_SETTYPE_SPECIAL",IF(X263&lt;&gt;"",X263,IF(Z263&lt;&gt;"",VLOOKUP(Z263,'ESO zone constants'!$D$3:$H$4953,5,FALSE),"")),""),"")</f>
        <v/>
      </c>
      <c r="Z263" t="str">
        <f>IF(AND(O263&lt;&gt;"",NOT(ISERROR(O263))),"",IF(AND(L263&lt;&gt;"",L263&gt;0,NOT(ISERROR(L263))),VLOOKUP(L263,'ESO dumped WayshrineInfo'!$K$3:$N$9999,4,FALSE),""))</f>
        <v/>
      </c>
      <c r="AB263" s="43" t="str">
        <f>IF(AA263&lt;&gt;"",IF(AA263&lt;&gt;"LIBSETS_DROP_MECHANIC_MONSTER_NAME",VLOOKUP(AA263,'LibSets constants'!$I$4:$L$1003,3,FALSE),""),"")</f>
        <v/>
      </c>
      <c r="AC263" s="43" t="str">
        <f>IF(AA263&lt;&gt;"",IF(AA263&lt;&gt;"LIBSETS_DROP_MECHANIC_MONSTER_NAME",VLOOKUP(AA263,'LibSets constants'!$I$4:$L$1003,4,FALSE),""),"")</f>
        <v/>
      </c>
      <c r="AD263" s="3" t="str">
        <f>IF(G263&lt;&gt;"LIBSETS_SETTYPE_BATTLEGROUND",IF(G263&lt;&gt;"LIBSETS_SETTYPE_SPECIAL",IF(AE263&lt;&gt;"",VLOOKUP(AE263,'ESO zone constants'!$D$3:$H$4953,5,FALSE),""),""),"")</f>
        <v/>
      </c>
      <c r="AE263" t="str">
        <f>IF(AND(O263&lt;&gt;"",NOT(ISERROR(O263))),"",IF(AND(M263&lt;&gt;"",M263&gt;0,NOT(ISERROR(M263))),VLOOKUP(M263,'ESO dumped WayshrineInfo'!$K$3:$N$9999,4,FALSE),""))</f>
        <v/>
      </c>
      <c r="AF263" s="44"/>
      <c r="AG263" s="43" t="str">
        <f>IF(AF263&lt;&gt;"",IF(AF263&lt;&gt;"LIBSETS_DROP_MECHANIC_MONSTER_NAME",VLOOKUP(AF263,'LibSets constants'!$I$4:$L$1003,3,FALSE),""),"")</f>
        <v/>
      </c>
      <c r="AH263" s="43" t="str">
        <f>IF(AF263&lt;&gt;"",IF(AF263&lt;&gt;"LIBSETS_DROP_MECHANIC_MONSTER_NAME",VLOOKUP(AF263,'LibSets constants'!$I$4:$L$1003,4,FALSE),""),"")</f>
        <v/>
      </c>
      <c r="AI263" s="3" t="str">
        <f>IF(G263&lt;&gt;"LIBSETS_SETTYPE_BATTLEGROUND",IF(G263&lt;&gt;"LIBSETS_SETTYPE_SPECIAL",IF(AJ263&lt;&gt;"",VLOOKUP(AJ263,'ESO zone constants'!$D$3:$H$4953,5,FALSE),""),""),"")</f>
        <v/>
      </c>
      <c r="AK263" s="44"/>
      <c r="AL263" s="43" t="str">
        <f>IF(AK263&lt;&gt;"",IF(AK263&lt;&gt;"LIBSETS_DROP_MECHANIC_MONSTER_NAME",VLOOKUP(AK263,'LibSets constants'!$I$4:$L$1003,3,FALSE),""),"")</f>
        <v/>
      </c>
      <c r="AM263" s="43" t="str">
        <f>IF(AK263&lt;&gt;"",IF(AK263&lt;&gt;"LIBSETS_DROP_MECHANIC_MONSTER_NAME",VLOOKUP(AK263,'LibSets constants'!$I$4:$L$1003,4,FALSE),""),"")</f>
        <v/>
      </c>
      <c r="AN263" s="3" t="str">
        <f>IF(G263&lt;&gt;"LIBSETS_SETTYPE_BATTLEGROUND",IF(G263&lt;&gt;"LIBSETS_SETTYPE_SPECIAL",IF(AO263&lt;&gt;"",VLOOKUP(AO263,'ESO zone constants'!$D$3:$H$4953,5,FALSE),""),""),"")</f>
        <v/>
      </c>
      <c r="AP263" s="44"/>
      <c r="AQ263" s="43" t="str">
        <f>IF(AP263&lt;&gt;"",IF(AP263&lt;&gt;"LIBSETS_DROP_MECHANIC_MONSTER_NAME",VLOOKUP(AP263,'LibSets constants'!$I$4:$L$1003,3,FALSE),""),"")</f>
        <v/>
      </c>
      <c r="AR263" s="43" t="str">
        <f>IF(AP263&lt;&gt;"",IF(AP263&lt;&gt;"LIBSETS_DROP_MECHANIC_MONSTER_NAME",VLOOKUP(AP263,'LibSets constants'!$I$4:$L$1003,4,FALSE),""),"")</f>
        <v/>
      </c>
      <c r="AS263" s="3" t="str">
        <f>IF(G263&lt;&gt;"LIBSETS_SETTYPE_BATTLEGROUND",IF(G263&lt;&gt;"LIBSETS_SETTYPE_SPECIAL",IF(AT263&lt;&gt;"",VLOOKUP(AT263,'ESO zone constants'!$D$3:$H$4953,5,FALSE),""),""),"")</f>
        <v/>
      </c>
      <c r="AU263" s="44"/>
      <c r="AV263" s="43" t="str">
        <f>IF(AU263&lt;&gt;"",IF(AU263&lt;&gt;"LIBSETS_DROP_MECHANIC_MONSTER_NAME",VLOOKUP(AU263,'LibSets constants'!$I$4:$L$1003,3,FALSE),""),"")</f>
        <v/>
      </c>
      <c r="AW263" s="43" t="str">
        <f>IF(AU263&lt;&gt;"",IF(AU263&lt;&gt;"LIBSETS_DROP_MECHANIC_MONSTER_NAME",VLOOKUP(AU263,'LibSets constants'!$I$4:$L$1003,4,FALSE),""),"")</f>
        <v/>
      </c>
      <c r="AX263" s="87" t="s">
        <v>2678</v>
      </c>
      <c r="AY263" s="21" t="str">
        <f t="shared" si="20"/>
        <v>[308] = {wayshrines={186,186,186,}, dlcId=DLC_BASE_GAME</v>
      </c>
      <c r="AZ263" s="21" t="str">
        <f t="shared" si="21"/>
        <v>, zoneIds={38}, veteran=false</v>
      </c>
      <c r="BA263" s="21" t="str">
        <f t="shared" si="22"/>
        <v>, setType=LIBSETS_SETTYPE_DUNGEON</v>
      </c>
      <c r="BB263" s="21" t="str">
        <f t="shared" si="23"/>
        <v>},</v>
      </c>
      <c r="BC263" s="21" t="str">
        <f t="shared" si="24"/>
        <v xml:space="preserve"> --Bone Pirate\'s Tatters / Lumpen des Knochenpiraten   [Blackheart Haven]</v>
      </c>
    </row>
    <row r="264" spans="1:55" x14ac:dyDescent="0.25">
      <c r="A264" s="12">
        <v>309</v>
      </c>
      <c r="B264" t="s">
        <v>1132</v>
      </c>
      <c r="C264" t="s">
        <v>2627</v>
      </c>
      <c r="D264" s="3">
        <f>A264</f>
        <v>309</v>
      </c>
      <c r="E264" s="42"/>
      <c r="G264" s="8" t="s">
        <v>1482</v>
      </c>
      <c r="I264" t="s">
        <v>91</v>
      </c>
      <c r="J264" t="s">
        <v>91</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constants'!$B$4:$C$1003,2,FALSE),"")</f>
        <v>Included in base game</v>
      </c>
      <c r="V264" s="3" t="str">
        <f>IF(U264&lt;&gt;"",IF(U264&lt;&gt;"LIBSETS_DROP_MECHANIC_MONSTER_NAME",VLOOKUP(U264,'LibSets constants'!$I$4:$L$1003,3,FALSE),""),"")</f>
        <v/>
      </c>
      <c r="W264" s="3" t="str">
        <f>IF(U264&lt;&gt;"",IF(U264&lt;&gt;"LIBSETS_DROP_MECHANIC_MONSTER_NAME",VLOOKUP(U264,'LibSets constants'!$I$4:$L$1003,4,FALSE),""),"")</f>
        <v/>
      </c>
      <c r="X264" s="3"/>
      <c r="Y264" s="3" t="str">
        <f>IF(G264&lt;&gt;"LIBSETS_SETTYPE_BATTLEGROUND",IF(G264&lt;&gt;"LIBSETS_SETTYPE_SPECIAL",IF(X264&lt;&gt;"",X264,IF(Z264&lt;&gt;"",VLOOKUP(Z264,'ESO zone constants'!$D$3:$H$4953,5,FALSE),"")),""),"")</f>
        <v/>
      </c>
      <c r="Z264" t="str">
        <f>IF(AND(O264&lt;&gt;"",NOT(ISERROR(O264))),"",IF(AND(L264&lt;&gt;"",L264&gt;0,NOT(ISERROR(L264))),VLOOKUP(L264,'ESO dumped WayshrineInfo'!$K$3:$N$9999,4,FALSE),""))</f>
        <v/>
      </c>
      <c r="AB264" s="43" t="str">
        <f>IF(AA264&lt;&gt;"",IF(AA264&lt;&gt;"LIBSETS_DROP_MECHANIC_MONSTER_NAME",VLOOKUP(AA264,'LibSets constants'!$I$4:$L$1003,3,FALSE),""),"")</f>
        <v/>
      </c>
      <c r="AC264" s="43" t="str">
        <f>IF(AA264&lt;&gt;"",IF(AA264&lt;&gt;"LIBSETS_DROP_MECHANIC_MONSTER_NAME",VLOOKUP(AA264,'LibSets constants'!$I$4:$L$1003,4,FALSE),""),"")</f>
        <v/>
      </c>
      <c r="AD264" s="3" t="str">
        <f>IF(G264&lt;&gt;"LIBSETS_SETTYPE_BATTLEGROUND",IF(G264&lt;&gt;"LIBSETS_SETTYPE_SPECIAL",IF(AE264&lt;&gt;"",VLOOKUP(AE264,'ESO zone constants'!$D$3:$H$4953,5,FALSE),""),""),"")</f>
        <v/>
      </c>
      <c r="AE264" t="str">
        <f>IF(AND(O264&lt;&gt;"",NOT(ISERROR(O264))),"",IF(AND(M264&lt;&gt;"",M264&gt;0,NOT(ISERROR(M264))),VLOOKUP(M264,'ESO dumped WayshrineInfo'!$K$3:$N$9999,4,FALSE),""))</f>
        <v/>
      </c>
      <c r="AF264" s="44"/>
      <c r="AG264" s="43" t="str">
        <f>IF(AF264&lt;&gt;"",IF(AF264&lt;&gt;"LIBSETS_DROP_MECHANIC_MONSTER_NAME",VLOOKUP(AF264,'LibSets constants'!$I$4:$L$1003,3,FALSE),""),"")</f>
        <v/>
      </c>
      <c r="AH264" s="43" t="str">
        <f>IF(AF264&lt;&gt;"",IF(AF264&lt;&gt;"LIBSETS_DROP_MECHANIC_MONSTER_NAME",VLOOKUP(AF264,'LibSets constants'!$I$4:$L$1003,4,FALSE),""),"")</f>
        <v/>
      </c>
      <c r="AI264" s="3" t="str">
        <f>IF(G264&lt;&gt;"LIBSETS_SETTYPE_BATTLEGROUND",IF(G264&lt;&gt;"LIBSETS_SETTYPE_SPECIAL",IF(AJ264&lt;&gt;"",VLOOKUP(AJ264,'ESO zone constants'!$D$3:$H$4953,5,FALSE),""),""),"")</f>
        <v/>
      </c>
      <c r="AK264" s="44"/>
      <c r="AL264" s="43" t="str">
        <f>IF(AK264&lt;&gt;"",IF(AK264&lt;&gt;"LIBSETS_DROP_MECHANIC_MONSTER_NAME",VLOOKUP(AK264,'LibSets constants'!$I$4:$L$1003,3,FALSE),""),"")</f>
        <v/>
      </c>
      <c r="AM264" s="43" t="str">
        <f>IF(AK264&lt;&gt;"",IF(AK264&lt;&gt;"LIBSETS_DROP_MECHANIC_MONSTER_NAME",VLOOKUP(AK264,'LibSets constants'!$I$4:$L$1003,4,FALSE),""),"")</f>
        <v/>
      </c>
      <c r="AN264" s="3" t="str">
        <f>IF(G264&lt;&gt;"LIBSETS_SETTYPE_BATTLEGROUND",IF(G264&lt;&gt;"LIBSETS_SETTYPE_SPECIAL",IF(AO264&lt;&gt;"",VLOOKUP(AO264,'ESO zone constants'!$D$3:$H$4953,5,FALSE),""),""),"")</f>
        <v/>
      </c>
      <c r="AP264" s="44"/>
      <c r="AQ264" s="43" t="str">
        <f>IF(AP264&lt;&gt;"",IF(AP264&lt;&gt;"LIBSETS_DROP_MECHANIC_MONSTER_NAME",VLOOKUP(AP264,'LibSets constants'!$I$4:$L$1003,3,FALSE),""),"")</f>
        <v/>
      </c>
      <c r="AR264" s="43" t="str">
        <f>IF(AP264&lt;&gt;"",IF(AP264&lt;&gt;"LIBSETS_DROP_MECHANIC_MONSTER_NAME",VLOOKUP(AP264,'LibSets constants'!$I$4:$L$1003,4,FALSE),""),"")</f>
        <v/>
      </c>
      <c r="AS264" s="3" t="str">
        <f>IF(G264&lt;&gt;"LIBSETS_SETTYPE_BATTLEGROUND",IF(G264&lt;&gt;"LIBSETS_SETTYPE_SPECIAL",IF(AT264&lt;&gt;"",VLOOKUP(AT264,'ESO zone constants'!$D$3:$H$4953,5,FALSE),""),""),"")</f>
        <v/>
      </c>
      <c r="AU264" s="44"/>
      <c r="AV264" s="43" t="str">
        <f>IF(AU264&lt;&gt;"",IF(AU264&lt;&gt;"LIBSETS_DROP_MECHANIC_MONSTER_NAME",VLOOKUP(AU264,'LibSets constants'!$I$4:$L$1003,3,FALSE),""),"")</f>
        <v/>
      </c>
      <c r="AW264" s="43" t="str">
        <f>IF(AU264&lt;&gt;"",IF(AU264&lt;&gt;"LIBSETS_DROP_MECHANIC_MONSTER_NAME",VLOOKUP(AU264,'LibSets constants'!$I$4:$L$1003,4,FALSE),""),"")</f>
        <v/>
      </c>
      <c r="AX264" s="87" t="s">
        <v>2678</v>
      </c>
      <c r="AY264" s="21" t="str">
        <f t="shared" si="20"/>
        <v>[309] = {wayshrines={186,186,186,}, dlcId=DLC_BASE_GAME</v>
      </c>
      <c r="AZ264" s="21" t="str">
        <f t="shared" si="21"/>
        <v>, zoneIds={38}, veteran=false</v>
      </c>
      <c r="BA264" s="21" t="str">
        <f t="shared" si="22"/>
        <v>, setType=LIBSETS_SETTYPE_DUNGEON</v>
      </c>
      <c r="BB264" s="21" t="str">
        <f t="shared" si="23"/>
        <v>},</v>
      </c>
      <c r="BC264" s="21" t="str">
        <f t="shared" si="24"/>
        <v xml:space="preserve"> --Knight-errant\'s Mail / Platten des Wanderritters   [Blackheart Haven]</v>
      </c>
    </row>
    <row r="265" spans="1:55" x14ac:dyDescent="0.25">
      <c r="A265" s="12">
        <v>310</v>
      </c>
      <c r="B265" t="s">
        <v>1133</v>
      </c>
      <c r="C265" t="s">
        <v>1134</v>
      </c>
      <c r="D265" s="3">
        <f>A265</f>
        <v>310</v>
      </c>
      <c r="E265" s="42"/>
      <c r="G265" s="8" t="s">
        <v>1482</v>
      </c>
      <c r="I265" t="s">
        <v>91</v>
      </c>
      <c r="J265" t="s">
        <v>91</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constants'!$B$4:$C$1003,2,FALSE),"")</f>
        <v>Included in base game</v>
      </c>
      <c r="V265" s="3" t="str">
        <f>IF(U265&lt;&gt;"",IF(U265&lt;&gt;"LIBSETS_DROP_MECHANIC_MONSTER_NAME",VLOOKUP(U265,'LibSets constants'!$I$4:$L$1003,3,FALSE),""),"")</f>
        <v/>
      </c>
      <c r="W265" s="3" t="str">
        <f>IF(U265&lt;&gt;"",IF(U265&lt;&gt;"LIBSETS_DROP_MECHANIC_MONSTER_NAME",VLOOKUP(U265,'LibSets constants'!$I$4:$L$1003,4,FALSE),""),"")</f>
        <v/>
      </c>
      <c r="X265" s="3"/>
      <c r="Y265" s="3" t="str">
        <f>IF(G265&lt;&gt;"LIBSETS_SETTYPE_BATTLEGROUND",IF(G265&lt;&gt;"LIBSETS_SETTYPE_SPECIAL",IF(X265&lt;&gt;"",X265,IF(Z265&lt;&gt;"",VLOOKUP(Z265,'ESO zone constants'!$D$3:$H$4953,5,FALSE),"")),""),"")</f>
        <v/>
      </c>
      <c r="Z265" t="str">
        <f>IF(AND(O265&lt;&gt;"",NOT(ISERROR(O265))),"",IF(AND(L265&lt;&gt;"",L265&gt;0,NOT(ISERROR(L265))),VLOOKUP(L265,'ESO dumped WayshrineInfo'!$K$3:$N$9999,4,FALSE),""))</f>
        <v/>
      </c>
      <c r="AB265" s="43" t="str">
        <f>IF(AA265&lt;&gt;"",IF(AA265&lt;&gt;"LIBSETS_DROP_MECHANIC_MONSTER_NAME",VLOOKUP(AA265,'LibSets constants'!$I$4:$L$1003,3,FALSE),""),"")</f>
        <v/>
      </c>
      <c r="AC265" s="43" t="str">
        <f>IF(AA265&lt;&gt;"",IF(AA265&lt;&gt;"LIBSETS_DROP_MECHANIC_MONSTER_NAME",VLOOKUP(AA265,'LibSets constants'!$I$4:$L$1003,4,FALSE),""),"")</f>
        <v/>
      </c>
      <c r="AD265" s="3" t="str">
        <f>IF(G265&lt;&gt;"LIBSETS_SETTYPE_BATTLEGROUND",IF(G265&lt;&gt;"LIBSETS_SETTYPE_SPECIAL",IF(AE265&lt;&gt;"",VLOOKUP(AE265,'ESO zone constants'!$D$3:$H$4953,5,FALSE),""),""),"")</f>
        <v/>
      </c>
      <c r="AE265" t="str">
        <f>IF(AND(O265&lt;&gt;"",NOT(ISERROR(O265))),"",IF(AND(M265&lt;&gt;"",M265&gt;0,NOT(ISERROR(M265))),VLOOKUP(M265,'ESO dumped WayshrineInfo'!$K$3:$N$9999,4,FALSE),""))</f>
        <v/>
      </c>
      <c r="AF265" s="44"/>
      <c r="AG265" s="43" t="str">
        <f>IF(AF265&lt;&gt;"",IF(AF265&lt;&gt;"LIBSETS_DROP_MECHANIC_MONSTER_NAME",VLOOKUP(AF265,'LibSets constants'!$I$4:$L$1003,3,FALSE),""),"")</f>
        <v/>
      </c>
      <c r="AH265" s="43" t="str">
        <f>IF(AF265&lt;&gt;"",IF(AF265&lt;&gt;"LIBSETS_DROP_MECHANIC_MONSTER_NAME",VLOOKUP(AF265,'LibSets constants'!$I$4:$L$1003,4,FALSE),""),"")</f>
        <v/>
      </c>
      <c r="AI265" s="3" t="str">
        <f>IF(G265&lt;&gt;"LIBSETS_SETTYPE_BATTLEGROUND",IF(G265&lt;&gt;"LIBSETS_SETTYPE_SPECIAL",IF(AJ265&lt;&gt;"",VLOOKUP(AJ265,'ESO zone constants'!$D$3:$H$4953,5,FALSE),""),""),"")</f>
        <v/>
      </c>
      <c r="AK265" s="44"/>
      <c r="AL265" s="43" t="str">
        <f>IF(AK265&lt;&gt;"",IF(AK265&lt;&gt;"LIBSETS_DROP_MECHANIC_MONSTER_NAME",VLOOKUP(AK265,'LibSets constants'!$I$4:$L$1003,3,FALSE),""),"")</f>
        <v/>
      </c>
      <c r="AM265" s="43" t="str">
        <f>IF(AK265&lt;&gt;"",IF(AK265&lt;&gt;"LIBSETS_DROP_MECHANIC_MONSTER_NAME",VLOOKUP(AK265,'LibSets constants'!$I$4:$L$1003,4,FALSE),""),"")</f>
        <v/>
      </c>
      <c r="AN265" s="3" t="str">
        <f>IF(G265&lt;&gt;"LIBSETS_SETTYPE_BATTLEGROUND",IF(G265&lt;&gt;"LIBSETS_SETTYPE_SPECIAL",IF(AO265&lt;&gt;"",VLOOKUP(AO265,'ESO zone constants'!$D$3:$H$4953,5,FALSE),""),""),"")</f>
        <v/>
      </c>
      <c r="AP265" s="44"/>
      <c r="AQ265" s="43" t="str">
        <f>IF(AP265&lt;&gt;"",IF(AP265&lt;&gt;"LIBSETS_DROP_MECHANIC_MONSTER_NAME",VLOOKUP(AP265,'LibSets constants'!$I$4:$L$1003,3,FALSE),""),"")</f>
        <v/>
      </c>
      <c r="AR265" s="43" t="str">
        <f>IF(AP265&lt;&gt;"",IF(AP265&lt;&gt;"LIBSETS_DROP_MECHANIC_MONSTER_NAME",VLOOKUP(AP265,'LibSets constants'!$I$4:$L$1003,4,FALSE),""),"")</f>
        <v/>
      </c>
      <c r="AS265" s="3" t="str">
        <f>IF(G265&lt;&gt;"LIBSETS_SETTYPE_BATTLEGROUND",IF(G265&lt;&gt;"LIBSETS_SETTYPE_SPECIAL",IF(AT265&lt;&gt;"",VLOOKUP(AT265,'ESO zone constants'!$D$3:$H$4953,5,FALSE),""),""),"")</f>
        <v/>
      </c>
      <c r="AU265" s="44"/>
      <c r="AV265" s="43" t="str">
        <f>IF(AU265&lt;&gt;"",IF(AU265&lt;&gt;"LIBSETS_DROP_MECHANIC_MONSTER_NAME",VLOOKUP(AU265,'LibSets constants'!$I$4:$L$1003,3,FALSE),""),"")</f>
        <v/>
      </c>
      <c r="AW265" s="43" t="str">
        <f>IF(AU265&lt;&gt;"",IF(AU265&lt;&gt;"LIBSETS_DROP_MECHANIC_MONSTER_NAME",VLOOKUP(AU265,'LibSets constants'!$I$4:$L$1003,4,FALSE),""),"")</f>
        <v/>
      </c>
      <c r="AX265" s="87" t="s">
        <v>2679</v>
      </c>
      <c r="AY265" s="21" t="str">
        <f t="shared" si="20"/>
        <v>[310] = {wayshrines={187,187,187,}, dlcId=DLC_BASE_GAME</v>
      </c>
      <c r="AZ265" s="21" t="str">
        <f t="shared" si="21"/>
        <v>, zoneIds={64}, veteran=false</v>
      </c>
      <c r="BA265" s="21" t="str">
        <f t="shared" si="22"/>
        <v>, setType=LIBSETS_SETTYPE_DUNGEON</v>
      </c>
      <c r="BB265" s="21" t="str">
        <f t="shared" si="23"/>
        <v>, isProcSetAllowedInPvP=1},</v>
      </c>
      <c r="BC265" s="21" t="str">
        <f t="shared" si="24"/>
        <v xml:space="preserve"> --Sword Dancer / Schwerttänzer   [Blessed Crucible]</v>
      </c>
    </row>
    <row r="266" spans="1:55" x14ac:dyDescent="0.25">
      <c r="A266" s="12">
        <v>311</v>
      </c>
      <c r="B266" t="s">
        <v>1135</v>
      </c>
      <c r="C266" t="s">
        <v>1136</v>
      </c>
      <c r="D266" s="3">
        <f>A266</f>
        <v>311</v>
      </c>
      <c r="G266" s="8" t="s">
        <v>1482</v>
      </c>
      <c r="I266" t="s">
        <v>91</v>
      </c>
      <c r="J266" t="s">
        <v>91</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constants'!$B$4:$C$1003,2,FALSE),"")</f>
        <v>Included in base game</v>
      </c>
      <c r="V266" s="3" t="str">
        <f>IF(U266&lt;&gt;"",IF(U266&lt;&gt;"LIBSETS_DROP_MECHANIC_MONSTER_NAME",VLOOKUP(U266,'LibSets constants'!$I$4:$L$1003,3,FALSE),""),"")</f>
        <v/>
      </c>
      <c r="W266" s="3" t="str">
        <f>IF(U266&lt;&gt;"",IF(U266&lt;&gt;"LIBSETS_DROP_MECHANIC_MONSTER_NAME",VLOOKUP(U266,'LibSets constants'!$I$4:$L$1003,4,FALSE),""),"")</f>
        <v/>
      </c>
      <c r="X266" s="3"/>
      <c r="Y266" s="3" t="str">
        <f>IF(G266&lt;&gt;"LIBSETS_SETTYPE_BATTLEGROUND",IF(G266&lt;&gt;"LIBSETS_SETTYPE_SPECIAL",IF(X266&lt;&gt;"",X266,IF(Z266&lt;&gt;"",VLOOKUP(Z266,'ESO zone constants'!$D$3:$H$4953,5,FALSE),"")),""),"")</f>
        <v/>
      </c>
      <c r="Z266" t="str">
        <f>IF(AND(O266&lt;&gt;"",NOT(ISERROR(O266))),"",IF(AND(L266&lt;&gt;"",L266&gt;0,NOT(ISERROR(L266))),VLOOKUP(L266,'ESO dumped WayshrineInfo'!$K$3:$N$9999,4,FALSE),""))</f>
        <v/>
      </c>
      <c r="AB266" s="43" t="str">
        <f>IF(AA266&lt;&gt;"",IF(AA266&lt;&gt;"LIBSETS_DROP_MECHANIC_MONSTER_NAME",VLOOKUP(AA266,'LibSets constants'!$I$4:$L$1003,3,FALSE),""),"")</f>
        <v/>
      </c>
      <c r="AC266" s="43" t="str">
        <f>IF(AA266&lt;&gt;"",IF(AA266&lt;&gt;"LIBSETS_DROP_MECHANIC_MONSTER_NAME",VLOOKUP(AA266,'LibSets constants'!$I$4:$L$1003,4,FALSE),""),"")</f>
        <v/>
      </c>
      <c r="AD266" s="3" t="str">
        <f>IF(G266&lt;&gt;"LIBSETS_SETTYPE_BATTLEGROUND",IF(G266&lt;&gt;"LIBSETS_SETTYPE_SPECIAL",IF(AE266&lt;&gt;"",VLOOKUP(AE266,'ESO zone constants'!$D$3:$H$4953,5,FALSE),""),""),"")</f>
        <v/>
      </c>
      <c r="AE266" t="str">
        <f>IF(AND(O266&lt;&gt;"",NOT(ISERROR(O266))),"",IF(AND(M266&lt;&gt;"",M266&gt;0,NOT(ISERROR(M266))),VLOOKUP(M266,'ESO dumped WayshrineInfo'!$K$3:$N$9999,4,FALSE),""))</f>
        <v/>
      </c>
      <c r="AF266" s="44"/>
      <c r="AG266" s="43" t="str">
        <f>IF(AF266&lt;&gt;"",IF(AF266&lt;&gt;"LIBSETS_DROP_MECHANIC_MONSTER_NAME",VLOOKUP(AF266,'LibSets constants'!$I$4:$L$1003,3,FALSE),""),"")</f>
        <v/>
      </c>
      <c r="AH266" s="43" t="str">
        <f>IF(AF266&lt;&gt;"",IF(AF266&lt;&gt;"LIBSETS_DROP_MECHANIC_MONSTER_NAME",VLOOKUP(AF266,'LibSets constants'!$I$4:$L$1003,4,FALSE),""),"")</f>
        <v/>
      </c>
      <c r="AI266" s="3" t="str">
        <f>IF(G266&lt;&gt;"LIBSETS_SETTYPE_BATTLEGROUND",IF(G266&lt;&gt;"LIBSETS_SETTYPE_SPECIAL",IF(AJ266&lt;&gt;"",VLOOKUP(AJ266,'ESO zone constants'!$D$3:$H$4953,5,FALSE),""),""),"")</f>
        <v/>
      </c>
      <c r="AK266" s="44"/>
      <c r="AL266" s="43" t="str">
        <f>IF(AK266&lt;&gt;"",IF(AK266&lt;&gt;"LIBSETS_DROP_MECHANIC_MONSTER_NAME",VLOOKUP(AK266,'LibSets constants'!$I$4:$L$1003,3,FALSE),""),"")</f>
        <v/>
      </c>
      <c r="AM266" s="43" t="str">
        <f>IF(AK266&lt;&gt;"",IF(AK266&lt;&gt;"LIBSETS_DROP_MECHANIC_MONSTER_NAME",VLOOKUP(AK266,'LibSets constants'!$I$4:$L$1003,4,FALSE),""),"")</f>
        <v/>
      </c>
      <c r="AN266" s="3" t="str">
        <f>IF(G266&lt;&gt;"LIBSETS_SETTYPE_BATTLEGROUND",IF(G266&lt;&gt;"LIBSETS_SETTYPE_SPECIAL",IF(AO266&lt;&gt;"",VLOOKUP(AO266,'ESO zone constants'!$D$3:$H$4953,5,FALSE),""),""),"")</f>
        <v/>
      </c>
      <c r="AP266" s="44"/>
      <c r="AQ266" s="43" t="str">
        <f>IF(AP266&lt;&gt;"",IF(AP266&lt;&gt;"LIBSETS_DROP_MECHANIC_MONSTER_NAME",VLOOKUP(AP266,'LibSets constants'!$I$4:$L$1003,3,FALSE),""),"")</f>
        <v/>
      </c>
      <c r="AR266" s="43" t="str">
        <f>IF(AP266&lt;&gt;"",IF(AP266&lt;&gt;"LIBSETS_DROP_MECHANIC_MONSTER_NAME",VLOOKUP(AP266,'LibSets constants'!$I$4:$L$1003,4,FALSE),""),"")</f>
        <v/>
      </c>
      <c r="AS266" s="3" t="str">
        <f>IF(G266&lt;&gt;"LIBSETS_SETTYPE_BATTLEGROUND",IF(G266&lt;&gt;"LIBSETS_SETTYPE_SPECIAL",IF(AT266&lt;&gt;"",VLOOKUP(AT266,'ESO zone constants'!$D$3:$H$4953,5,FALSE),""),""),"")</f>
        <v/>
      </c>
      <c r="AU266" s="44"/>
      <c r="AV266" s="43" t="str">
        <f>IF(AU266&lt;&gt;"",IF(AU266&lt;&gt;"LIBSETS_DROP_MECHANIC_MONSTER_NAME",VLOOKUP(AU266,'LibSets constants'!$I$4:$L$1003,3,FALSE),""),"")</f>
        <v/>
      </c>
      <c r="AW266" s="43" t="str">
        <f>IF(AU266&lt;&gt;"",IF(AU266&lt;&gt;"LIBSETS_DROP_MECHANIC_MONSTER_NAME",VLOOKUP(AU266,'LibSets constants'!$I$4:$L$1003,4,FALSE),""),"")</f>
        <v/>
      </c>
      <c r="AX266" s="87" t="s">
        <v>2678</v>
      </c>
      <c r="AY266" s="21" t="str">
        <f t="shared" si="20"/>
        <v>[311] = {wayshrines={184,184,184,}, dlcId=DLC_BASE_GAME</v>
      </c>
      <c r="AZ266" s="21" t="str">
        <f t="shared" si="21"/>
        <v>, zoneIds={11}, veteran=false</v>
      </c>
      <c r="BA266" s="21" t="str">
        <f t="shared" si="22"/>
        <v>, setType=LIBSETS_SETTYPE_DUNGEON</v>
      </c>
      <c r="BB266" s="21" t="str">
        <f t="shared" si="23"/>
        <v>},</v>
      </c>
      <c r="BC266" s="21" t="str">
        <f t="shared" si="24"/>
        <v xml:space="preserve"> --Rattlecage / Klapperkäfig   [Vaults of Madness]</v>
      </c>
    </row>
    <row r="267" spans="1:55" x14ac:dyDescent="0.25">
      <c r="A267" s="12">
        <v>313</v>
      </c>
      <c r="B267" t="s">
        <v>1137</v>
      </c>
      <c r="C267" t="s">
        <v>1138</v>
      </c>
      <c r="D267" s="3">
        <f>A267</f>
        <v>313</v>
      </c>
      <c r="G267" s="8" t="s">
        <v>1477</v>
      </c>
      <c r="I267" t="s">
        <v>91</v>
      </c>
      <c r="J267" t="s">
        <v>91</v>
      </c>
      <c r="K267">
        <v>270</v>
      </c>
      <c r="L267">
        <v>270</v>
      </c>
      <c r="M267">
        <v>270</v>
      </c>
      <c r="N267">
        <v>0</v>
      </c>
      <c r="O267" s="66" t="s">
        <v>441</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constants'!$B$4:$C$1003,2,FALSE),"")</f>
        <v>Included in base game</v>
      </c>
      <c r="U267" s="33" t="s">
        <v>1561</v>
      </c>
      <c r="V267" s="3" t="str">
        <f>IF(U267&lt;&gt;"",IF(U267&lt;&gt;"LIBSETS_DROP_MECHANIC_MONSTER_NAME",VLOOKUP(U267,'LibSets constants'!$I$4:$L$1003,3,FALSE),""),"")</f>
        <v>Arena stage chest</v>
      </c>
      <c r="W267" s="3" t="str">
        <f>IF(U267&lt;&gt;"",IF(U267&lt;&gt;"LIBSETS_DROP_MECHANIC_MONSTER_NAME",VLOOKUP(U267,'LibSets constants'!$I$4:$L$1003,4,FALSE),""),"")</f>
        <v>Arena-Phasen Schatztruhe</v>
      </c>
      <c r="X267" s="3"/>
      <c r="Y267" s="3" t="str">
        <f>IF(G267&lt;&gt;"LIBSETS_SETTYPE_BATTLEGROUND",IF(G267&lt;&gt;"LIBSETS_SETTYPE_SPECIAL",IF(X267&lt;&gt;"",X267,IF(Z267&lt;&gt;"",VLOOKUP(Z267,'ESO zone constants'!$D$3:$H$4953,5,FALSE),"")),""),"")</f>
        <v/>
      </c>
      <c r="Z267" t="str">
        <f>IF(AND(O267&lt;&gt;"",NOT(ISERROR(O267))),"",IF(AND(L267&lt;&gt;"",L267&gt;0,NOT(ISERROR(L267))),VLOOKUP(L267,'ESO dumped WayshrineInfo'!$K$3:$N$9999,4,FALSE),""))</f>
        <v/>
      </c>
      <c r="AB267" s="3" t="str">
        <f>IF(AA267&lt;&gt;"",IF(AA267&lt;&gt;"LIBSETS_DROP_MECHANIC_MONSTER_NAME",VLOOKUP(AA267,'LibSets constants'!$I$4:$L$1003,3,FALSE),""),"")</f>
        <v/>
      </c>
      <c r="AC267" s="3" t="str">
        <f>IF(AA267&lt;&gt;"",IF(AA267&lt;&gt;"LIBSETS_DROP_MECHANIC_MONSTER_NAME",VLOOKUP(AA267,'LibSets constants'!$I$4:$L$1003,4,FALSE),""),"")</f>
        <v/>
      </c>
      <c r="AD267" s="3" t="str">
        <f>IF(G267&lt;&gt;"LIBSETS_SETTYPE_BATTLEGROUND",IF(G267&lt;&gt;"LIBSETS_SETTYPE_SPECIAL",IF(AE267&lt;&gt;"",VLOOKUP(AE267,'ESO zone constants'!$D$3:$H$4953,5,FALSE),""),""),"")</f>
        <v/>
      </c>
      <c r="AE267" t="str">
        <f>IF(AND(O267&lt;&gt;"",NOT(ISERROR(O267))),"",IF(AND(M267&lt;&gt;"",M267&gt;0,NOT(ISERROR(M267))),VLOOKUP(M267,'ESO dumped WayshrineInfo'!$K$3:$N$9999,4,FALSE),""))</f>
        <v/>
      </c>
      <c r="AG267" s="3" t="str">
        <f>IF(AF267&lt;&gt;"",IF(AF267&lt;&gt;"LIBSETS_DROP_MECHANIC_MONSTER_NAME",VLOOKUP(AF267,'LibSets constants'!$I$4:$L$1003,3,FALSE),""),"")</f>
        <v/>
      </c>
      <c r="AH267" s="3" t="str">
        <f>IF(AF267&lt;&gt;"",IF(AF267&lt;&gt;"LIBSETS_DROP_MECHANIC_MONSTER_NAME",VLOOKUP(AF267,'LibSets constants'!$I$4:$L$1003,4,FALSE),""),"")</f>
        <v/>
      </c>
      <c r="AI267" s="3" t="str">
        <f>IF(G267&lt;&gt;"LIBSETS_SETTYPE_BATTLEGROUND",IF(G267&lt;&gt;"LIBSETS_SETTYPE_SPECIAL",IF(AJ267&lt;&gt;"",VLOOKUP(AJ267,'ESO zone constants'!$D$3:$H$4953,5,FALSE),""),""),"")</f>
        <v/>
      </c>
      <c r="AL267" s="3" t="str">
        <f>IF(AK267&lt;&gt;"",IF(AK267&lt;&gt;"LIBSETS_DROP_MECHANIC_MONSTER_NAME",VLOOKUP(AK267,'LibSets constants'!$I$4:$L$1003,3,FALSE),""),"")</f>
        <v/>
      </c>
      <c r="AM267" s="3" t="str">
        <f>IF(AK267&lt;&gt;"",IF(AK267&lt;&gt;"LIBSETS_DROP_MECHANIC_MONSTER_NAME",VLOOKUP(AK267,'LibSets constants'!$I$4:$L$1003,4,FALSE),""),"")</f>
        <v/>
      </c>
      <c r="AN267" s="3" t="str">
        <f>IF(G267&lt;&gt;"LIBSETS_SETTYPE_BATTLEGROUND",IF(G267&lt;&gt;"LIBSETS_SETTYPE_SPECIAL",IF(AO267&lt;&gt;"",VLOOKUP(AO267,'ESO zone constants'!$D$3:$H$4953,5,FALSE),""),""),"")</f>
        <v/>
      </c>
      <c r="AQ267" s="3" t="str">
        <f>IF(AP267&lt;&gt;"",IF(AP267&lt;&gt;"LIBSETS_DROP_MECHANIC_MONSTER_NAME",VLOOKUP(AP267,'LibSets constants'!$I$4:$L$1003,3,FALSE),""),"")</f>
        <v/>
      </c>
      <c r="AR267" s="3" t="str">
        <f>IF(AP267&lt;&gt;"",IF(AP267&lt;&gt;"LIBSETS_DROP_MECHANIC_MONSTER_NAME",VLOOKUP(AP267,'LibSets constants'!$I$4:$L$1003,4,FALSE),""),"")</f>
        <v/>
      </c>
      <c r="AS267" s="3" t="str">
        <f>IF(G267&lt;&gt;"LIBSETS_SETTYPE_BATTLEGROUND",IF(G267&lt;&gt;"LIBSETS_SETTYPE_SPECIAL",IF(AT267&lt;&gt;"",VLOOKUP(AT267,'ESO zone constants'!$D$3:$H$4953,5,FALSE),""),""),"")</f>
        <v/>
      </c>
      <c r="AV267" s="3" t="str">
        <f>IF(AU267&lt;&gt;"",IF(AU267&lt;&gt;"LIBSETS_DROP_MECHANIC_MONSTER_NAME",VLOOKUP(AU267,'LibSets constants'!$I$4:$L$1003,3,FALSE),""),"")</f>
        <v/>
      </c>
      <c r="AW267" s="3" t="str">
        <f>IF(AU267&lt;&gt;"",IF(AU267&lt;&gt;"LIBSETS_DROP_MECHANIC_MONSTER_NAME",VLOOKUP(AU267,'LibSets constants'!$I$4:$L$1003,4,FALSE),""),"")</f>
        <v/>
      </c>
      <c r="AX267" s="87" t="s">
        <v>2678</v>
      </c>
      <c r="AY267" s="21" t="str">
        <f t="shared" si="20"/>
        <v>[313] = {wayshrines={270,270,270,}, dlcId=DLC_BASE_GAME</v>
      </c>
      <c r="AZ267" s="21" t="str">
        <f t="shared" si="21"/>
        <v>, zoneIds={635}, veteran=false</v>
      </c>
      <c r="BA267" s="21" t="str">
        <f t="shared" si="22"/>
        <v>, setType=LIBSETS_SETTYPE_ARENA</v>
      </c>
      <c r="BB267" s="21" t="str">
        <f t="shared" si="23"/>
        <v>, dropMechanic={LIBSETS_DROP_MECHANIC_ARENA_STAGE_CHEST}},</v>
      </c>
      <c r="BC267" s="21" t="str">
        <f t="shared" si="24"/>
        <v xml:space="preserve"> --Titanic Cleave / Titanisches Trennen   [Dragonstar Arena]</v>
      </c>
    </row>
    <row r="268" spans="1:55" x14ac:dyDescent="0.25">
      <c r="A268" s="12">
        <v>314</v>
      </c>
      <c r="B268" t="s">
        <v>1139</v>
      </c>
      <c r="C268" t="s">
        <v>1140</v>
      </c>
      <c r="D268" s="3">
        <f>A268</f>
        <v>314</v>
      </c>
      <c r="G268" s="8" t="s">
        <v>1477</v>
      </c>
      <c r="I268" t="s">
        <v>91</v>
      </c>
      <c r="J268" t="s">
        <v>91</v>
      </c>
      <c r="K268">
        <v>270</v>
      </c>
      <c r="L268">
        <v>270</v>
      </c>
      <c r="M268">
        <v>270</v>
      </c>
      <c r="N268">
        <v>0</v>
      </c>
      <c r="O268" s="66" t="s">
        <v>441</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constants'!$B$4:$C$1003,2,FALSE),"")</f>
        <v>Included in base game</v>
      </c>
      <c r="U268" s="33" t="s">
        <v>1561</v>
      </c>
      <c r="V268" s="3" t="str">
        <f>IF(U268&lt;&gt;"",IF(U268&lt;&gt;"LIBSETS_DROP_MECHANIC_MONSTER_NAME",VLOOKUP(U268,'LibSets constants'!$I$4:$L$1003,3,FALSE),""),"")</f>
        <v>Arena stage chest</v>
      </c>
      <c r="W268" s="3" t="str">
        <f>IF(U268&lt;&gt;"",IF(U268&lt;&gt;"LIBSETS_DROP_MECHANIC_MONSTER_NAME",VLOOKUP(U268,'LibSets constants'!$I$4:$L$1003,4,FALSE),""),"")</f>
        <v>Arena-Phasen Schatztruhe</v>
      </c>
      <c r="X268" s="3"/>
      <c r="Y268" s="3" t="str">
        <f>IF(G268&lt;&gt;"LIBSETS_SETTYPE_BATTLEGROUND",IF(G268&lt;&gt;"LIBSETS_SETTYPE_SPECIAL",IF(X268&lt;&gt;"",X268,IF(Z268&lt;&gt;"",VLOOKUP(Z268,'ESO zone constants'!$D$3:$H$4953,5,FALSE),"")),""),"")</f>
        <v/>
      </c>
      <c r="Z268" t="str">
        <f>IF(AND(O268&lt;&gt;"",NOT(ISERROR(O268))),"",IF(AND(L268&lt;&gt;"",L268&gt;0,NOT(ISERROR(L268))),VLOOKUP(L268,'ESO dumped WayshrineInfo'!$K$3:$N$9999,4,FALSE),""))</f>
        <v/>
      </c>
      <c r="AB268" s="3" t="str">
        <f>IF(AA268&lt;&gt;"",IF(AA268&lt;&gt;"LIBSETS_DROP_MECHANIC_MONSTER_NAME",VLOOKUP(AA268,'LibSets constants'!$I$4:$L$1003,3,FALSE),""),"")</f>
        <v/>
      </c>
      <c r="AC268" s="3" t="str">
        <f>IF(AA268&lt;&gt;"",IF(AA268&lt;&gt;"LIBSETS_DROP_MECHANIC_MONSTER_NAME",VLOOKUP(AA268,'LibSets constants'!$I$4:$L$1003,4,FALSE),""),"")</f>
        <v/>
      </c>
      <c r="AD268" s="3" t="str">
        <f>IF(G268&lt;&gt;"LIBSETS_SETTYPE_BATTLEGROUND",IF(G268&lt;&gt;"LIBSETS_SETTYPE_SPECIAL",IF(AE268&lt;&gt;"",VLOOKUP(AE268,'ESO zone constants'!$D$3:$H$4953,5,FALSE),""),""),"")</f>
        <v/>
      </c>
      <c r="AE268" t="str">
        <f>IF(AND(O268&lt;&gt;"",NOT(ISERROR(O268))),"",IF(AND(M268&lt;&gt;"",M268&gt;0,NOT(ISERROR(M268))),VLOOKUP(M268,'ESO dumped WayshrineInfo'!$K$3:$N$9999,4,FALSE),""))</f>
        <v/>
      </c>
      <c r="AG268" s="3" t="str">
        <f>IF(AF268&lt;&gt;"",IF(AF268&lt;&gt;"LIBSETS_DROP_MECHANIC_MONSTER_NAME",VLOOKUP(AF268,'LibSets constants'!$I$4:$L$1003,3,FALSE),""),"")</f>
        <v/>
      </c>
      <c r="AH268" s="3" t="str">
        <f>IF(AF268&lt;&gt;"",IF(AF268&lt;&gt;"LIBSETS_DROP_MECHANIC_MONSTER_NAME",VLOOKUP(AF268,'LibSets constants'!$I$4:$L$1003,4,FALSE),""),"")</f>
        <v/>
      </c>
      <c r="AI268" s="3" t="str">
        <f>IF(G268&lt;&gt;"LIBSETS_SETTYPE_BATTLEGROUND",IF(G268&lt;&gt;"LIBSETS_SETTYPE_SPECIAL",IF(AJ268&lt;&gt;"",VLOOKUP(AJ268,'ESO zone constants'!$D$3:$H$4953,5,FALSE),""),""),"")</f>
        <v/>
      </c>
      <c r="AL268" s="3" t="str">
        <f>IF(AK268&lt;&gt;"",IF(AK268&lt;&gt;"LIBSETS_DROP_MECHANIC_MONSTER_NAME",VLOOKUP(AK268,'LibSets constants'!$I$4:$L$1003,3,FALSE),""),"")</f>
        <v/>
      </c>
      <c r="AM268" s="3" t="str">
        <f>IF(AK268&lt;&gt;"",IF(AK268&lt;&gt;"LIBSETS_DROP_MECHANIC_MONSTER_NAME",VLOOKUP(AK268,'LibSets constants'!$I$4:$L$1003,4,FALSE),""),"")</f>
        <v/>
      </c>
      <c r="AN268" s="3" t="str">
        <f>IF(G268&lt;&gt;"LIBSETS_SETTYPE_BATTLEGROUND",IF(G268&lt;&gt;"LIBSETS_SETTYPE_SPECIAL",IF(AO268&lt;&gt;"",VLOOKUP(AO268,'ESO zone constants'!$D$3:$H$4953,5,FALSE),""),""),"")</f>
        <v/>
      </c>
      <c r="AQ268" s="3" t="str">
        <f>IF(AP268&lt;&gt;"",IF(AP268&lt;&gt;"LIBSETS_DROP_MECHANIC_MONSTER_NAME",VLOOKUP(AP268,'LibSets constants'!$I$4:$L$1003,3,FALSE),""),"")</f>
        <v/>
      </c>
      <c r="AR268" s="3" t="str">
        <f>IF(AP268&lt;&gt;"",IF(AP268&lt;&gt;"LIBSETS_DROP_MECHANIC_MONSTER_NAME",VLOOKUP(AP268,'LibSets constants'!$I$4:$L$1003,4,FALSE),""),"")</f>
        <v/>
      </c>
      <c r="AS268" s="3" t="str">
        <f>IF(G268&lt;&gt;"LIBSETS_SETTYPE_BATTLEGROUND",IF(G268&lt;&gt;"LIBSETS_SETTYPE_SPECIAL",IF(AT268&lt;&gt;"",VLOOKUP(AT268,'ESO zone constants'!$D$3:$H$4953,5,FALSE),""),""),"")</f>
        <v/>
      </c>
      <c r="AV268" s="3" t="str">
        <f>IF(AU268&lt;&gt;"",IF(AU268&lt;&gt;"LIBSETS_DROP_MECHANIC_MONSTER_NAME",VLOOKUP(AU268,'LibSets constants'!$I$4:$L$1003,3,FALSE),""),"")</f>
        <v/>
      </c>
      <c r="AW268" s="3" t="str">
        <f>IF(AU268&lt;&gt;"",IF(AU268&lt;&gt;"LIBSETS_DROP_MECHANIC_MONSTER_NAME",VLOOKUP(AU268,'LibSets constants'!$I$4:$L$1003,4,FALSE),""),"")</f>
        <v/>
      </c>
      <c r="AX268" s="87" t="s">
        <v>2678</v>
      </c>
      <c r="AY268" s="21" t="str">
        <f t="shared" si="20"/>
        <v>[314] = {wayshrines={270,270,270,}, dlcId=DLC_BASE_GAME</v>
      </c>
      <c r="AZ268" s="21" t="str">
        <f t="shared" si="21"/>
        <v>, zoneIds={635}, veteran=false</v>
      </c>
      <c r="BA268" s="21" t="str">
        <f t="shared" si="22"/>
        <v>, setType=LIBSETS_SETTYPE_ARENA</v>
      </c>
      <c r="BB268" s="21" t="str">
        <f t="shared" si="23"/>
        <v>, dropMechanic={LIBSETS_DROP_MECHANIC_ARENA_STAGE_CHEST}},</v>
      </c>
      <c r="BC268" s="21" t="str">
        <f t="shared" si="24"/>
        <v xml:space="preserve"> --Puncturing Remedy / Durchschlagende Genesung   [Dragonstar Arena]</v>
      </c>
    </row>
    <row r="269" spans="1:55" x14ac:dyDescent="0.25">
      <c r="A269" s="12">
        <v>315</v>
      </c>
      <c r="B269" t="s">
        <v>1141</v>
      </c>
      <c r="C269" t="s">
        <v>1142</v>
      </c>
      <c r="D269" s="3">
        <f>A269</f>
        <v>315</v>
      </c>
      <c r="G269" s="8" t="s">
        <v>1477</v>
      </c>
      <c r="I269" t="s">
        <v>91</v>
      </c>
      <c r="J269" t="s">
        <v>91</v>
      </c>
      <c r="K269">
        <v>270</v>
      </c>
      <c r="L269">
        <v>270</v>
      </c>
      <c r="M269">
        <v>270</v>
      </c>
      <c r="N269">
        <v>0</v>
      </c>
      <c r="O269" s="66" t="s">
        <v>441</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constants'!$B$4:$C$1003,2,FALSE),"")</f>
        <v>Included in base game</v>
      </c>
      <c r="U269" s="33" t="s">
        <v>1561</v>
      </c>
      <c r="V269" s="3" t="str">
        <f>IF(U269&lt;&gt;"",IF(U269&lt;&gt;"LIBSETS_DROP_MECHANIC_MONSTER_NAME",VLOOKUP(U269,'LibSets constants'!$I$4:$L$1003,3,FALSE),""),"")</f>
        <v>Arena stage chest</v>
      </c>
      <c r="W269" s="3" t="str">
        <f>IF(U269&lt;&gt;"",IF(U269&lt;&gt;"LIBSETS_DROP_MECHANIC_MONSTER_NAME",VLOOKUP(U269,'LibSets constants'!$I$4:$L$1003,4,FALSE),""),"")</f>
        <v>Arena-Phasen Schatztruhe</v>
      </c>
      <c r="X269" s="3"/>
      <c r="Y269" s="3" t="str">
        <f>IF(G269&lt;&gt;"LIBSETS_SETTYPE_BATTLEGROUND",IF(G269&lt;&gt;"LIBSETS_SETTYPE_SPECIAL",IF(X269&lt;&gt;"",X269,IF(Z269&lt;&gt;"",VLOOKUP(Z269,'ESO zone constants'!$D$3:$H$4953,5,FALSE),"")),""),"")</f>
        <v/>
      </c>
      <c r="Z269" t="str">
        <f>IF(AND(O269&lt;&gt;"",NOT(ISERROR(O269))),"",IF(AND(L269&lt;&gt;"",L269&gt;0,NOT(ISERROR(L269))),VLOOKUP(L269,'ESO dumped WayshrineInfo'!$K$3:$N$9999,4,FALSE),""))</f>
        <v/>
      </c>
      <c r="AB269" s="43" t="str">
        <f>IF(AA269&lt;&gt;"",IF(AA269&lt;&gt;"LIBSETS_DROP_MECHANIC_MONSTER_NAME",VLOOKUP(AA269,'LibSets constants'!$I$4:$L$1003,3,FALSE),""),"")</f>
        <v/>
      </c>
      <c r="AC269" s="43" t="str">
        <f>IF(AA269&lt;&gt;"",IF(AA269&lt;&gt;"LIBSETS_DROP_MECHANIC_MONSTER_NAME",VLOOKUP(AA269,'LibSets constants'!$I$4:$L$1003,4,FALSE),""),"")</f>
        <v/>
      </c>
      <c r="AD269" s="3" t="str">
        <f>IF(G269&lt;&gt;"LIBSETS_SETTYPE_BATTLEGROUND",IF(G269&lt;&gt;"LIBSETS_SETTYPE_SPECIAL",IF(AE269&lt;&gt;"",VLOOKUP(AE269,'ESO zone constants'!$D$3:$H$4953,5,FALSE),""),""),"")</f>
        <v/>
      </c>
      <c r="AE269" t="str">
        <f>IF(AND(O269&lt;&gt;"",NOT(ISERROR(O269))),"",IF(AND(M269&lt;&gt;"",M269&gt;0,NOT(ISERROR(M269))),VLOOKUP(M269,'ESO dumped WayshrineInfo'!$K$3:$N$9999,4,FALSE),""))</f>
        <v/>
      </c>
      <c r="AF269" s="44"/>
      <c r="AG269" s="43" t="str">
        <f>IF(AF269&lt;&gt;"",IF(AF269&lt;&gt;"LIBSETS_DROP_MECHANIC_MONSTER_NAME",VLOOKUP(AF269,'LibSets constants'!$I$4:$L$1003,3,FALSE),""),"")</f>
        <v/>
      </c>
      <c r="AH269" s="43" t="str">
        <f>IF(AF269&lt;&gt;"",IF(AF269&lt;&gt;"LIBSETS_DROP_MECHANIC_MONSTER_NAME",VLOOKUP(AF269,'LibSets constants'!$I$4:$L$1003,4,FALSE),""),"")</f>
        <v/>
      </c>
      <c r="AI269" s="3" t="str">
        <f>IF(G269&lt;&gt;"LIBSETS_SETTYPE_BATTLEGROUND",IF(G269&lt;&gt;"LIBSETS_SETTYPE_SPECIAL",IF(AJ269&lt;&gt;"",VLOOKUP(AJ269,'ESO zone constants'!$D$3:$H$4953,5,FALSE),""),""),"")</f>
        <v/>
      </c>
      <c r="AK269" s="44"/>
      <c r="AL269" s="43" t="str">
        <f>IF(AK269&lt;&gt;"",IF(AK269&lt;&gt;"LIBSETS_DROP_MECHANIC_MONSTER_NAME",VLOOKUP(AK269,'LibSets constants'!$I$4:$L$1003,3,FALSE),""),"")</f>
        <v/>
      </c>
      <c r="AM269" s="43" t="str">
        <f>IF(AK269&lt;&gt;"",IF(AK269&lt;&gt;"LIBSETS_DROP_MECHANIC_MONSTER_NAME",VLOOKUP(AK269,'LibSets constants'!$I$4:$L$1003,4,FALSE),""),"")</f>
        <v/>
      </c>
      <c r="AN269" s="3" t="str">
        <f>IF(G269&lt;&gt;"LIBSETS_SETTYPE_BATTLEGROUND",IF(G269&lt;&gt;"LIBSETS_SETTYPE_SPECIAL",IF(AO269&lt;&gt;"",VLOOKUP(AO269,'ESO zone constants'!$D$3:$H$4953,5,FALSE),""),""),"")</f>
        <v/>
      </c>
      <c r="AP269" s="44"/>
      <c r="AQ269" s="43" t="str">
        <f>IF(AP269&lt;&gt;"",IF(AP269&lt;&gt;"LIBSETS_DROP_MECHANIC_MONSTER_NAME",VLOOKUP(AP269,'LibSets constants'!$I$4:$L$1003,3,FALSE),""),"")</f>
        <v/>
      </c>
      <c r="AR269" s="43" t="str">
        <f>IF(AP269&lt;&gt;"",IF(AP269&lt;&gt;"LIBSETS_DROP_MECHANIC_MONSTER_NAME",VLOOKUP(AP269,'LibSets constants'!$I$4:$L$1003,4,FALSE),""),"")</f>
        <v/>
      </c>
      <c r="AS269" s="3" t="str">
        <f>IF(G269&lt;&gt;"LIBSETS_SETTYPE_BATTLEGROUND",IF(G269&lt;&gt;"LIBSETS_SETTYPE_SPECIAL",IF(AT269&lt;&gt;"",VLOOKUP(AT269,'ESO zone constants'!$D$3:$H$4953,5,FALSE),""),""),"")</f>
        <v/>
      </c>
      <c r="AU269" s="44"/>
      <c r="AV269" s="43" t="str">
        <f>IF(AU269&lt;&gt;"",IF(AU269&lt;&gt;"LIBSETS_DROP_MECHANIC_MONSTER_NAME",VLOOKUP(AU269,'LibSets constants'!$I$4:$L$1003,3,FALSE),""),"")</f>
        <v/>
      </c>
      <c r="AW269" s="43" t="str">
        <f>IF(AU269&lt;&gt;"",IF(AU269&lt;&gt;"LIBSETS_DROP_MECHANIC_MONSTER_NAME",VLOOKUP(AU269,'LibSets constants'!$I$4:$L$1003,4,FALSE),""),"")</f>
        <v/>
      </c>
      <c r="AX269" s="87" t="s">
        <v>2678</v>
      </c>
      <c r="AY269" s="21" t="str">
        <f t="shared" si="20"/>
        <v>[315] = {wayshrines={270,270,270,}, dlcId=DLC_BASE_GAME</v>
      </c>
      <c r="AZ269" s="21" t="str">
        <f t="shared" si="21"/>
        <v>, zoneIds={635}, veteran=false</v>
      </c>
      <c r="BA269" s="21" t="str">
        <f t="shared" si="22"/>
        <v>, setType=LIBSETS_SETTYPE_ARENA</v>
      </c>
      <c r="BB269" s="21" t="str">
        <f t="shared" si="23"/>
        <v>, dropMechanic={LIBSETS_DROP_MECHANIC_ARENA_STAGE_CHEST}},</v>
      </c>
      <c r="BC269" s="21" t="str">
        <f t="shared" si="24"/>
        <v xml:space="preserve"> --Stinging Slashes / Stechende Schnitte   [Dragonstar Arena]</v>
      </c>
    </row>
    <row r="270" spans="1:55" x14ac:dyDescent="0.25">
      <c r="A270" s="12">
        <v>316</v>
      </c>
      <c r="B270" t="s">
        <v>1143</v>
      </c>
      <c r="C270" t="s">
        <v>1144</v>
      </c>
      <c r="D270" s="3">
        <f>A270</f>
        <v>316</v>
      </c>
      <c r="E270" s="42"/>
      <c r="G270" s="8" t="s">
        <v>1477</v>
      </c>
      <c r="I270" t="s">
        <v>91</v>
      </c>
      <c r="J270" t="s">
        <v>91</v>
      </c>
      <c r="K270">
        <v>270</v>
      </c>
      <c r="L270">
        <v>270</v>
      </c>
      <c r="M270">
        <v>270</v>
      </c>
      <c r="N270">
        <v>0</v>
      </c>
      <c r="O270" s="66" t="s">
        <v>441</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constants'!$B$4:$C$1003,2,FALSE),"")</f>
        <v>Included in base game</v>
      </c>
      <c r="U270" s="33" t="s">
        <v>1561</v>
      </c>
      <c r="V270" s="3" t="str">
        <f>IF(U270&lt;&gt;"",IF(U270&lt;&gt;"LIBSETS_DROP_MECHANIC_MONSTER_NAME",VLOOKUP(U270,'LibSets constants'!$I$4:$L$1003,3,FALSE),""),"")</f>
        <v>Arena stage chest</v>
      </c>
      <c r="W270" s="3" t="str">
        <f>IF(U270&lt;&gt;"",IF(U270&lt;&gt;"LIBSETS_DROP_MECHANIC_MONSTER_NAME",VLOOKUP(U270,'LibSets constants'!$I$4:$L$1003,4,FALSE),""),"")</f>
        <v>Arena-Phasen Schatztruhe</v>
      </c>
      <c r="X270" s="3"/>
      <c r="Y270" s="3" t="str">
        <f>IF(G270&lt;&gt;"LIBSETS_SETTYPE_BATTLEGROUND",IF(G270&lt;&gt;"LIBSETS_SETTYPE_SPECIAL",IF(X270&lt;&gt;"",X270,IF(Z270&lt;&gt;"",VLOOKUP(Z270,'ESO zone constants'!$D$3:$H$4953,5,FALSE),"")),""),"")</f>
        <v/>
      </c>
      <c r="Z270" t="str">
        <f>IF(AND(O270&lt;&gt;"",NOT(ISERROR(O270))),"",IF(AND(L270&lt;&gt;"",L270&gt;0,NOT(ISERROR(L270))),VLOOKUP(L270,'ESO dumped WayshrineInfo'!$K$3:$N$9999,4,FALSE),""))</f>
        <v/>
      </c>
      <c r="AB270" s="3" t="str">
        <f>IF(AA270&lt;&gt;"",IF(AA270&lt;&gt;"LIBSETS_DROP_MECHANIC_MONSTER_NAME",VLOOKUP(AA270,'LibSets constants'!$I$4:$L$1003,3,FALSE),""),"")</f>
        <v/>
      </c>
      <c r="AC270" s="3" t="str">
        <f>IF(AA270&lt;&gt;"",IF(AA270&lt;&gt;"LIBSETS_DROP_MECHANIC_MONSTER_NAME",VLOOKUP(AA270,'LibSets constants'!$I$4:$L$1003,4,FALSE),""),"")</f>
        <v/>
      </c>
      <c r="AD270" s="3" t="str">
        <f>IF(G270&lt;&gt;"LIBSETS_SETTYPE_BATTLEGROUND",IF(G270&lt;&gt;"LIBSETS_SETTYPE_SPECIAL",IF(AE270&lt;&gt;"",VLOOKUP(AE270,'ESO zone constants'!$D$3:$H$4953,5,FALSE),""),""),"")</f>
        <v/>
      </c>
      <c r="AE270" t="str">
        <f>IF(AND(O270&lt;&gt;"",NOT(ISERROR(O270))),"",IF(AND(M270&lt;&gt;"",M270&gt;0,NOT(ISERROR(M270))),VLOOKUP(M270,'ESO dumped WayshrineInfo'!$K$3:$N$9999,4,FALSE),""))</f>
        <v/>
      </c>
      <c r="AG270" s="3" t="str">
        <f>IF(AF270&lt;&gt;"",IF(AF270&lt;&gt;"LIBSETS_DROP_MECHANIC_MONSTER_NAME",VLOOKUP(AF270,'LibSets constants'!$I$4:$L$1003,3,FALSE),""),"")</f>
        <v/>
      </c>
      <c r="AH270" s="3" t="str">
        <f>IF(AF270&lt;&gt;"",IF(AF270&lt;&gt;"LIBSETS_DROP_MECHANIC_MONSTER_NAME",VLOOKUP(AF270,'LibSets constants'!$I$4:$L$1003,4,FALSE),""),"")</f>
        <v/>
      </c>
      <c r="AI270" s="3" t="str">
        <f>IF(G270&lt;&gt;"LIBSETS_SETTYPE_BATTLEGROUND",IF(G270&lt;&gt;"LIBSETS_SETTYPE_SPECIAL",IF(AJ270&lt;&gt;"",VLOOKUP(AJ270,'ESO zone constants'!$D$3:$H$4953,5,FALSE),""),""),"")</f>
        <v/>
      </c>
      <c r="AL270" s="3" t="str">
        <f>IF(AK270&lt;&gt;"",IF(AK270&lt;&gt;"LIBSETS_DROP_MECHANIC_MONSTER_NAME",VLOOKUP(AK270,'LibSets constants'!$I$4:$L$1003,3,FALSE),""),"")</f>
        <v/>
      </c>
      <c r="AM270" s="3" t="str">
        <f>IF(AK270&lt;&gt;"",IF(AK270&lt;&gt;"LIBSETS_DROP_MECHANIC_MONSTER_NAME",VLOOKUP(AK270,'LibSets constants'!$I$4:$L$1003,4,FALSE),""),"")</f>
        <v/>
      </c>
      <c r="AN270" s="3" t="str">
        <f>IF(G270&lt;&gt;"LIBSETS_SETTYPE_BATTLEGROUND",IF(G270&lt;&gt;"LIBSETS_SETTYPE_SPECIAL",IF(AO270&lt;&gt;"",VLOOKUP(AO270,'ESO zone constants'!$D$3:$H$4953,5,FALSE),""),""),"")</f>
        <v/>
      </c>
      <c r="AQ270" s="3" t="str">
        <f>IF(AP270&lt;&gt;"",IF(AP270&lt;&gt;"LIBSETS_DROP_MECHANIC_MONSTER_NAME",VLOOKUP(AP270,'LibSets constants'!$I$4:$L$1003,3,FALSE),""),"")</f>
        <v/>
      </c>
      <c r="AR270" s="3" t="str">
        <f>IF(AP270&lt;&gt;"",IF(AP270&lt;&gt;"LIBSETS_DROP_MECHANIC_MONSTER_NAME",VLOOKUP(AP270,'LibSets constants'!$I$4:$L$1003,4,FALSE),""),"")</f>
        <v/>
      </c>
      <c r="AS270" s="3" t="str">
        <f>IF(G270&lt;&gt;"LIBSETS_SETTYPE_BATTLEGROUND",IF(G270&lt;&gt;"LIBSETS_SETTYPE_SPECIAL",IF(AT270&lt;&gt;"",VLOOKUP(AT270,'ESO zone constants'!$D$3:$H$4953,5,FALSE),""),""),"")</f>
        <v/>
      </c>
      <c r="AV270" s="3" t="str">
        <f>IF(AU270&lt;&gt;"",IF(AU270&lt;&gt;"LIBSETS_DROP_MECHANIC_MONSTER_NAME",VLOOKUP(AU270,'LibSets constants'!$I$4:$L$1003,3,FALSE),""),"")</f>
        <v/>
      </c>
      <c r="AW270" s="3" t="str">
        <f>IF(AU270&lt;&gt;"",IF(AU270&lt;&gt;"LIBSETS_DROP_MECHANIC_MONSTER_NAME",VLOOKUP(AU270,'LibSets constants'!$I$4:$L$1003,4,FALSE),""),"")</f>
        <v/>
      </c>
      <c r="AX270" s="87">
        <v>0</v>
      </c>
      <c r="AY270" s="21" t="str">
        <f t="shared" si="20"/>
        <v>[316] = {wayshrines={270,270,270,}, dlcId=DLC_BASE_GAME</v>
      </c>
      <c r="AZ270" s="21" t="str">
        <f t="shared" si="21"/>
        <v>, zoneIds={635}, veteran=false</v>
      </c>
      <c r="BA270" s="21" t="str">
        <f t="shared" si="22"/>
        <v>, setType=LIBSETS_SETTYPE_ARENA</v>
      </c>
      <c r="BB270" s="21" t="str">
        <f t="shared" si="23"/>
        <v>, isProcSetAllowedInPvP=0, dropMechanic={LIBSETS_DROP_MECHANIC_ARENA_STAGE_CHEST}},</v>
      </c>
      <c r="BC270" s="21" t="str">
        <f t="shared" si="24"/>
        <v xml:space="preserve"> --Caustic Arrow / Beißender Pfeil   [Dragonstar Arena]</v>
      </c>
    </row>
    <row r="271" spans="1:55" x14ac:dyDescent="0.25">
      <c r="A271" s="12">
        <v>317</v>
      </c>
      <c r="B271" t="s">
        <v>1145</v>
      </c>
      <c r="C271" t="s">
        <v>1146</v>
      </c>
      <c r="D271" s="3">
        <f>A271</f>
        <v>317</v>
      </c>
      <c r="G271" s="8" t="s">
        <v>1477</v>
      </c>
      <c r="I271" t="s">
        <v>91</v>
      </c>
      <c r="J271" t="s">
        <v>91</v>
      </c>
      <c r="K271">
        <v>270</v>
      </c>
      <c r="L271">
        <v>270</v>
      </c>
      <c r="M271">
        <v>270</v>
      </c>
      <c r="N271">
        <v>0</v>
      </c>
      <c r="O271" s="66" t="s">
        <v>441</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1561</v>
      </c>
      <c r="V271" s="3" t="str">
        <f>IF(U271&lt;&gt;"",IF(U271&lt;&gt;"LIBSETS_DROP_MECHANIC_MONSTER_NAME",VLOOKUP(U271,'LibSets constants'!$I$4:$L$1003,3,FALSE),""),"")</f>
        <v>Arena stage chest</v>
      </c>
      <c r="W271" s="3" t="str">
        <f>IF(U271&lt;&gt;"",IF(U271&lt;&gt;"LIBSETS_DROP_MECHANIC_MONSTER_NAME",VLOOKUP(U271,'LibSets constants'!$I$4:$L$1003,4,FALSE),""),"")</f>
        <v>Arena-Phasen Schatztruhe</v>
      </c>
      <c r="X271" s="3"/>
      <c r="Y271" s="3" t="str">
        <f>IF(G271&lt;&gt;"LIBSETS_SETTYPE_BATTLEGROUND",IF(G271&lt;&gt;"LIBSETS_SETTYPE_SPECIAL",IF(X271&lt;&gt;"",X271,IF(Z271&lt;&gt;"",VLOOKUP(Z271,'ESO zone constants'!$D$3:$H$4953,5,FALSE),"")),""),"")</f>
        <v/>
      </c>
      <c r="Z271" t="str">
        <f>IF(AND(O271&lt;&gt;"",NOT(ISERROR(O271))),"",IF(AND(L271&lt;&gt;"",L271&gt;0,NOT(ISERROR(L271))),VLOOKUP(L271,'ESO dumped WayshrineInfo'!$K$3:$N$9999,4,FALSE),""))</f>
        <v/>
      </c>
      <c r="AB271" s="3" t="str">
        <f>IF(AA271&lt;&gt;"",IF(AA271&lt;&gt;"LIBSETS_DROP_MECHANIC_MONSTER_NAME",VLOOKUP(AA271,'LibSets constants'!$I$4:$L$1003,3,FALSE),""),"")</f>
        <v/>
      </c>
      <c r="AC271" s="3" t="str">
        <f>IF(AA271&lt;&gt;"",IF(AA271&lt;&gt;"LIBSETS_DROP_MECHANIC_MONSTER_NAME",VLOOKUP(AA271,'LibSets constants'!$I$4:$L$1003,4,FALSE),""),"")</f>
        <v/>
      </c>
      <c r="AD271" s="3" t="str">
        <f>IF(G271&lt;&gt;"LIBSETS_SETTYPE_BATTLEGROUND",IF(G271&lt;&gt;"LIBSETS_SETTYPE_SPECIAL",IF(AE271&lt;&gt;"",VLOOKUP(AE271,'ESO zone constants'!$D$3:$H$4953,5,FALSE),""),""),"")</f>
        <v/>
      </c>
      <c r="AE271" t="str">
        <f>IF(AND(O271&lt;&gt;"",NOT(ISERROR(O271))),"",IF(AND(M271&lt;&gt;"",M271&gt;0,NOT(ISERROR(M271))),VLOOKUP(M271,'ESO dumped WayshrineInfo'!$K$3:$N$9999,4,FALSE),""))</f>
        <v/>
      </c>
      <c r="AG271" s="3" t="str">
        <f>IF(AF271&lt;&gt;"",IF(AF271&lt;&gt;"LIBSETS_DROP_MECHANIC_MONSTER_NAME",VLOOKUP(AF271,'LibSets constants'!$I$4:$L$1003,3,FALSE),""),"")</f>
        <v/>
      </c>
      <c r="AH271" s="3" t="str">
        <f>IF(AF271&lt;&gt;"",IF(AF271&lt;&gt;"LIBSETS_DROP_MECHANIC_MONSTER_NAME",VLOOKUP(AF271,'LibSets constants'!$I$4:$L$1003,4,FALSE),""),"")</f>
        <v/>
      </c>
      <c r="AI271" s="3" t="str">
        <f>IF(G271&lt;&gt;"LIBSETS_SETTYPE_BATTLEGROUND",IF(G271&lt;&gt;"LIBSETS_SETTYPE_SPECIAL",IF(AJ271&lt;&gt;"",VLOOKUP(AJ271,'ESO zone constants'!$D$3:$H$4953,5,FALSE),""),""),"")</f>
        <v/>
      </c>
      <c r="AL271" s="3" t="str">
        <f>IF(AK271&lt;&gt;"",IF(AK271&lt;&gt;"LIBSETS_DROP_MECHANIC_MONSTER_NAME",VLOOKUP(AK271,'LibSets constants'!$I$4:$L$1003,3,FALSE),""),"")</f>
        <v/>
      </c>
      <c r="AM271" s="3" t="str">
        <f>IF(AK271&lt;&gt;"",IF(AK271&lt;&gt;"LIBSETS_DROP_MECHANIC_MONSTER_NAME",VLOOKUP(AK271,'LibSets constants'!$I$4:$L$1003,4,FALSE),""),"")</f>
        <v/>
      </c>
      <c r="AN271" s="3" t="str">
        <f>IF(G271&lt;&gt;"LIBSETS_SETTYPE_BATTLEGROUND",IF(G271&lt;&gt;"LIBSETS_SETTYPE_SPECIAL",IF(AO271&lt;&gt;"",VLOOKUP(AO271,'ESO zone constants'!$D$3:$H$4953,5,FALSE),""),""),"")</f>
        <v/>
      </c>
      <c r="AQ271" s="3" t="str">
        <f>IF(AP271&lt;&gt;"",IF(AP271&lt;&gt;"LIBSETS_DROP_MECHANIC_MONSTER_NAME",VLOOKUP(AP271,'LibSets constants'!$I$4:$L$1003,3,FALSE),""),"")</f>
        <v/>
      </c>
      <c r="AR271" s="3" t="str">
        <f>IF(AP271&lt;&gt;"",IF(AP271&lt;&gt;"LIBSETS_DROP_MECHANIC_MONSTER_NAME",VLOOKUP(AP271,'LibSets constants'!$I$4:$L$1003,4,FALSE),""),"")</f>
        <v/>
      </c>
      <c r="AS271" s="3" t="str">
        <f>IF(G271&lt;&gt;"LIBSETS_SETTYPE_BATTLEGROUND",IF(G271&lt;&gt;"LIBSETS_SETTYPE_SPECIAL",IF(AT271&lt;&gt;"",VLOOKUP(AT271,'ESO zone constants'!$D$3:$H$4953,5,FALSE),""),""),"")</f>
        <v/>
      </c>
      <c r="AV271" s="3" t="str">
        <f>IF(AU271&lt;&gt;"",IF(AU271&lt;&gt;"LIBSETS_DROP_MECHANIC_MONSTER_NAME",VLOOKUP(AU271,'LibSets constants'!$I$4:$L$1003,3,FALSE),""),"")</f>
        <v/>
      </c>
      <c r="AW271" s="3" t="str">
        <f>IF(AU271&lt;&gt;"",IF(AU271&lt;&gt;"LIBSETS_DROP_MECHANIC_MONSTER_NAME",VLOOKUP(AU271,'LibSets constants'!$I$4:$L$1003,4,FALSE),""),"")</f>
        <v/>
      </c>
      <c r="AX271" s="87" t="s">
        <v>2678</v>
      </c>
      <c r="AY271" s="21" t="str">
        <f t="shared" si="20"/>
        <v>[317] = {wayshrines={270,270,270,}, dlcId=DLC_BASE_GAME</v>
      </c>
      <c r="AZ271" s="21" t="str">
        <f t="shared" si="21"/>
        <v>, zoneIds={635}, veteran=false</v>
      </c>
      <c r="BA271" s="21" t="str">
        <f t="shared" si="22"/>
        <v>, setType=LIBSETS_SETTYPE_ARENA</v>
      </c>
      <c r="BB271" s="21" t="str">
        <f t="shared" si="23"/>
        <v>, dropMechanic={LIBSETS_DROP_MECHANIC_ARENA_STAGE_CHEST}},</v>
      </c>
      <c r="BC271" s="21" t="str">
        <f t="shared" si="24"/>
        <v xml:space="preserve"> --Destructive Impact / Zerstörerischer Einschlag   [Dragonstar Arena]</v>
      </c>
    </row>
    <row r="272" spans="1:55" x14ac:dyDescent="0.25">
      <c r="A272" s="12">
        <v>318</v>
      </c>
      <c r="B272" t="s">
        <v>1147</v>
      </c>
      <c r="C272" t="s">
        <v>1148</v>
      </c>
      <c r="D272" s="3">
        <f>A272</f>
        <v>318</v>
      </c>
      <c r="G272" s="8" t="s">
        <v>1477</v>
      </c>
      <c r="I272" t="s">
        <v>91</v>
      </c>
      <c r="J272" t="s">
        <v>91</v>
      </c>
      <c r="K272">
        <v>270</v>
      </c>
      <c r="L272">
        <v>270</v>
      </c>
      <c r="M272">
        <v>270</v>
      </c>
      <c r="N272">
        <v>0</v>
      </c>
      <c r="O272" s="66" t="s">
        <v>441</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constants'!$B$4:$C$1003,2,FALSE),"")</f>
        <v>Included in base game</v>
      </c>
      <c r="U272" s="33" t="s">
        <v>1561</v>
      </c>
      <c r="V272" s="3" t="str">
        <f>IF(U272&lt;&gt;"",IF(U272&lt;&gt;"LIBSETS_DROP_MECHANIC_MONSTER_NAME",VLOOKUP(U272,'LibSets constants'!$I$4:$L$1003,3,FALSE),""),"")</f>
        <v>Arena stage chest</v>
      </c>
      <c r="W272" s="3" t="str">
        <f>IF(U272&lt;&gt;"",IF(U272&lt;&gt;"LIBSETS_DROP_MECHANIC_MONSTER_NAME",VLOOKUP(U272,'LibSets constants'!$I$4:$L$1003,4,FALSE),""),"")</f>
        <v>Arena-Phasen Schatztruhe</v>
      </c>
      <c r="X272" s="3"/>
      <c r="Y272" s="3" t="str">
        <f>IF(G272&lt;&gt;"LIBSETS_SETTYPE_BATTLEGROUND",IF(G272&lt;&gt;"LIBSETS_SETTYPE_SPECIAL",IF(X272&lt;&gt;"",X272,IF(Z272&lt;&gt;"",VLOOKUP(Z272,'ESO zone constants'!$D$3:$H$4953,5,FALSE),"")),""),"")</f>
        <v/>
      </c>
      <c r="Z272" t="str">
        <f>IF(AND(O272&lt;&gt;"",NOT(ISERROR(O272))),"",IF(AND(L272&lt;&gt;"",L272&gt;0,NOT(ISERROR(L272))),VLOOKUP(L272,'ESO dumped WayshrineInfo'!$K$3:$N$9999,4,FALSE),""))</f>
        <v/>
      </c>
      <c r="AB272" s="3" t="str">
        <f>IF(AA272&lt;&gt;"",IF(AA272&lt;&gt;"LIBSETS_DROP_MECHANIC_MONSTER_NAME",VLOOKUP(AA272,'LibSets constants'!$I$4:$L$1003,3,FALSE),""),"")</f>
        <v/>
      </c>
      <c r="AC272" s="3" t="str">
        <f>IF(AA272&lt;&gt;"",IF(AA272&lt;&gt;"LIBSETS_DROP_MECHANIC_MONSTER_NAME",VLOOKUP(AA272,'LibSets constants'!$I$4:$L$1003,4,FALSE),""),"")</f>
        <v/>
      </c>
      <c r="AD272" s="3" t="str">
        <f>IF(G272&lt;&gt;"LIBSETS_SETTYPE_BATTLEGROUND",IF(G272&lt;&gt;"LIBSETS_SETTYPE_SPECIAL",IF(AE272&lt;&gt;"",VLOOKUP(AE272,'ESO zone constants'!$D$3:$H$4953,5,FALSE),""),""),"")</f>
        <v/>
      </c>
      <c r="AE272" t="str">
        <f>IF(AND(O272&lt;&gt;"",NOT(ISERROR(O272))),"",IF(AND(M272&lt;&gt;"",M272&gt;0,NOT(ISERROR(M272))),VLOOKUP(M272,'ESO dumped WayshrineInfo'!$K$3:$N$9999,4,FALSE),""))</f>
        <v/>
      </c>
      <c r="AG272" s="3" t="str">
        <f>IF(AF272&lt;&gt;"",IF(AF272&lt;&gt;"LIBSETS_DROP_MECHANIC_MONSTER_NAME",VLOOKUP(AF272,'LibSets constants'!$I$4:$L$1003,3,FALSE),""),"")</f>
        <v/>
      </c>
      <c r="AH272" s="3" t="str">
        <f>IF(AF272&lt;&gt;"",IF(AF272&lt;&gt;"LIBSETS_DROP_MECHANIC_MONSTER_NAME",VLOOKUP(AF272,'LibSets constants'!$I$4:$L$1003,4,FALSE),""),"")</f>
        <v/>
      </c>
      <c r="AI272" s="3" t="str">
        <f>IF(G272&lt;&gt;"LIBSETS_SETTYPE_BATTLEGROUND",IF(G272&lt;&gt;"LIBSETS_SETTYPE_SPECIAL",IF(AJ272&lt;&gt;"",VLOOKUP(AJ272,'ESO zone constants'!$D$3:$H$4953,5,FALSE),""),""),"")</f>
        <v/>
      </c>
      <c r="AL272" s="3" t="str">
        <f>IF(AK272&lt;&gt;"",IF(AK272&lt;&gt;"LIBSETS_DROP_MECHANIC_MONSTER_NAME",VLOOKUP(AK272,'LibSets constants'!$I$4:$L$1003,3,FALSE),""),"")</f>
        <v/>
      </c>
      <c r="AM272" s="3" t="str">
        <f>IF(AK272&lt;&gt;"",IF(AK272&lt;&gt;"LIBSETS_DROP_MECHANIC_MONSTER_NAME",VLOOKUP(AK272,'LibSets constants'!$I$4:$L$1003,4,FALSE),""),"")</f>
        <v/>
      </c>
      <c r="AN272" s="3" t="str">
        <f>IF(G272&lt;&gt;"LIBSETS_SETTYPE_BATTLEGROUND",IF(G272&lt;&gt;"LIBSETS_SETTYPE_SPECIAL",IF(AO272&lt;&gt;"",VLOOKUP(AO272,'ESO zone constants'!$D$3:$H$4953,5,FALSE),""),""),"")</f>
        <v/>
      </c>
      <c r="AQ272" s="3" t="str">
        <f>IF(AP272&lt;&gt;"",IF(AP272&lt;&gt;"LIBSETS_DROP_MECHANIC_MONSTER_NAME",VLOOKUP(AP272,'LibSets constants'!$I$4:$L$1003,3,FALSE),""),"")</f>
        <v/>
      </c>
      <c r="AR272" s="3" t="str">
        <f>IF(AP272&lt;&gt;"",IF(AP272&lt;&gt;"LIBSETS_DROP_MECHANIC_MONSTER_NAME",VLOOKUP(AP272,'LibSets constants'!$I$4:$L$1003,4,FALSE),""),"")</f>
        <v/>
      </c>
      <c r="AS272" s="3" t="str">
        <f>IF(G272&lt;&gt;"LIBSETS_SETTYPE_BATTLEGROUND",IF(G272&lt;&gt;"LIBSETS_SETTYPE_SPECIAL",IF(AT272&lt;&gt;"",VLOOKUP(AT272,'ESO zone constants'!$D$3:$H$4953,5,FALSE),""),""),"")</f>
        <v/>
      </c>
      <c r="AV272" s="3" t="str">
        <f>IF(AU272&lt;&gt;"",IF(AU272&lt;&gt;"LIBSETS_DROP_MECHANIC_MONSTER_NAME",VLOOKUP(AU272,'LibSets constants'!$I$4:$L$1003,3,FALSE),""),"")</f>
        <v/>
      </c>
      <c r="AW272" s="3" t="str">
        <f>IF(AU272&lt;&gt;"",IF(AU272&lt;&gt;"LIBSETS_DROP_MECHANIC_MONSTER_NAME",VLOOKUP(AU272,'LibSets constants'!$I$4:$L$1003,4,FALSE),""),"")</f>
        <v/>
      </c>
      <c r="AX272" s="87" t="s">
        <v>2678</v>
      </c>
      <c r="AY272" s="21" t="str">
        <f t="shared" si="20"/>
        <v>[318] = {wayshrines={270,270,270,}, dlcId=DLC_BASE_GAME</v>
      </c>
      <c r="AZ272" s="21" t="str">
        <f t="shared" si="21"/>
        <v>, zoneIds={635}, veteran=false</v>
      </c>
      <c r="BA272" s="21" t="str">
        <f t="shared" si="22"/>
        <v>, setType=LIBSETS_SETTYPE_ARENA</v>
      </c>
      <c r="BB272" s="21" t="str">
        <f t="shared" si="23"/>
        <v>, dropMechanic={LIBSETS_DROP_MECHANIC_ARENA_STAGE_CHEST}},</v>
      </c>
      <c r="BC272" s="21" t="str">
        <f t="shared" si="24"/>
        <v xml:space="preserve"> --Grand Rejuvenation / Große Verjüngung   [Dragonstar Arena]</v>
      </c>
    </row>
    <row r="273" spans="1:55" x14ac:dyDescent="0.25">
      <c r="A273" s="12">
        <v>320</v>
      </c>
      <c r="B273" t="s">
        <v>1149</v>
      </c>
      <c r="C273" t="s">
        <v>1150</v>
      </c>
      <c r="D273" s="3">
        <f>A273</f>
        <v>320</v>
      </c>
      <c r="G273" s="8" t="s">
        <v>1485</v>
      </c>
      <c r="I273" t="s">
        <v>91</v>
      </c>
      <c r="J273" t="s">
        <v>91</v>
      </c>
      <c r="K273">
        <v>-1</v>
      </c>
      <c r="L273">
        <v>-1</v>
      </c>
      <c r="M273">
        <v>-1</v>
      </c>
      <c r="N273">
        <v>0</v>
      </c>
      <c r="O273" s="66" t="s">
        <v>532</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constants'!$B$4:$C$1003,2,FALSE),"")</f>
        <v>Morrowind</v>
      </c>
      <c r="U273" s="33" t="s">
        <v>1565</v>
      </c>
      <c r="V273" s="3" t="str">
        <f>IF(U273&lt;&gt;"",IF(U273&lt;&gt;"LIBSETS_DROP_MECHANIC_MONSTER_NAME",VLOOKUP(U273,'LibSets constants'!$I$4:$L$1003,3,FALSE),""),"")</f>
        <v>Delve bosses have a chance to drop a waist or feet.</v>
      </c>
      <c r="W273" s="3" t="str">
        <f>IF(U273&lt;&gt;"",IF(U273&lt;&gt;"LIBSETS_DROP_MECHANIC_MONSTER_NAME",VLOOKUP(U273,'LibSets constants'!$I$4:$L$1003,4,FALSE),""),"")</f>
        <v>Bosse in Gewölben haben die Chance, eine Taille oder Füße fallen zu lassen.</v>
      </c>
      <c r="X273" s="3"/>
      <c r="Y273" s="3" t="str">
        <f>IF(G273&lt;&gt;"LIBSETS_SETTYPE_BATTLEGROUND",IF(G273&lt;&gt;"LIBSETS_SETTYPE_SPECIAL",IF(X273&lt;&gt;"",X273,IF(Z273&lt;&gt;"",VLOOKUP(Z273,'ESO zone constants'!$D$3:$H$4953,5,FALSE),"")),""),"")</f>
        <v/>
      </c>
      <c r="Z273" t="str">
        <f>IF(AND(O273&lt;&gt;"",NOT(ISERROR(O273))),"",IF(AND(L273&lt;&gt;"",L273&gt;0,NOT(ISERROR(L273))),VLOOKUP(L273,'ESO dumped WayshrineInfo'!$K$3:$N$9999,4,FALSE),""))</f>
        <v/>
      </c>
      <c r="AA273" s="33" t="s">
        <v>1566</v>
      </c>
      <c r="AB273" s="43" t="str">
        <f>IF(AA273&lt;&gt;"",IF(AA273&lt;&gt;"LIBSETS_DROP_MECHANIC_MONSTER_NAME",VLOOKUP(AA273,'LibSets constants'!$I$4:$L$1003,3,FALSE),""),"")</f>
        <v>Overland group bosses have a 100% chance to drop head, chest, legs, or weapon.</v>
      </c>
      <c r="AC273" s="43" t="str">
        <f>IF(AA273&lt;&gt;"",IF(AA273&lt;&gt;"LIBSETS_DROP_MECHANIC_MONSTER_NAME",VLOOKUP(AA273,'LibSets constants'!$I$4:$L$1003,4,FALSE),""),"")</f>
        <v>Überland Gruppenbosse haben eine Chance von 100%, Kopf, Brust, Beine oder Waffen fallen zu lassen.</v>
      </c>
      <c r="AD273" s="3" t="str">
        <f>IF(G273&lt;&gt;"LIBSETS_SETTYPE_BATTLEGROUND",IF(G273&lt;&gt;"LIBSETS_SETTYPE_SPECIAL",IF(AE273&lt;&gt;"",VLOOKUP(AE273,'ESO zone constants'!$D$3:$H$4953,5,FALSE),""),""),"")</f>
        <v/>
      </c>
      <c r="AE273" t="str">
        <f>IF(AND(O273&lt;&gt;"",NOT(ISERROR(O273))),"",IF(AND(M273&lt;&gt;"",M273&gt;0,NOT(ISERROR(M273))),VLOOKUP(M273,'ESO dumped WayshrineInfo'!$K$3:$N$9999,4,FALSE),""))</f>
        <v/>
      </c>
      <c r="AF273" s="44" t="s">
        <v>1567</v>
      </c>
      <c r="AG273" s="43" t="str">
        <f>IF(AF273&lt;&gt;"",IF(AF273&lt;&gt;"LIBSETS_DROP_MECHANIC_MONSTER_NAME",VLOOKUP(AF273,'LibSets constants'!$I$4:$L$1003,3,FALSE),""),"")</f>
        <v>Public dungeon bosses have a chance to drop a shoulder, hand, or weapon.</v>
      </c>
      <c r="AH273" s="43" t="str">
        <f>IF(AF273&lt;&gt;"",IF(AF273&lt;&gt;"LIBSETS_DROP_MECHANIC_MONSTER_NAME",VLOOKUP(AF273,'LibSets constants'!$I$4:$L$1003,4,FALSE),""),"")</f>
        <v>Öffentliche Dungeon-Bosse haben die Möglichkeit, eine Schulter, Handschuhe oder eine Waffe fallen zu lassen.</v>
      </c>
      <c r="AI273" s="3" t="str">
        <f>IF(G273&lt;&gt;"LIBSETS_SETTYPE_BATTLEGROUND",IF(G273&lt;&gt;"LIBSETS_SETTYPE_SPECIAL",IF(AJ273&lt;&gt;"",VLOOKUP(AJ273,'ESO zone constants'!$D$3:$H$4953,5,FALSE),""),""),"")</f>
        <v/>
      </c>
      <c r="AK273" s="44" t="s">
        <v>1568</v>
      </c>
      <c r="AL273" s="43" t="str">
        <f>IF(AK273&lt;&gt;"",IF(AK273&lt;&gt;"LIBSETS_DROP_MECHANIC_MONSTER_NAME",VLOOKUP(AK273,'LibSets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3" s="43" t="str">
        <f>IF(AK273&lt;&gt;"",IF(AK273&lt;&gt;"LIBSETS_DROP_MECHANIC_MONSTER_NAME",VLOOKUP(AK273,'LibSets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3" s="3" t="str">
        <f>IF(G273&lt;&gt;"LIBSETS_SETTYPE_BATTLEGROUND",IF(G273&lt;&gt;"LIBSETS_SETTYPE_SPECIAL",IF(AO273&lt;&gt;"",VLOOKUP(AO273,'ESO zone constants'!$D$3:$H$4953,5,FALSE),""),""),"")</f>
        <v/>
      </c>
      <c r="AP273" s="44"/>
      <c r="AQ273" s="43" t="str">
        <f>IF(AP273&lt;&gt;"",IF(AP273&lt;&gt;"LIBSETS_DROP_MECHANIC_MONSTER_NAME",VLOOKUP(AP273,'LibSets constants'!$I$4:$L$1003,3,FALSE),""),"")</f>
        <v/>
      </c>
      <c r="AR273" s="43" t="str">
        <f>IF(AP273&lt;&gt;"",IF(AP273&lt;&gt;"LIBSETS_DROP_MECHANIC_MONSTER_NAME",VLOOKUP(AP273,'LibSets constants'!$I$4:$L$1003,4,FALSE),""),"")</f>
        <v/>
      </c>
      <c r="AS273" s="3" t="str">
        <f>IF(G273&lt;&gt;"LIBSETS_SETTYPE_BATTLEGROUND",IF(G273&lt;&gt;"LIBSETS_SETTYPE_SPECIAL",IF(AT273&lt;&gt;"",VLOOKUP(AT273,'ESO zone constants'!$D$3:$H$4953,5,FALSE),""),""),"")</f>
        <v/>
      </c>
      <c r="AU273" s="44"/>
      <c r="AV273" s="43" t="str">
        <f>IF(AU273&lt;&gt;"",IF(AU273&lt;&gt;"LIBSETS_DROP_MECHANIC_MONSTER_NAME",VLOOKUP(AU273,'LibSets constants'!$I$4:$L$1003,3,FALSE),""),"")</f>
        <v/>
      </c>
      <c r="AW273" s="43" t="str">
        <f>IF(AU273&lt;&gt;"",IF(AU273&lt;&gt;"LIBSETS_DROP_MECHANIC_MONSTER_NAME",VLOOKUP(AU273,'LibSets constants'!$I$4:$L$1003,4,FALSE),""),"")</f>
        <v/>
      </c>
      <c r="AX273" s="87" t="s">
        <v>2679</v>
      </c>
      <c r="AY273" s="21" t="str">
        <f t="shared" si="20"/>
        <v>[320] = {wayshrines={-1,-1,-1,}, dlcId=DLC_MORROWIND</v>
      </c>
      <c r="AZ273" s="21" t="str">
        <f t="shared" si="21"/>
        <v>, zoneIds={849}, veteran=false</v>
      </c>
      <c r="BA273" s="21" t="str">
        <f t="shared" si="22"/>
        <v>, setType=LIBSETS_SETTYPE_OVERLAND</v>
      </c>
      <c r="BB273" s="21" t="str">
        <f t="shared" si="23"/>
        <v>, isProcSetAllowedInPvP=1, dropMechanic={LIBSETS_DROP_MECHANIC_OVERLAND_BOSS_DELVE,LIBSETS_DROP_MECHANIC_OVERLAND_WORLDBOSS,LIBSETS_DROP_MECHANIC_OVERLAND_BOSS_PUBLIC_DUNGEON,LIBSETS_DROP_MECHANIC_OVERLAND_CHEST}},</v>
      </c>
      <c r="BC273" s="21" t="str">
        <f t="shared" si="24"/>
        <v xml:space="preserve"> --War Maiden / Kriegsjungfer   [Vvardenfell]</v>
      </c>
    </row>
    <row r="274" spans="1:55" x14ac:dyDescent="0.25">
      <c r="A274" s="12">
        <v>321</v>
      </c>
      <c r="B274" t="s">
        <v>1151</v>
      </c>
      <c r="C274" t="s">
        <v>1152</v>
      </c>
      <c r="D274" s="3">
        <f>A274</f>
        <v>321</v>
      </c>
      <c r="G274" s="8" t="s">
        <v>1485</v>
      </c>
      <c r="I274" t="s">
        <v>91</v>
      </c>
      <c r="J274" t="s">
        <v>91</v>
      </c>
      <c r="K274">
        <v>-1</v>
      </c>
      <c r="L274">
        <v>-1</v>
      </c>
      <c r="M274">
        <v>-1</v>
      </c>
      <c r="N274">
        <v>0</v>
      </c>
      <c r="O274" s="66" t="s">
        <v>532</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constants'!$B$4:$C$1003,2,FALSE),"")</f>
        <v>Morrowind</v>
      </c>
      <c r="U274" s="33" t="s">
        <v>1565</v>
      </c>
      <c r="V274" s="3" t="str">
        <f>IF(U274&lt;&gt;"",IF(U274&lt;&gt;"LIBSETS_DROP_MECHANIC_MONSTER_NAME",VLOOKUP(U274,'LibSets constants'!$I$4:$L$1003,3,FALSE),""),"")</f>
        <v>Delve bosses have a chance to drop a waist or feet.</v>
      </c>
      <c r="W274" s="3" t="str">
        <f>IF(U274&lt;&gt;"",IF(U274&lt;&gt;"LIBSETS_DROP_MECHANIC_MONSTER_NAME",VLOOKUP(U274,'LibSets constants'!$I$4:$L$1003,4,FALSE),""),"")</f>
        <v>Bosse in Gewölben haben die Chance, eine Taille oder Füße fallen zu lassen.</v>
      </c>
      <c r="X274" s="3"/>
      <c r="Y274" s="3" t="str">
        <f>IF(G274&lt;&gt;"LIBSETS_SETTYPE_BATTLEGROUND",IF(G274&lt;&gt;"LIBSETS_SETTYPE_SPECIAL",IF(X274&lt;&gt;"",X274,IF(Z274&lt;&gt;"",VLOOKUP(Z274,'ESO zone constants'!$D$3:$H$4953,5,FALSE),"")),""),"")</f>
        <v/>
      </c>
      <c r="Z274" t="str">
        <f>IF(AND(O274&lt;&gt;"",NOT(ISERROR(O274))),"",IF(AND(L274&lt;&gt;"",L274&gt;0,NOT(ISERROR(L274))),VLOOKUP(L274,'ESO dumped WayshrineInfo'!$K$3:$N$9999,4,FALSE),""))</f>
        <v/>
      </c>
      <c r="AA274" s="33" t="s">
        <v>1566</v>
      </c>
      <c r="AB274" s="43" t="str">
        <f>IF(AA274&lt;&gt;"",IF(AA274&lt;&gt;"LIBSETS_DROP_MECHANIC_MONSTER_NAME",VLOOKUP(AA274,'LibSets constants'!$I$4:$L$1003,3,FALSE),""),"")</f>
        <v>Overland group bosses have a 100% chance to drop head, chest, legs, or weapon.</v>
      </c>
      <c r="AC274" s="43" t="str">
        <f>IF(AA274&lt;&gt;"",IF(AA274&lt;&gt;"LIBSETS_DROP_MECHANIC_MONSTER_NAME",VLOOKUP(AA274,'LibSets constants'!$I$4:$L$1003,4,FALSE),""),"")</f>
        <v>Überland Gruppenbosse haben eine Chance von 100%, Kopf, Brust, Beine oder Waffen fallen zu lassen.</v>
      </c>
      <c r="AD274" s="3" t="str">
        <f>IF(G274&lt;&gt;"LIBSETS_SETTYPE_BATTLEGROUND",IF(G274&lt;&gt;"LIBSETS_SETTYPE_SPECIAL",IF(AE274&lt;&gt;"",VLOOKUP(AE274,'ESO zone constants'!$D$3:$H$4953,5,FALSE),""),""),"")</f>
        <v/>
      </c>
      <c r="AE274" t="str">
        <f>IF(AND(O274&lt;&gt;"",NOT(ISERROR(O274))),"",IF(AND(M274&lt;&gt;"",M274&gt;0,NOT(ISERROR(M274))),VLOOKUP(M274,'ESO dumped WayshrineInfo'!$K$3:$N$9999,4,FALSE),""))</f>
        <v/>
      </c>
      <c r="AF274" s="44" t="s">
        <v>1567</v>
      </c>
      <c r="AG274" s="43" t="str">
        <f>IF(AF274&lt;&gt;"",IF(AF274&lt;&gt;"LIBSETS_DROP_MECHANIC_MONSTER_NAME",VLOOKUP(AF274,'LibSets constants'!$I$4:$L$1003,3,FALSE),""),"")</f>
        <v>Public dungeon bosses have a chance to drop a shoulder, hand, or weapon.</v>
      </c>
      <c r="AH274" s="43" t="str">
        <f>IF(AF274&lt;&gt;"",IF(AF274&lt;&gt;"LIBSETS_DROP_MECHANIC_MONSTER_NAME",VLOOKUP(AF274,'LibSets constants'!$I$4:$L$1003,4,FALSE),""),"")</f>
        <v>Öffentliche Dungeon-Bosse haben die Möglichkeit, eine Schulter, Handschuhe oder eine Waffe fallen zu lassen.</v>
      </c>
      <c r="AI274" s="3" t="str">
        <f>IF(G274&lt;&gt;"LIBSETS_SETTYPE_BATTLEGROUND",IF(G274&lt;&gt;"LIBSETS_SETTYPE_SPECIAL",IF(AJ274&lt;&gt;"",VLOOKUP(AJ274,'ESO zone constants'!$D$3:$H$4953,5,FALSE),""),""),"")</f>
        <v/>
      </c>
      <c r="AK274" s="44" t="s">
        <v>1568</v>
      </c>
      <c r="AL274" s="43" t="str">
        <f>IF(AK274&lt;&gt;"",IF(AK274&lt;&gt;"LIBSETS_DROP_MECHANIC_MONSTER_NAME",VLOOKUP(AK274,'LibSets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4" s="43" t="str">
        <f>IF(AK274&lt;&gt;"",IF(AK274&lt;&gt;"LIBSETS_DROP_MECHANIC_MONSTER_NAME",VLOOKUP(AK274,'LibSets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4" s="3" t="str">
        <f>IF(G274&lt;&gt;"LIBSETS_SETTYPE_BATTLEGROUND",IF(G274&lt;&gt;"LIBSETS_SETTYPE_SPECIAL",IF(AO274&lt;&gt;"",VLOOKUP(AO274,'ESO zone constants'!$D$3:$H$4953,5,FALSE),""),""),"")</f>
        <v/>
      </c>
      <c r="AP274" s="44"/>
      <c r="AQ274" s="43" t="str">
        <f>IF(AP274&lt;&gt;"",IF(AP274&lt;&gt;"LIBSETS_DROP_MECHANIC_MONSTER_NAME",VLOOKUP(AP274,'LibSets constants'!$I$4:$L$1003,3,FALSE),""),"")</f>
        <v/>
      </c>
      <c r="AR274" s="43" t="str">
        <f>IF(AP274&lt;&gt;"",IF(AP274&lt;&gt;"LIBSETS_DROP_MECHANIC_MONSTER_NAME",VLOOKUP(AP274,'LibSets constants'!$I$4:$L$1003,4,FALSE),""),"")</f>
        <v/>
      </c>
      <c r="AS274" s="3" t="str">
        <f>IF(G274&lt;&gt;"LIBSETS_SETTYPE_BATTLEGROUND",IF(G274&lt;&gt;"LIBSETS_SETTYPE_SPECIAL",IF(AT274&lt;&gt;"",VLOOKUP(AT274,'ESO zone constants'!$D$3:$H$4953,5,FALSE),""),""),"")</f>
        <v/>
      </c>
      <c r="AU274" s="44"/>
      <c r="AV274" s="43" t="str">
        <f>IF(AU274&lt;&gt;"",IF(AU274&lt;&gt;"LIBSETS_DROP_MECHANIC_MONSTER_NAME",VLOOKUP(AU274,'LibSets constants'!$I$4:$L$1003,3,FALSE),""),"")</f>
        <v/>
      </c>
      <c r="AW274" s="43" t="str">
        <f>IF(AU274&lt;&gt;"",IF(AU274&lt;&gt;"LIBSETS_DROP_MECHANIC_MONSTER_NAME",VLOOKUP(AU274,'LibSets constants'!$I$4:$L$1003,4,FALSE),""),"")</f>
        <v/>
      </c>
      <c r="AX274" s="87" t="s">
        <v>2678</v>
      </c>
      <c r="AY274" s="21" t="str">
        <f t="shared" si="20"/>
        <v>[321] = {wayshrines={-1,-1,-1,}, dlcId=DLC_MORROWIND</v>
      </c>
      <c r="AZ274" s="21" t="str">
        <f t="shared" si="21"/>
        <v>, zoneIds={849}, veteran=false</v>
      </c>
      <c r="BA274" s="21" t="str">
        <f t="shared" si="22"/>
        <v>, setType=LIBSETS_SETTYPE_OVERLAND</v>
      </c>
      <c r="BB274" s="21" t="str">
        <f t="shared" si="23"/>
        <v>, dropMechanic={LIBSETS_DROP_MECHANIC_OVERLAND_BOSS_DELVE,LIBSETS_DROP_MECHANIC_OVERLAND_WORLDBOSS,LIBSETS_DROP_MECHANIC_OVERLAND_BOSS_PUBLIC_DUNGEON,LIBSETS_DROP_MECHANIC_OVERLAND_CHEST}},</v>
      </c>
      <c r="BC274" s="21" t="str">
        <f t="shared" si="24"/>
        <v xml:space="preserve"> --Defiler / Schänder   [Vvardenfell]</v>
      </c>
    </row>
    <row r="275" spans="1:55" x14ac:dyDescent="0.25">
      <c r="A275" s="12">
        <v>322</v>
      </c>
      <c r="B275" t="s">
        <v>1153</v>
      </c>
      <c r="C275" t="s">
        <v>1154</v>
      </c>
      <c r="D275" s="3">
        <f>A275</f>
        <v>322</v>
      </c>
      <c r="G275" s="8" t="s">
        <v>1485</v>
      </c>
      <c r="I275" t="s">
        <v>91</v>
      </c>
      <c r="J275" t="s">
        <v>91</v>
      </c>
      <c r="K275">
        <v>-1</v>
      </c>
      <c r="L275">
        <v>-1</v>
      </c>
      <c r="M275">
        <v>-1</v>
      </c>
      <c r="N275">
        <v>0</v>
      </c>
      <c r="O275" s="66" t="s">
        <v>532</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constants'!$B$4:$C$1003,2,FALSE),"")</f>
        <v>Morrowind</v>
      </c>
      <c r="U275" s="33" t="s">
        <v>1565</v>
      </c>
      <c r="V275" s="3" t="str">
        <f>IF(U275&lt;&gt;"",IF(U275&lt;&gt;"LIBSETS_DROP_MECHANIC_MONSTER_NAME",VLOOKUP(U275,'LibSets constants'!$I$4:$L$1003,3,FALSE),""),"")</f>
        <v>Delve bosses have a chance to drop a waist or feet.</v>
      </c>
      <c r="W275" s="3" t="str">
        <f>IF(U275&lt;&gt;"",IF(U275&lt;&gt;"LIBSETS_DROP_MECHANIC_MONSTER_NAME",VLOOKUP(U275,'LibSets constants'!$I$4:$L$1003,4,FALSE),""),"")</f>
        <v>Bosse in Gewölben haben die Chance, eine Taille oder Füße fallen zu lassen.</v>
      </c>
      <c r="X275" s="3"/>
      <c r="Y275" s="3" t="str">
        <f>IF(G275&lt;&gt;"LIBSETS_SETTYPE_BATTLEGROUND",IF(G275&lt;&gt;"LIBSETS_SETTYPE_SPECIAL",IF(X275&lt;&gt;"",X275,IF(Z275&lt;&gt;"",VLOOKUP(Z275,'ESO zone constants'!$D$3:$H$4953,5,FALSE),"")),""),"")</f>
        <v/>
      </c>
      <c r="Z275" t="str">
        <f>IF(AND(O275&lt;&gt;"",NOT(ISERROR(O275))),"",IF(AND(L275&lt;&gt;"",L275&gt;0,NOT(ISERROR(L275))),VLOOKUP(L275,'ESO dumped WayshrineInfo'!$K$3:$N$9999,4,FALSE),""))</f>
        <v/>
      </c>
      <c r="AA275" s="33" t="s">
        <v>1566</v>
      </c>
      <c r="AB275" s="43" t="str">
        <f>IF(AA275&lt;&gt;"",IF(AA275&lt;&gt;"LIBSETS_DROP_MECHANIC_MONSTER_NAME",VLOOKUP(AA275,'LibSets constants'!$I$4:$L$1003,3,FALSE),""),"")</f>
        <v>Overland group bosses have a 100% chance to drop head, chest, legs, or weapon.</v>
      </c>
      <c r="AC275" s="43" t="str">
        <f>IF(AA275&lt;&gt;"",IF(AA275&lt;&gt;"LIBSETS_DROP_MECHANIC_MONSTER_NAME",VLOOKUP(AA275,'LibSets constants'!$I$4:$L$1003,4,FALSE),""),"")</f>
        <v>Überland Gruppenbosse haben eine Chance von 100%, Kopf, Brust, Beine oder Waffen fallen zu lassen.</v>
      </c>
      <c r="AD275" s="43" t="str">
        <f>IF(G275&lt;&gt;"LIBSETS_SETTYPE_BATTLEGROUND",IF(G275&lt;&gt;"LIBSETS_SETTYPE_SPECIAL",IF(AE275&lt;&gt;"",VLOOKUP(AE275,'ESO zone constants'!$D$3:$H$4953,5,FALSE),""),""),"")</f>
        <v/>
      </c>
      <c r="AE275" t="str">
        <f>IF(AND(O275&lt;&gt;"",NOT(ISERROR(O275))),"",IF(AND(M275&lt;&gt;"",M275&gt;0,NOT(ISERROR(M275))),VLOOKUP(M275,'ESO dumped WayshrineInfo'!$K$3:$N$9999,4,FALSE),""))</f>
        <v/>
      </c>
      <c r="AF275" s="44" t="s">
        <v>1567</v>
      </c>
      <c r="AG275" s="43" t="str">
        <f>IF(AF275&lt;&gt;"",IF(AF275&lt;&gt;"LIBSETS_DROP_MECHANIC_MONSTER_NAME",VLOOKUP(AF275,'LibSets constants'!$I$4:$L$1003,3,FALSE),""),"")</f>
        <v>Public dungeon bosses have a chance to drop a shoulder, hand, or weapon.</v>
      </c>
      <c r="AH275" s="43" t="str">
        <f>IF(AF275&lt;&gt;"",IF(AF275&lt;&gt;"LIBSETS_DROP_MECHANIC_MONSTER_NAME",VLOOKUP(AF275,'LibSets constants'!$I$4:$L$1003,4,FALSE),""),"")</f>
        <v>Öffentliche Dungeon-Bosse haben die Möglichkeit, eine Schulter, Handschuhe oder eine Waffe fallen zu lassen.</v>
      </c>
      <c r="AI275" s="43" t="str">
        <f>IF(G275&lt;&gt;"LIBSETS_SETTYPE_BATTLEGROUND",IF(G275&lt;&gt;"LIBSETS_SETTYPE_SPECIAL",IF(AJ275&lt;&gt;"",VLOOKUP(AJ275,'ESO zone constants'!$D$3:$H$4953,5,FALSE),""),""),"")</f>
        <v/>
      </c>
      <c r="AK275" s="44" t="s">
        <v>1568</v>
      </c>
      <c r="AL275" s="43" t="str">
        <f>IF(AK275&lt;&gt;"",IF(AK275&lt;&gt;"LIBSETS_DROP_MECHANIC_MONSTER_NAME",VLOOKUP(AK275,'LibSets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5" s="43" t="str">
        <f>IF(AK275&lt;&gt;"",IF(AK275&lt;&gt;"LIBSETS_DROP_MECHANIC_MONSTER_NAME",VLOOKUP(AK275,'LibSets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5" s="3" t="str">
        <f>IF(G275&lt;&gt;"LIBSETS_SETTYPE_BATTLEGROUND",IF(G275&lt;&gt;"LIBSETS_SETTYPE_SPECIAL",IF(AO275&lt;&gt;"",VLOOKUP(AO275,'ESO zone constants'!$D$3:$H$4953,5,FALSE),""),""),"")</f>
        <v/>
      </c>
      <c r="AP275" s="44"/>
      <c r="AQ275" s="43" t="str">
        <f>IF(AP275&lt;&gt;"",IF(AP275&lt;&gt;"LIBSETS_DROP_MECHANIC_MONSTER_NAME",VLOOKUP(AP275,'LibSets constants'!$I$4:$L$1003,3,FALSE),""),"")</f>
        <v/>
      </c>
      <c r="AR275" s="43" t="str">
        <f>IF(AP275&lt;&gt;"",IF(AP275&lt;&gt;"LIBSETS_DROP_MECHANIC_MONSTER_NAME",VLOOKUP(AP275,'LibSets constants'!$I$4:$L$1003,4,FALSE),""),"")</f>
        <v/>
      </c>
      <c r="AS275" s="3" t="str">
        <f>IF(G275&lt;&gt;"LIBSETS_SETTYPE_BATTLEGROUND",IF(G275&lt;&gt;"LIBSETS_SETTYPE_SPECIAL",IF(AT275&lt;&gt;"",VLOOKUP(AT275,'ESO zone constants'!$D$3:$H$4953,5,FALSE),""),""),"")</f>
        <v/>
      </c>
      <c r="AU275" s="44"/>
      <c r="AV275" s="43" t="str">
        <f>IF(AU275&lt;&gt;"",IF(AU275&lt;&gt;"LIBSETS_DROP_MECHANIC_MONSTER_NAME",VLOOKUP(AU275,'LibSets constants'!$I$4:$L$1003,3,FALSE),""),"")</f>
        <v/>
      </c>
      <c r="AW275" s="43" t="str">
        <f>IF(AU275&lt;&gt;"",IF(AU275&lt;&gt;"LIBSETS_DROP_MECHANIC_MONSTER_NAME",VLOOKUP(AU275,'LibSets constants'!$I$4:$L$1003,4,FALSE),""),"")</f>
        <v/>
      </c>
      <c r="AX275" s="87" t="s">
        <v>2678</v>
      </c>
      <c r="AY275" s="21" t="str">
        <f t="shared" si="20"/>
        <v>[322] = {wayshrines={-1,-1,-1,}, dlcId=DLC_MORROWIND</v>
      </c>
      <c r="AZ275" s="21" t="str">
        <f t="shared" si="21"/>
        <v>, zoneIds={849}, veteran=false</v>
      </c>
      <c r="BA275" s="21" t="str">
        <f t="shared" si="22"/>
        <v>, setType=LIBSETS_SETTYPE_OVERLAND</v>
      </c>
      <c r="BB275" s="21" t="str">
        <f t="shared" si="23"/>
        <v>, dropMechanic={LIBSETS_DROP_MECHANIC_OVERLAND_BOSS_DELVE,LIBSETS_DROP_MECHANIC_OVERLAND_WORLDBOSS,LIBSETS_DROP_MECHANIC_OVERLAND_BOSS_PUBLIC_DUNGEON,LIBSETS_DROP_MECHANIC_OVERLAND_CHEST}},</v>
      </c>
      <c r="BC275" s="21" t="str">
        <f t="shared" si="24"/>
        <v xml:space="preserve"> --Warrior-Poet / Kriegerpoet   [Vvardenfell]</v>
      </c>
    </row>
    <row r="276" spans="1:55" x14ac:dyDescent="0.25">
      <c r="A276" s="5">
        <v>323</v>
      </c>
      <c r="B276" t="s">
        <v>1155</v>
      </c>
      <c r="C276" t="s">
        <v>2628</v>
      </c>
      <c r="D276" s="3">
        <f>A276</f>
        <v>323</v>
      </c>
      <c r="G276" s="8" t="s">
        <v>1479</v>
      </c>
      <c r="I276" t="s">
        <v>91</v>
      </c>
      <c r="J276" t="s">
        <v>91</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constants'!$B$4:$C$1003,2,FALSE),"")</f>
        <v>Morrowind</v>
      </c>
      <c r="V276" s="3" t="str">
        <f>IF(U276&lt;&gt;"",IF(U276&lt;&gt;"LIBSETS_DROP_MECHANIC_MONSTER_NAME",VLOOKUP(U276,'LibSets constants'!$I$4:$L$1003,3,FALSE),""),"")</f>
        <v/>
      </c>
      <c r="W276" s="3" t="str">
        <f>IF(U276&lt;&gt;"",IF(U276&lt;&gt;"LIBSETS_DROP_MECHANIC_MONSTER_NAME",VLOOKUP(U276,'LibSets constants'!$I$4:$L$1003,4,FALSE),""),"")</f>
        <v/>
      </c>
      <c r="X276" s="3"/>
      <c r="Y276" s="3">
        <f>IF(G276&lt;&gt;"LIBSETS_SETTYPE_BATTLEGROUND",IF(G276&lt;&gt;"LIBSETS_SETTYPE_SPECIAL",IF(X276&lt;&gt;"",X276,IF(Z276&lt;&gt;"",VLOOKUP(Z276,'ESO zone constants'!$D$3:$H$4953,5,FALSE),"")),""),"")</f>
        <v>849</v>
      </c>
      <c r="Z276" t="str">
        <f>IF(AND(O276&lt;&gt;"",NOT(ISERROR(O276))),"",IF(AND(L276&lt;&gt;"",L276&gt;0,NOT(ISERROR(L276))),VLOOKUP(L276,'ESO dumped WayshrineInfo'!$K$3:$N$9999,4,FALSE),""))</f>
        <v>Vvardenfell</v>
      </c>
      <c r="AB276" s="3" t="str">
        <f>IF(AA276&lt;&gt;"",IF(AA276&lt;&gt;"LIBSETS_DROP_MECHANIC_MONSTER_NAME",VLOOKUP(AA276,'LibSets constants'!$I$4:$L$1003,3,FALSE),""),"")</f>
        <v/>
      </c>
      <c r="AC276" s="3" t="str">
        <f>IF(AA276&lt;&gt;"",IF(AA276&lt;&gt;"LIBSETS_DROP_MECHANIC_MONSTER_NAME",VLOOKUP(AA276,'LibSets constants'!$I$4:$L$1003,4,FALSE),""),"")</f>
        <v/>
      </c>
      <c r="AD276" s="3">
        <f>IF(G276&lt;&gt;"LIBSETS_SETTYPE_BATTLEGROUND",IF(G276&lt;&gt;"LIBSETS_SETTYPE_SPECIAL",IF(AE276&lt;&gt;"",VLOOKUP(AE276,'ESO zone constants'!$D$3:$H$4953,5,FALSE),""),""),"")</f>
        <v>849</v>
      </c>
      <c r="AE276" t="str">
        <f>IF(AND(O276&lt;&gt;"",NOT(ISERROR(O276))),"",IF(AND(M276&lt;&gt;"",M276&gt;0,NOT(ISERROR(M276))),VLOOKUP(M276,'ESO dumped WayshrineInfo'!$K$3:$N$9999,4,FALSE),""))</f>
        <v>Vvardenfell</v>
      </c>
      <c r="AG276" s="3" t="str">
        <f>IF(AF276&lt;&gt;"",IF(AF276&lt;&gt;"LIBSETS_DROP_MECHANIC_MONSTER_NAME",VLOOKUP(AF276,'LibSets constants'!$I$4:$L$1003,3,FALSE),""),"")</f>
        <v/>
      </c>
      <c r="AH276" s="3" t="str">
        <f>IF(AF276&lt;&gt;"",IF(AF276&lt;&gt;"LIBSETS_DROP_MECHANIC_MONSTER_NAME",VLOOKUP(AF276,'LibSets constants'!$I$4:$L$1003,4,FALSE),""),"")</f>
        <v/>
      </c>
      <c r="AI276" s="3" t="str">
        <f>IF(G276&lt;&gt;"LIBSETS_SETTYPE_BATTLEGROUND",IF(G276&lt;&gt;"LIBSETS_SETTYPE_SPECIAL",IF(AJ276&lt;&gt;"",VLOOKUP(AJ276,'ESO zone constants'!$D$3:$H$4953,5,FALSE),""),""),"")</f>
        <v/>
      </c>
      <c r="AL276" s="3" t="str">
        <f>IF(AK276&lt;&gt;"",IF(AK276&lt;&gt;"LIBSETS_DROP_MECHANIC_MONSTER_NAME",VLOOKUP(AK276,'LibSets constants'!$I$4:$L$1003,3,FALSE),""),"")</f>
        <v/>
      </c>
      <c r="AM276" s="3" t="str">
        <f>IF(AK276&lt;&gt;"",IF(AK276&lt;&gt;"LIBSETS_DROP_MECHANIC_MONSTER_NAME",VLOOKUP(AK276,'LibSets constants'!$I$4:$L$1003,4,FALSE),""),"")</f>
        <v/>
      </c>
      <c r="AN276" s="3" t="str">
        <f>IF(G276&lt;&gt;"LIBSETS_SETTYPE_BATTLEGROUND",IF(G276&lt;&gt;"LIBSETS_SETTYPE_SPECIAL",IF(AO276&lt;&gt;"",VLOOKUP(AO276,'ESO zone constants'!$D$3:$H$4953,5,FALSE),""),""),"")</f>
        <v/>
      </c>
      <c r="AQ276" s="3" t="str">
        <f>IF(AP276&lt;&gt;"",IF(AP276&lt;&gt;"LIBSETS_DROP_MECHANIC_MONSTER_NAME",VLOOKUP(AP276,'LibSets constants'!$I$4:$L$1003,3,FALSE),""),"")</f>
        <v/>
      </c>
      <c r="AR276" s="3" t="str">
        <f>IF(AP276&lt;&gt;"",IF(AP276&lt;&gt;"LIBSETS_DROP_MECHANIC_MONSTER_NAME",VLOOKUP(AP276,'LibSets constants'!$I$4:$L$1003,4,FALSE),""),"")</f>
        <v/>
      </c>
      <c r="AS276" s="3" t="str">
        <f>IF(G276&lt;&gt;"LIBSETS_SETTYPE_BATTLEGROUND",IF(G276&lt;&gt;"LIBSETS_SETTYPE_SPECIAL",IF(AT276&lt;&gt;"",VLOOKUP(AT276,'ESO zone constants'!$D$3:$H$4953,5,FALSE),""),""),"")</f>
        <v/>
      </c>
      <c r="AV276" s="3" t="str">
        <f>IF(AU276&lt;&gt;"",IF(AU276&lt;&gt;"LIBSETS_DROP_MECHANIC_MONSTER_NAME",VLOOKUP(AU276,'LibSets constants'!$I$4:$L$1003,3,FALSE),""),"")</f>
        <v/>
      </c>
      <c r="AW276" s="3" t="str">
        <f>IF(AU276&lt;&gt;"",IF(AU276&lt;&gt;"LIBSETS_DROP_MECHANIC_MONSTER_NAME",VLOOKUP(AU276,'LibSets constants'!$I$4:$L$1003,4,FALSE),""),"")</f>
        <v/>
      </c>
      <c r="AX276" s="87" t="s">
        <v>2679</v>
      </c>
      <c r="AY276" s="21" t="str">
        <f t="shared" si="20"/>
        <v>[323] = {wayshrines={276,276,276,}, traitsNeeded=3, dlcId=DLC_MORROWIND</v>
      </c>
      <c r="AZ276" s="21" t="str">
        <f t="shared" si="21"/>
        <v>, zoneIds={849,849,849}, veteran=false</v>
      </c>
      <c r="BA276" s="21" t="str">
        <f t="shared" si="22"/>
        <v>, setType=LIBSETS_SETTYPE_CRAFTED</v>
      </c>
      <c r="BB276" s="21" t="str">
        <f t="shared" si="23"/>
        <v>, isProcSetAllowedInPvP=1},</v>
      </c>
      <c r="BC276" s="21" t="str">
        <f t="shared" si="24"/>
        <v xml:space="preserve"> --Assassin\'s Guile / Assassinenlist   [Vvardenfell, Vvardenfell, Vvardenfell]</v>
      </c>
    </row>
    <row r="277" spans="1:55" x14ac:dyDescent="0.25">
      <c r="A277" s="5">
        <v>324</v>
      </c>
      <c r="B277" t="s">
        <v>1156</v>
      </c>
      <c r="C277" t="s">
        <v>1157</v>
      </c>
      <c r="D277" s="3">
        <f>A277</f>
        <v>324</v>
      </c>
      <c r="G277" s="8" t="s">
        <v>1479</v>
      </c>
      <c r="I277" t="s">
        <v>91</v>
      </c>
      <c r="J277" t="s">
        <v>91</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constants'!$B$4:$C$1003,2,FALSE),"")</f>
        <v>Morrowind</v>
      </c>
      <c r="V277" s="3" t="str">
        <f>IF(U277&lt;&gt;"",IF(U277&lt;&gt;"LIBSETS_DROP_MECHANIC_MONSTER_NAME",VLOOKUP(U277,'LibSets constants'!$I$4:$L$1003,3,FALSE),""),"")</f>
        <v/>
      </c>
      <c r="W277" s="3" t="str">
        <f>IF(U277&lt;&gt;"",IF(U277&lt;&gt;"LIBSETS_DROP_MECHANIC_MONSTER_NAME",VLOOKUP(U277,'LibSets constants'!$I$4:$L$1003,4,FALSE),""),"")</f>
        <v/>
      </c>
      <c r="X277" s="3"/>
      <c r="Y277" s="3">
        <f>IF(G277&lt;&gt;"LIBSETS_SETTYPE_BATTLEGROUND",IF(G277&lt;&gt;"LIBSETS_SETTYPE_SPECIAL",IF(X277&lt;&gt;"",X277,IF(Z277&lt;&gt;"",VLOOKUP(Z277,'ESO zone constants'!$D$3:$H$4953,5,FALSE),"")),""),"")</f>
        <v>849</v>
      </c>
      <c r="Z277" t="str">
        <f>IF(AND(O277&lt;&gt;"",NOT(ISERROR(O277))),"",IF(AND(L277&lt;&gt;"",L277&gt;0,NOT(ISERROR(L277))),VLOOKUP(L277,'ESO dumped WayshrineInfo'!$K$3:$N$9999,4,FALSE),""))</f>
        <v>Vvardenfell</v>
      </c>
      <c r="AB277" s="3" t="str">
        <f>IF(AA277&lt;&gt;"",IF(AA277&lt;&gt;"LIBSETS_DROP_MECHANIC_MONSTER_NAME",VLOOKUP(AA277,'LibSets constants'!$I$4:$L$1003,3,FALSE),""),"")</f>
        <v/>
      </c>
      <c r="AC277" s="3" t="str">
        <f>IF(AA277&lt;&gt;"",IF(AA277&lt;&gt;"LIBSETS_DROP_MECHANIC_MONSTER_NAME",VLOOKUP(AA277,'LibSets constants'!$I$4:$L$1003,4,FALSE),""),"")</f>
        <v/>
      </c>
      <c r="AD277" s="3">
        <f>IF(G277&lt;&gt;"LIBSETS_SETTYPE_BATTLEGROUND",IF(G277&lt;&gt;"LIBSETS_SETTYPE_SPECIAL",IF(AE277&lt;&gt;"",VLOOKUP(AE277,'ESO zone constants'!$D$3:$H$4953,5,FALSE),""),""),"")</f>
        <v>849</v>
      </c>
      <c r="AE277" t="str">
        <f>IF(AND(O277&lt;&gt;"",NOT(ISERROR(O277))),"",IF(AND(M277&lt;&gt;"",M277&gt;0,NOT(ISERROR(M277))),VLOOKUP(M277,'ESO dumped WayshrineInfo'!$K$3:$N$9999,4,FALSE),""))</f>
        <v>Vvardenfell</v>
      </c>
      <c r="AG277" s="3" t="str">
        <f>IF(AF277&lt;&gt;"",IF(AF277&lt;&gt;"LIBSETS_DROP_MECHANIC_MONSTER_NAME",VLOOKUP(AF277,'LibSets constants'!$I$4:$L$1003,3,FALSE),""),"")</f>
        <v/>
      </c>
      <c r="AH277" s="3" t="str">
        <f>IF(AF277&lt;&gt;"",IF(AF277&lt;&gt;"LIBSETS_DROP_MECHANIC_MONSTER_NAME",VLOOKUP(AF277,'LibSets constants'!$I$4:$L$1003,4,FALSE),""),"")</f>
        <v/>
      </c>
      <c r="AI277" s="3" t="str">
        <f>IF(G277&lt;&gt;"LIBSETS_SETTYPE_BATTLEGROUND",IF(G277&lt;&gt;"LIBSETS_SETTYPE_SPECIAL",IF(AJ277&lt;&gt;"",VLOOKUP(AJ277,'ESO zone constants'!$D$3:$H$4953,5,FALSE),""),""),"")</f>
        <v/>
      </c>
      <c r="AL277" s="3" t="str">
        <f>IF(AK277&lt;&gt;"",IF(AK277&lt;&gt;"LIBSETS_DROP_MECHANIC_MONSTER_NAME",VLOOKUP(AK277,'LibSets constants'!$I$4:$L$1003,3,FALSE),""),"")</f>
        <v/>
      </c>
      <c r="AM277" s="3" t="str">
        <f>IF(AK277&lt;&gt;"",IF(AK277&lt;&gt;"LIBSETS_DROP_MECHANIC_MONSTER_NAME",VLOOKUP(AK277,'LibSets constants'!$I$4:$L$1003,4,FALSE),""),"")</f>
        <v/>
      </c>
      <c r="AN277" s="3" t="str">
        <f>IF(G277&lt;&gt;"LIBSETS_SETTYPE_BATTLEGROUND",IF(G277&lt;&gt;"LIBSETS_SETTYPE_SPECIAL",IF(AO277&lt;&gt;"",VLOOKUP(AO277,'ESO zone constants'!$D$3:$H$4953,5,FALSE),""),""),"")</f>
        <v/>
      </c>
      <c r="AQ277" s="3" t="str">
        <f>IF(AP277&lt;&gt;"",IF(AP277&lt;&gt;"LIBSETS_DROP_MECHANIC_MONSTER_NAME",VLOOKUP(AP277,'LibSets constants'!$I$4:$L$1003,3,FALSE),""),"")</f>
        <v/>
      </c>
      <c r="AR277" s="3" t="str">
        <f>IF(AP277&lt;&gt;"",IF(AP277&lt;&gt;"LIBSETS_DROP_MECHANIC_MONSTER_NAME",VLOOKUP(AP277,'LibSets constants'!$I$4:$L$1003,4,FALSE),""),"")</f>
        <v/>
      </c>
      <c r="AS277" s="3" t="str">
        <f>IF(G277&lt;&gt;"LIBSETS_SETTYPE_BATTLEGROUND",IF(G277&lt;&gt;"LIBSETS_SETTYPE_SPECIAL",IF(AT277&lt;&gt;"",VLOOKUP(AT277,'ESO zone constants'!$D$3:$H$4953,5,FALSE),""),""),"")</f>
        <v/>
      </c>
      <c r="AV277" s="3" t="str">
        <f>IF(AU277&lt;&gt;"",IF(AU277&lt;&gt;"LIBSETS_DROP_MECHANIC_MONSTER_NAME",VLOOKUP(AU277,'LibSets constants'!$I$4:$L$1003,3,FALSE),""),"")</f>
        <v/>
      </c>
      <c r="AW277" s="3" t="str">
        <f>IF(AU277&lt;&gt;"",IF(AU277&lt;&gt;"LIBSETS_DROP_MECHANIC_MONSTER_NAME",VLOOKUP(AU277,'LibSets constants'!$I$4:$L$1003,4,FALSE),""),"")</f>
        <v/>
      </c>
      <c r="AX277" s="87" t="s">
        <v>2678</v>
      </c>
      <c r="AY277" s="21" t="str">
        <f t="shared" si="20"/>
        <v>[324] = {wayshrines={329,329,329,}, traitsNeeded=8, dlcId=DLC_MORROWIND</v>
      </c>
      <c r="AZ277" s="21" t="str">
        <f t="shared" si="21"/>
        <v>, zoneIds={849,849,849}, veteran=false</v>
      </c>
      <c r="BA277" s="21" t="str">
        <f t="shared" si="22"/>
        <v>, setType=LIBSETS_SETTYPE_CRAFTED</v>
      </c>
      <c r="BB277" s="21" t="str">
        <f t="shared" si="23"/>
        <v>},</v>
      </c>
      <c r="BC277" s="21" t="str">
        <f t="shared" si="24"/>
        <v xml:space="preserve"> --Daedric Trickery / Daedrische Gaunerei   [Vvardenfell, Vvardenfell, Vvardenfell]</v>
      </c>
    </row>
    <row r="278" spans="1:55" x14ac:dyDescent="0.25">
      <c r="A278" s="5">
        <v>325</v>
      </c>
      <c r="B278" t="s">
        <v>1158</v>
      </c>
      <c r="C278" t="s">
        <v>1159</v>
      </c>
      <c r="D278" s="3">
        <f>A278</f>
        <v>325</v>
      </c>
      <c r="G278" s="8" t="s">
        <v>1479</v>
      </c>
      <c r="I278" t="s">
        <v>91</v>
      </c>
      <c r="J278" t="s">
        <v>91</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constants'!$B$4:$C$1003,2,FALSE),"")</f>
        <v>Morrowind</v>
      </c>
      <c r="V278" s="3" t="str">
        <f>IF(U278&lt;&gt;"",IF(U278&lt;&gt;"LIBSETS_DROP_MECHANIC_MONSTER_NAME",VLOOKUP(U278,'LibSets constants'!$I$4:$L$1003,3,FALSE),""),"")</f>
        <v/>
      </c>
      <c r="W278" s="3" t="str">
        <f>IF(U278&lt;&gt;"",IF(U278&lt;&gt;"LIBSETS_DROP_MECHANIC_MONSTER_NAME",VLOOKUP(U278,'LibSets constants'!$I$4:$L$1003,4,FALSE),""),"")</f>
        <v/>
      </c>
      <c r="X278" s="3"/>
      <c r="Y278" s="3">
        <f>IF(G278&lt;&gt;"LIBSETS_SETTYPE_BATTLEGROUND",IF(G278&lt;&gt;"LIBSETS_SETTYPE_SPECIAL",IF(X278&lt;&gt;"",X278,IF(Z278&lt;&gt;"",VLOOKUP(Z278,'ESO zone constants'!$D$3:$H$4953,5,FALSE),"")),""),"")</f>
        <v>849</v>
      </c>
      <c r="Z278" t="str">
        <f>IF(AND(O278&lt;&gt;"",NOT(ISERROR(O278))),"",IF(AND(L278&lt;&gt;"",L278&gt;0,NOT(ISERROR(L278))),VLOOKUP(L278,'ESO dumped WayshrineInfo'!$K$3:$N$9999,4,FALSE),""))</f>
        <v>Vvardenfell</v>
      </c>
      <c r="AB278" s="43" t="str">
        <f>IF(AA278&lt;&gt;"",IF(AA278&lt;&gt;"LIBSETS_DROP_MECHANIC_MONSTER_NAME",VLOOKUP(AA278,'LibSets constants'!$I$4:$L$1003,3,FALSE),""),"")</f>
        <v/>
      </c>
      <c r="AC278" s="43" t="str">
        <f>IF(AA278&lt;&gt;"",IF(AA278&lt;&gt;"LIBSETS_DROP_MECHANIC_MONSTER_NAME",VLOOKUP(AA278,'LibSets constants'!$I$4:$L$1003,4,FALSE),""),"")</f>
        <v/>
      </c>
      <c r="AD278" s="3">
        <f>IF(G278&lt;&gt;"LIBSETS_SETTYPE_BATTLEGROUND",IF(G278&lt;&gt;"LIBSETS_SETTYPE_SPECIAL",IF(AE278&lt;&gt;"",VLOOKUP(AE278,'ESO zone constants'!$D$3:$H$4953,5,FALSE),""),""),"")</f>
        <v>849</v>
      </c>
      <c r="AE278" t="str">
        <f>IF(AND(O278&lt;&gt;"",NOT(ISERROR(O278))),"",IF(AND(M278&lt;&gt;"",M278&gt;0,NOT(ISERROR(M278))),VLOOKUP(M278,'ESO dumped WayshrineInfo'!$K$3:$N$9999,4,FALSE),""))</f>
        <v>Vvardenfell</v>
      </c>
      <c r="AF278" s="44"/>
      <c r="AG278" s="43" t="str">
        <f>IF(AF278&lt;&gt;"",IF(AF278&lt;&gt;"LIBSETS_DROP_MECHANIC_MONSTER_NAME",VLOOKUP(AF278,'LibSets constants'!$I$4:$L$1003,3,FALSE),""),"")</f>
        <v/>
      </c>
      <c r="AH278" s="43" t="str">
        <f>IF(AF278&lt;&gt;"",IF(AF278&lt;&gt;"LIBSETS_DROP_MECHANIC_MONSTER_NAME",VLOOKUP(AF278,'LibSets constants'!$I$4:$L$1003,4,FALSE),""),"")</f>
        <v/>
      </c>
      <c r="AI278" s="3" t="str">
        <f>IF(G278&lt;&gt;"LIBSETS_SETTYPE_BATTLEGROUND",IF(G278&lt;&gt;"LIBSETS_SETTYPE_SPECIAL",IF(AJ278&lt;&gt;"",VLOOKUP(AJ278,'ESO zone constants'!$D$3:$H$4953,5,FALSE),""),""),"")</f>
        <v/>
      </c>
      <c r="AK278" s="44"/>
      <c r="AL278" s="43" t="str">
        <f>IF(AK278&lt;&gt;"",IF(AK278&lt;&gt;"LIBSETS_DROP_MECHANIC_MONSTER_NAME",VLOOKUP(AK278,'LibSets constants'!$I$4:$L$1003,3,FALSE),""),"")</f>
        <v/>
      </c>
      <c r="AM278" s="43" t="str">
        <f>IF(AK278&lt;&gt;"",IF(AK278&lt;&gt;"LIBSETS_DROP_MECHANIC_MONSTER_NAME",VLOOKUP(AK278,'LibSets constants'!$I$4:$L$1003,4,FALSE),""),"")</f>
        <v/>
      </c>
      <c r="AN278" s="3" t="str">
        <f>IF(G278&lt;&gt;"LIBSETS_SETTYPE_BATTLEGROUND",IF(G278&lt;&gt;"LIBSETS_SETTYPE_SPECIAL",IF(AO278&lt;&gt;"",VLOOKUP(AO278,'ESO zone constants'!$D$3:$H$4953,5,FALSE),""),""),"")</f>
        <v/>
      </c>
      <c r="AP278" s="44"/>
      <c r="AQ278" s="43" t="str">
        <f>IF(AP278&lt;&gt;"",IF(AP278&lt;&gt;"LIBSETS_DROP_MECHANIC_MONSTER_NAME",VLOOKUP(AP278,'LibSets constants'!$I$4:$L$1003,3,FALSE),""),"")</f>
        <v/>
      </c>
      <c r="AR278" s="43" t="str">
        <f>IF(AP278&lt;&gt;"",IF(AP278&lt;&gt;"LIBSETS_DROP_MECHANIC_MONSTER_NAME",VLOOKUP(AP278,'LibSets constants'!$I$4:$L$1003,4,FALSE),""),"")</f>
        <v/>
      </c>
      <c r="AS278" s="3" t="str">
        <f>IF(G278&lt;&gt;"LIBSETS_SETTYPE_BATTLEGROUND",IF(G278&lt;&gt;"LIBSETS_SETTYPE_SPECIAL",IF(AT278&lt;&gt;"",VLOOKUP(AT278,'ESO zone constants'!$D$3:$H$4953,5,FALSE),""),""),"")</f>
        <v/>
      </c>
      <c r="AU278" s="44"/>
      <c r="AV278" s="43" t="str">
        <f>IF(AU278&lt;&gt;"",IF(AU278&lt;&gt;"LIBSETS_DROP_MECHANIC_MONSTER_NAME",VLOOKUP(AU278,'LibSets constants'!$I$4:$L$1003,3,FALSE),""),"")</f>
        <v/>
      </c>
      <c r="AW278" s="43" t="str">
        <f>IF(AU278&lt;&gt;"",IF(AU278&lt;&gt;"LIBSETS_DROP_MECHANIC_MONSTER_NAME",VLOOKUP(AU278,'LibSets constants'!$I$4:$L$1003,4,FALSE),""),"")</f>
        <v/>
      </c>
      <c r="AX278" s="87" t="s">
        <v>2679</v>
      </c>
      <c r="AY278" s="21" t="str">
        <f t="shared" si="20"/>
        <v>[325] = {wayshrines={282,282,282,}, traitsNeeded=6, dlcId=DLC_MORROWIND</v>
      </c>
      <c r="AZ278" s="21" t="str">
        <f t="shared" si="21"/>
        <v>, zoneIds={849,849,849}, veteran=false</v>
      </c>
      <c r="BA278" s="21" t="str">
        <f t="shared" si="22"/>
        <v>, setType=LIBSETS_SETTYPE_CRAFTED</v>
      </c>
      <c r="BB278" s="21" t="str">
        <f t="shared" si="23"/>
        <v>, isProcSetAllowedInPvP=1},</v>
      </c>
      <c r="BC278" s="21" t="str">
        <f t="shared" si="24"/>
        <v xml:space="preserve"> --Shacklebreaker / Kettensprenger   [Vvardenfell, Vvardenfell, Vvardenfell]</v>
      </c>
    </row>
    <row r="279" spans="1:55" x14ac:dyDescent="0.25">
      <c r="A279" s="12">
        <v>326</v>
      </c>
      <c r="B279" t="s">
        <v>1160</v>
      </c>
      <c r="C279" t="s">
        <v>2629</v>
      </c>
      <c r="D279" s="3">
        <f>A279</f>
        <v>326</v>
      </c>
      <c r="G279" s="8" t="s">
        <v>1478</v>
      </c>
      <c r="I279" t="s">
        <v>91</v>
      </c>
      <c r="J279" t="s">
        <v>91</v>
      </c>
      <c r="K279">
        <v>-1</v>
      </c>
      <c r="L279">
        <v>-1</v>
      </c>
      <c r="M279">
        <v>-1</v>
      </c>
      <c r="N279">
        <v>0</v>
      </c>
      <c r="O279" s="66" t="s">
        <v>1519</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constants'!$B$4:$C$1003,2,FALSE),"")</f>
        <v/>
      </c>
      <c r="U279" s="33" t="s">
        <v>1581</v>
      </c>
      <c r="V279" s="3" t="str">
        <f>IF(U279&lt;&gt;"",IF(U279&lt;&gt;"LIBSETS_DROP_MECHANIC_MONSTER_NAME",VLOOKUP(U279,'LibSets constants'!$I$4:$L$1003,3,FALSE),""),"")</f>
        <v>Battlegounds reward</v>
      </c>
      <c r="W279" s="3" t="str">
        <f>IF(U279&lt;&gt;"",IF(U279&lt;&gt;"LIBSETS_DROP_MECHANIC_MONSTER_NAME",VLOOKUP(U279,'LibSets constants'!$I$4:$L$1003,4,FALSE),""),"")</f>
        <v>Belohnung in Schlachtfeldern</v>
      </c>
      <c r="X279" s="3"/>
      <c r="Y279" s="3" t="str">
        <f>IF(G279&lt;&gt;"LIBSETS_SETTYPE_BATTLEGROUND",IF(G279&lt;&gt;"LIBSETS_SETTYPE_SPECIAL",IF(X279&lt;&gt;"",X279,IF(Z279&lt;&gt;"",VLOOKUP(Z279,'ESO zone constants'!$D$3:$H$4953,5,FALSE),"")),""),"")</f>
        <v/>
      </c>
      <c r="Z279" t="str">
        <f>IF(AND(O279&lt;&gt;"",NOT(ISERROR(O279))),"",IF(AND(L279&lt;&gt;"",L279&gt;0,NOT(ISERROR(L279))),VLOOKUP(L279,'ESO dumped WayshrineInfo'!$K$3:$N$9999,4,FALSE),""))</f>
        <v/>
      </c>
      <c r="AA279" s="33" t="s">
        <v>1546</v>
      </c>
      <c r="AB279" s="43" t="str">
        <f>IF(AA279&lt;&gt;"",IF(AA279&lt;&gt;"LIBSETS_DROP_MECHANIC_MONSTER_NAME",VLOOKUP(AA279,'LibSets constants'!$I$4:$L$1003,3,FALSE),""),"")</f>
        <v>Rewards for the worthy (Cyrodiil/Battleground mail)</v>
      </c>
      <c r="AC279" s="43" t="str">
        <f>IF(AA279&lt;&gt;"",IF(AA279&lt;&gt;"LIBSETS_DROP_MECHANIC_MONSTER_NAME",VLOOKUP(AA279,'LibSets constants'!$I$4:$L$1003,4,FALSE),""),"")</f>
        <v>Gerechter Lohn (Cyrodiil/Schlachtfeld Mail)</v>
      </c>
      <c r="AD279" s="3" t="str">
        <f>IF(G279&lt;&gt;"LIBSETS_SETTYPE_BATTLEGROUND",IF(G279&lt;&gt;"LIBSETS_SETTYPE_SPECIAL",IF(AE279&lt;&gt;"",VLOOKUP(AE279,'ESO zone constants'!$D$3:$H$4953,5,FALSE),""),""),"")</f>
        <v/>
      </c>
      <c r="AE279" t="str">
        <f>IF(AND(O279&lt;&gt;"",NOT(ISERROR(O279))),"",IF(AND(M279&lt;&gt;"",M279&gt;0,NOT(ISERROR(M279))),VLOOKUP(M279,'ESO dumped WayshrineInfo'!$K$3:$N$9999,4,FALSE),""))</f>
        <v/>
      </c>
      <c r="AF279" s="44"/>
      <c r="AG279" s="43" t="str">
        <f>IF(AF279&lt;&gt;"",IF(AF279&lt;&gt;"LIBSETS_DROP_MECHANIC_MONSTER_NAME",VLOOKUP(AF279,'LibSets constants'!$I$4:$L$1003,3,FALSE),""),"")</f>
        <v/>
      </c>
      <c r="AH279" s="43" t="str">
        <f>IF(AF279&lt;&gt;"",IF(AF279&lt;&gt;"LIBSETS_DROP_MECHANIC_MONSTER_NAME",VLOOKUP(AF279,'LibSets constants'!$I$4:$L$1003,4,FALSE),""),"")</f>
        <v/>
      </c>
      <c r="AI279" s="3" t="str">
        <f>IF(G279&lt;&gt;"LIBSETS_SETTYPE_BATTLEGROUND",IF(G279&lt;&gt;"LIBSETS_SETTYPE_SPECIAL",IF(AJ279&lt;&gt;"",VLOOKUP(AJ279,'ESO zone constants'!$D$3:$H$4953,5,FALSE),""),""),"")</f>
        <v/>
      </c>
      <c r="AK279" s="44"/>
      <c r="AL279" s="43" t="str">
        <f>IF(AK279&lt;&gt;"",IF(AK279&lt;&gt;"LIBSETS_DROP_MECHANIC_MONSTER_NAME",VLOOKUP(AK279,'LibSets constants'!$I$4:$L$1003,3,FALSE),""),"")</f>
        <v/>
      </c>
      <c r="AM279" s="43" t="str">
        <f>IF(AK279&lt;&gt;"",IF(AK279&lt;&gt;"LIBSETS_DROP_MECHANIC_MONSTER_NAME",VLOOKUP(AK279,'LibSets constants'!$I$4:$L$1003,4,FALSE),""),"")</f>
        <v/>
      </c>
      <c r="AN279" s="3" t="str">
        <f>IF(G279&lt;&gt;"LIBSETS_SETTYPE_BATTLEGROUND",IF(G279&lt;&gt;"LIBSETS_SETTYPE_SPECIAL",IF(AO279&lt;&gt;"",VLOOKUP(AO279,'ESO zone constants'!$D$3:$H$4953,5,FALSE),""),""),"")</f>
        <v/>
      </c>
      <c r="AP279" s="44"/>
      <c r="AQ279" s="43" t="str">
        <f>IF(AP279&lt;&gt;"",IF(AP279&lt;&gt;"LIBSETS_DROP_MECHANIC_MONSTER_NAME",VLOOKUP(AP279,'LibSets constants'!$I$4:$L$1003,3,FALSE),""),"")</f>
        <v/>
      </c>
      <c r="AR279" s="43" t="str">
        <f>IF(AP279&lt;&gt;"",IF(AP279&lt;&gt;"LIBSETS_DROP_MECHANIC_MONSTER_NAME",VLOOKUP(AP279,'LibSets constants'!$I$4:$L$1003,4,FALSE),""),"")</f>
        <v/>
      </c>
      <c r="AS279" s="3" t="str">
        <f>IF(G279&lt;&gt;"LIBSETS_SETTYPE_BATTLEGROUND",IF(G279&lt;&gt;"LIBSETS_SETTYPE_SPECIAL",IF(AT279&lt;&gt;"",VLOOKUP(AT279,'ESO zone constants'!$D$3:$H$4953,5,FALSE),""),""),"")</f>
        <v/>
      </c>
      <c r="AU279" s="44"/>
      <c r="AV279" s="43" t="str">
        <f>IF(AU279&lt;&gt;"",IF(AU279&lt;&gt;"LIBSETS_DROP_MECHANIC_MONSTER_NAME",VLOOKUP(AU279,'LibSets constants'!$I$4:$L$1003,3,FALSE),""),"")</f>
        <v/>
      </c>
      <c r="AW279" s="43" t="str">
        <f>IF(AU279&lt;&gt;"",IF(AU279&lt;&gt;"LIBSETS_DROP_MECHANIC_MONSTER_NAME",VLOOKUP(AU279,'LibSets constants'!$I$4:$L$1003,4,FALSE),""),"")</f>
        <v/>
      </c>
      <c r="AX279" s="87" t="s">
        <v>2678</v>
      </c>
      <c r="AY279" s="21" t="str">
        <f t="shared" si="20"/>
        <v>[326] = {wayshrines={-1,-1,-1,}, dlcId=DLC_BASE_GAME</v>
      </c>
      <c r="AZ279" s="21" t="str">
        <f t="shared" si="21"/>
        <v>, veteran=false</v>
      </c>
      <c r="BA279" s="21" t="str">
        <f t="shared" si="22"/>
        <v>, setType=LIBSETS_SETTYPE_BATTLEGROUND</v>
      </c>
      <c r="BB279" s="21" t="str">
        <f t="shared" si="23"/>
        <v>, dropMechanic={LIBSETS_DROP_MECHANIC_BATTLEGROUND_REWARD,LIBSETS_DROP_MECHANIC_MAIL_PVP_REWARDS_FOR_THE_WORTHY}},</v>
      </c>
      <c r="BC279" s="21" t="str">
        <f t="shared" si="24"/>
        <v xml:space="preserve"> --Vanguard\'s Challenge / Vorhutdisput   [!Battleground]</v>
      </c>
    </row>
    <row r="280" spans="1:55" x14ac:dyDescent="0.25">
      <c r="A280" s="12">
        <v>327</v>
      </c>
      <c r="B280" t="s">
        <v>1161</v>
      </c>
      <c r="C280" t="s">
        <v>2630</v>
      </c>
      <c r="D280" s="3">
        <f>A280</f>
        <v>327</v>
      </c>
      <c r="G280" s="8" t="s">
        <v>1478</v>
      </c>
      <c r="I280" t="s">
        <v>91</v>
      </c>
      <c r="J280" t="s">
        <v>91</v>
      </c>
      <c r="K280">
        <v>-1</v>
      </c>
      <c r="L280">
        <v>-1</v>
      </c>
      <c r="M280">
        <v>-1</v>
      </c>
      <c r="N280">
        <v>0</v>
      </c>
      <c r="O280" s="66" t="s">
        <v>1519</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constants'!$B$4:$C$1003,2,FALSE),"")</f>
        <v/>
      </c>
      <c r="U280" s="33" t="s">
        <v>1581</v>
      </c>
      <c r="V280" s="3" t="str">
        <f>IF(U280&lt;&gt;"",IF(U280&lt;&gt;"LIBSETS_DROP_MECHANIC_MONSTER_NAME",VLOOKUP(U280,'LibSets constants'!$I$4:$L$1003,3,FALSE),""),"")</f>
        <v>Battlegounds reward</v>
      </c>
      <c r="W280" s="3" t="str">
        <f>IF(U280&lt;&gt;"",IF(U280&lt;&gt;"LIBSETS_DROP_MECHANIC_MONSTER_NAME",VLOOKUP(U280,'LibSets constants'!$I$4:$L$1003,4,FALSE),""),"")</f>
        <v>Belohnung in Schlachtfeldern</v>
      </c>
      <c r="X280" s="3"/>
      <c r="Y280" s="3" t="str">
        <f>IF(G280&lt;&gt;"LIBSETS_SETTYPE_BATTLEGROUND",IF(G280&lt;&gt;"LIBSETS_SETTYPE_SPECIAL",IF(X280&lt;&gt;"",X280,IF(Z280&lt;&gt;"",VLOOKUP(Z280,'ESO zone constants'!$D$3:$H$4953,5,FALSE),"")),""),"")</f>
        <v/>
      </c>
      <c r="Z280" t="str">
        <f>IF(AND(O280&lt;&gt;"",NOT(ISERROR(O280))),"",IF(AND(L280&lt;&gt;"",L280&gt;0,NOT(ISERROR(L280))),VLOOKUP(L280,'ESO dumped WayshrineInfo'!$K$3:$N$9999,4,FALSE),""))</f>
        <v/>
      </c>
      <c r="AA280" s="33" t="s">
        <v>1546</v>
      </c>
      <c r="AB280" s="3" t="str">
        <f>IF(AA280&lt;&gt;"",IF(AA280&lt;&gt;"LIBSETS_DROP_MECHANIC_MONSTER_NAME",VLOOKUP(AA280,'LibSets constants'!$I$4:$L$1003,3,FALSE),""),"")</f>
        <v>Rewards for the worthy (Cyrodiil/Battleground mail)</v>
      </c>
      <c r="AC280" s="3" t="str">
        <f>IF(AA280&lt;&gt;"",IF(AA280&lt;&gt;"LIBSETS_DROP_MECHANIC_MONSTER_NAME",VLOOKUP(AA280,'LibSets constants'!$I$4:$L$1003,4,FALSE),""),"")</f>
        <v>Gerechter Lohn (Cyrodiil/Schlachtfeld Mail)</v>
      </c>
      <c r="AD280" s="3" t="str">
        <f>IF(G280&lt;&gt;"LIBSETS_SETTYPE_BATTLEGROUND",IF(G280&lt;&gt;"LIBSETS_SETTYPE_SPECIAL",IF(AE280&lt;&gt;"",VLOOKUP(AE280,'ESO zone constants'!$D$3:$H$4953,5,FALSE),""),""),"")</f>
        <v/>
      </c>
      <c r="AE280" t="str">
        <f>IF(AND(O280&lt;&gt;"",NOT(ISERROR(O280))),"",IF(AND(M280&lt;&gt;"",M280&gt;0,NOT(ISERROR(M280))),VLOOKUP(M280,'ESO dumped WayshrineInfo'!$K$3:$N$9999,4,FALSE),""))</f>
        <v/>
      </c>
      <c r="AG280" s="3" t="str">
        <f>IF(AF280&lt;&gt;"",IF(AF280&lt;&gt;"LIBSETS_DROP_MECHANIC_MONSTER_NAME",VLOOKUP(AF280,'LibSets constants'!$I$4:$L$1003,3,FALSE),""),"")</f>
        <v/>
      </c>
      <c r="AH280" s="3" t="str">
        <f>IF(AF280&lt;&gt;"",IF(AF280&lt;&gt;"LIBSETS_DROP_MECHANIC_MONSTER_NAME",VLOOKUP(AF280,'LibSets constants'!$I$4:$L$1003,4,FALSE),""),"")</f>
        <v/>
      </c>
      <c r="AI280" s="3" t="str">
        <f>IF(G280&lt;&gt;"LIBSETS_SETTYPE_BATTLEGROUND",IF(G280&lt;&gt;"LIBSETS_SETTYPE_SPECIAL",IF(AJ280&lt;&gt;"",VLOOKUP(AJ280,'ESO zone constants'!$D$3:$H$4953,5,FALSE),""),""),"")</f>
        <v/>
      </c>
      <c r="AL280" s="3" t="str">
        <f>IF(AK280&lt;&gt;"",IF(AK280&lt;&gt;"LIBSETS_DROP_MECHANIC_MONSTER_NAME",VLOOKUP(AK280,'LibSets constants'!$I$4:$L$1003,3,FALSE),""),"")</f>
        <v/>
      </c>
      <c r="AM280" s="3" t="str">
        <f>IF(AK280&lt;&gt;"",IF(AK280&lt;&gt;"LIBSETS_DROP_MECHANIC_MONSTER_NAME",VLOOKUP(AK280,'LibSets constants'!$I$4:$L$1003,4,FALSE),""),"")</f>
        <v/>
      </c>
      <c r="AN280" s="3" t="str">
        <f>IF(G280&lt;&gt;"LIBSETS_SETTYPE_BATTLEGROUND",IF(G280&lt;&gt;"LIBSETS_SETTYPE_SPECIAL",IF(AO280&lt;&gt;"",VLOOKUP(AO280,'ESO zone constants'!$D$3:$H$4953,5,FALSE),""),""),"")</f>
        <v/>
      </c>
      <c r="AQ280" s="3" t="str">
        <f>IF(AP280&lt;&gt;"",IF(AP280&lt;&gt;"LIBSETS_DROP_MECHANIC_MONSTER_NAME",VLOOKUP(AP280,'LibSets constants'!$I$4:$L$1003,3,FALSE),""),"")</f>
        <v/>
      </c>
      <c r="AR280" s="3" t="str">
        <f>IF(AP280&lt;&gt;"",IF(AP280&lt;&gt;"LIBSETS_DROP_MECHANIC_MONSTER_NAME",VLOOKUP(AP280,'LibSets constants'!$I$4:$L$1003,4,FALSE),""),"")</f>
        <v/>
      </c>
      <c r="AS280" s="3" t="str">
        <f>IF(G280&lt;&gt;"LIBSETS_SETTYPE_BATTLEGROUND",IF(G280&lt;&gt;"LIBSETS_SETTYPE_SPECIAL",IF(AT280&lt;&gt;"",VLOOKUP(AT280,'ESO zone constants'!$D$3:$H$4953,5,FALSE),""),""),"")</f>
        <v/>
      </c>
      <c r="AV280" s="3" t="str">
        <f>IF(AU280&lt;&gt;"",IF(AU280&lt;&gt;"LIBSETS_DROP_MECHANIC_MONSTER_NAME",VLOOKUP(AU280,'LibSets constants'!$I$4:$L$1003,3,FALSE),""),"")</f>
        <v/>
      </c>
      <c r="AW280" s="3" t="str">
        <f>IF(AU280&lt;&gt;"",IF(AU280&lt;&gt;"LIBSETS_DROP_MECHANIC_MONSTER_NAME",VLOOKUP(AU280,'LibSets constants'!$I$4:$L$1003,4,FALSE),""),"")</f>
        <v/>
      </c>
      <c r="AX280" s="87" t="s">
        <v>2678</v>
      </c>
      <c r="AY280" s="21" t="str">
        <f t="shared" si="20"/>
        <v>[327] = {wayshrines={-1,-1,-1,}, dlcId=DLC_BASE_GAME</v>
      </c>
      <c r="AZ280" s="21" t="str">
        <f t="shared" si="21"/>
        <v>, veteran=false</v>
      </c>
      <c r="BA280" s="21" t="str">
        <f t="shared" si="22"/>
        <v>, setType=LIBSETS_SETTYPE_BATTLEGROUND</v>
      </c>
      <c r="BB280" s="21" t="str">
        <f t="shared" si="23"/>
        <v>, dropMechanic={LIBSETS_DROP_MECHANIC_BATTLEGROUND_REWARD,LIBSETS_DROP_MECHANIC_MAIL_PVP_REWARDS_FOR_THE_WORTHY}},</v>
      </c>
      <c r="BC280" s="21" t="str">
        <f t="shared" si="24"/>
        <v xml:space="preserve"> --Coward\'s Gear / Feiglingstracht   [!Battleground]</v>
      </c>
    </row>
    <row r="281" spans="1:55" x14ac:dyDescent="0.25">
      <c r="A281" s="12">
        <v>328</v>
      </c>
      <c r="B281" t="s">
        <v>1162</v>
      </c>
      <c r="C281" t="s">
        <v>1163</v>
      </c>
      <c r="D281" s="3">
        <f>A281</f>
        <v>328</v>
      </c>
      <c r="G281" s="8" t="s">
        <v>1478</v>
      </c>
      <c r="I281" t="s">
        <v>91</v>
      </c>
      <c r="J281" t="s">
        <v>91</v>
      </c>
      <c r="K281">
        <v>-1</v>
      </c>
      <c r="L281">
        <v>-1</v>
      </c>
      <c r="M281">
        <v>-1</v>
      </c>
      <c r="N281">
        <v>0</v>
      </c>
      <c r="O281" s="66" t="s">
        <v>1519</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constants'!$B$4:$C$1003,2,FALSE),"")</f>
        <v/>
      </c>
      <c r="U281" s="33" t="s">
        <v>1581</v>
      </c>
      <c r="V281" s="3" t="str">
        <f>IF(U281&lt;&gt;"",IF(U281&lt;&gt;"LIBSETS_DROP_MECHANIC_MONSTER_NAME",VLOOKUP(U281,'LibSets constants'!$I$4:$L$1003,3,FALSE),""),"")</f>
        <v>Battlegounds reward</v>
      </c>
      <c r="W281" s="3" t="str">
        <f>IF(U281&lt;&gt;"",IF(U281&lt;&gt;"LIBSETS_DROP_MECHANIC_MONSTER_NAME",VLOOKUP(U281,'LibSets constants'!$I$4:$L$1003,4,FALSE),""),"")</f>
        <v>Belohnung in Schlachtfeldern</v>
      </c>
      <c r="X281" s="3"/>
      <c r="Y281" s="3" t="str">
        <f>IF(G281&lt;&gt;"LIBSETS_SETTYPE_BATTLEGROUND",IF(G281&lt;&gt;"LIBSETS_SETTYPE_SPECIAL",IF(X281&lt;&gt;"",X281,IF(Z281&lt;&gt;"",VLOOKUP(Z281,'ESO zone constants'!$D$3:$H$4953,5,FALSE),"")),""),"")</f>
        <v/>
      </c>
      <c r="Z281" t="str">
        <f>IF(AND(O281&lt;&gt;"",NOT(ISERROR(O281))),"",IF(AND(L281&lt;&gt;"",L281&gt;0,NOT(ISERROR(L281))),VLOOKUP(L281,'ESO dumped WayshrineInfo'!$K$3:$N$9999,4,FALSE),""))</f>
        <v/>
      </c>
      <c r="AA281" s="33" t="s">
        <v>1546</v>
      </c>
      <c r="AB281" s="43" t="str">
        <f>IF(AA281&lt;&gt;"",IF(AA281&lt;&gt;"LIBSETS_DROP_MECHANIC_MONSTER_NAME",VLOOKUP(AA281,'LibSets constants'!$I$4:$L$1003,3,FALSE),""),"")</f>
        <v>Rewards for the worthy (Cyrodiil/Battleground mail)</v>
      </c>
      <c r="AC281" s="43" t="str">
        <f>IF(AA281&lt;&gt;"",IF(AA281&lt;&gt;"LIBSETS_DROP_MECHANIC_MONSTER_NAME",VLOOKUP(AA281,'LibSets constants'!$I$4:$L$1003,4,FALSE),""),"")</f>
        <v>Gerechter Lohn (Cyrodiil/Schlachtfeld Mail)</v>
      </c>
      <c r="AD281" s="3" t="str">
        <f>IF(G281&lt;&gt;"LIBSETS_SETTYPE_BATTLEGROUND",IF(G281&lt;&gt;"LIBSETS_SETTYPE_SPECIAL",IF(AE281&lt;&gt;"",VLOOKUP(AE281,'ESO zone constants'!$D$3:$H$4953,5,FALSE),""),""),"")</f>
        <v/>
      </c>
      <c r="AE281" t="str">
        <f>IF(AND(O281&lt;&gt;"",NOT(ISERROR(O281))),"",IF(AND(M281&lt;&gt;"",M281&gt;0,NOT(ISERROR(M281))),VLOOKUP(M281,'ESO dumped WayshrineInfo'!$K$3:$N$9999,4,FALSE),""))</f>
        <v/>
      </c>
      <c r="AF281" s="44"/>
      <c r="AG281" s="43" t="str">
        <f>IF(AF281&lt;&gt;"",IF(AF281&lt;&gt;"LIBSETS_DROP_MECHANIC_MONSTER_NAME",VLOOKUP(AF281,'LibSets constants'!$I$4:$L$1003,3,FALSE),""),"")</f>
        <v/>
      </c>
      <c r="AH281" s="43" t="str">
        <f>IF(AF281&lt;&gt;"",IF(AF281&lt;&gt;"LIBSETS_DROP_MECHANIC_MONSTER_NAME",VLOOKUP(AF281,'LibSets constants'!$I$4:$L$1003,4,FALSE),""),"")</f>
        <v/>
      </c>
      <c r="AI281" s="3" t="str">
        <f>IF(G281&lt;&gt;"LIBSETS_SETTYPE_BATTLEGROUND",IF(G281&lt;&gt;"LIBSETS_SETTYPE_SPECIAL",IF(AJ281&lt;&gt;"",VLOOKUP(AJ281,'ESO zone constants'!$D$3:$H$4953,5,FALSE),""),""),"")</f>
        <v/>
      </c>
      <c r="AK281" s="44"/>
      <c r="AL281" s="43" t="str">
        <f>IF(AK281&lt;&gt;"",IF(AK281&lt;&gt;"LIBSETS_DROP_MECHANIC_MONSTER_NAME",VLOOKUP(AK281,'LibSets constants'!$I$4:$L$1003,3,FALSE),""),"")</f>
        <v/>
      </c>
      <c r="AM281" s="43" t="str">
        <f>IF(AK281&lt;&gt;"",IF(AK281&lt;&gt;"LIBSETS_DROP_MECHANIC_MONSTER_NAME",VLOOKUP(AK281,'LibSets constants'!$I$4:$L$1003,4,FALSE),""),"")</f>
        <v/>
      </c>
      <c r="AN281" s="3" t="str">
        <f>IF(G281&lt;&gt;"LIBSETS_SETTYPE_BATTLEGROUND",IF(G281&lt;&gt;"LIBSETS_SETTYPE_SPECIAL",IF(AO281&lt;&gt;"",VLOOKUP(AO281,'ESO zone constants'!$D$3:$H$4953,5,FALSE),""),""),"")</f>
        <v/>
      </c>
      <c r="AP281" s="44"/>
      <c r="AQ281" s="43" t="str">
        <f>IF(AP281&lt;&gt;"",IF(AP281&lt;&gt;"LIBSETS_DROP_MECHANIC_MONSTER_NAME",VLOOKUP(AP281,'LibSets constants'!$I$4:$L$1003,3,FALSE),""),"")</f>
        <v/>
      </c>
      <c r="AR281" s="43" t="str">
        <f>IF(AP281&lt;&gt;"",IF(AP281&lt;&gt;"LIBSETS_DROP_MECHANIC_MONSTER_NAME",VLOOKUP(AP281,'LibSets constants'!$I$4:$L$1003,4,FALSE),""),"")</f>
        <v/>
      </c>
      <c r="AS281" s="3" t="str">
        <f>IF(G281&lt;&gt;"LIBSETS_SETTYPE_BATTLEGROUND",IF(G281&lt;&gt;"LIBSETS_SETTYPE_SPECIAL",IF(AT281&lt;&gt;"",VLOOKUP(AT281,'ESO zone constants'!$D$3:$H$4953,5,FALSE),""),""),"")</f>
        <v/>
      </c>
      <c r="AU281" s="44"/>
      <c r="AV281" s="43" t="str">
        <f>IF(AU281&lt;&gt;"",IF(AU281&lt;&gt;"LIBSETS_DROP_MECHANIC_MONSTER_NAME",VLOOKUP(AU281,'LibSets constants'!$I$4:$L$1003,3,FALSE),""),"")</f>
        <v/>
      </c>
      <c r="AW281" s="43" t="str">
        <f>IF(AU281&lt;&gt;"",IF(AU281&lt;&gt;"LIBSETS_DROP_MECHANIC_MONSTER_NAME",VLOOKUP(AU281,'LibSets constants'!$I$4:$L$1003,4,FALSE),""),"")</f>
        <v/>
      </c>
      <c r="AX281" s="87" t="s">
        <v>2678</v>
      </c>
      <c r="AY281" s="21" t="str">
        <f t="shared" si="20"/>
        <v>[328] = {wayshrines={-1,-1,-1,}, dlcId=DLC_BASE_GAME</v>
      </c>
      <c r="AZ281" s="21" t="str">
        <f t="shared" si="21"/>
        <v>, veteran=false</v>
      </c>
      <c r="BA281" s="21" t="str">
        <f t="shared" si="22"/>
        <v>, setType=LIBSETS_SETTYPE_BATTLEGROUND</v>
      </c>
      <c r="BB281" s="21" t="str">
        <f t="shared" si="23"/>
        <v>, dropMechanic={LIBSETS_DROP_MECHANIC_BATTLEGROUND_REWARD,LIBSETS_DROP_MECHANIC_MAIL_PVP_REWARDS_FOR_THE_WORTHY}},</v>
      </c>
      <c r="BC281" s="21" t="str">
        <f t="shared" si="24"/>
        <v xml:space="preserve"> --Knight Slayer / Ritterschlächter   [!Battleground]</v>
      </c>
    </row>
    <row r="282" spans="1:55" x14ac:dyDescent="0.25">
      <c r="A282" s="12">
        <v>329</v>
      </c>
      <c r="B282" t="s">
        <v>1164</v>
      </c>
      <c r="C282" t="s">
        <v>2631</v>
      </c>
      <c r="D282" s="3">
        <f>A282</f>
        <v>329</v>
      </c>
      <c r="G282" s="8" t="s">
        <v>1478</v>
      </c>
      <c r="I282" t="s">
        <v>91</v>
      </c>
      <c r="J282" t="s">
        <v>91</v>
      </c>
      <c r="K282">
        <v>-1</v>
      </c>
      <c r="L282">
        <v>-1</v>
      </c>
      <c r="M282">
        <v>-1</v>
      </c>
      <c r="N282">
        <v>0</v>
      </c>
      <c r="O282" s="66" t="s">
        <v>1519</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constants'!$B$4:$C$1003,2,FALSE),"")</f>
        <v/>
      </c>
      <c r="U282" s="33" t="s">
        <v>1581</v>
      </c>
      <c r="V282" s="3" t="str">
        <f>IF(U282&lt;&gt;"",IF(U282&lt;&gt;"LIBSETS_DROP_MECHANIC_MONSTER_NAME",VLOOKUP(U282,'LibSets constants'!$I$4:$L$1003,3,FALSE),""),"")</f>
        <v>Battlegounds reward</v>
      </c>
      <c r="W282" s="3" t="str">
        <f>IF(U282&lt;&gt;"",IF(U282&lt;&gt;"LIBSETS_DROP_MECHANIC_MONSTER_NAME",VLOOKUP(U282,'LibSets constants'!$I$4:$L$1003,4,FALSE),""),"")</f>
        <v>Belohnung in Schlachtfeldern</v>
      </c>
      <c r="X282" s="3"/>
      <c r="Y282" s="3" t="str">
        <f>IF(G282&lt;&gt;"LIBSETS_SETTYPE_BATTLEGROUND",IF(G282&lt;&gt;"LIBSETS_SETTYPE_SPECIAL",IF(X282&lt;&gt;"",X282,IF(Z282&lt;&gt;"",VLOOKUP(Z282,'ESO zone constants'!$D$3:$H$4953,5,FALSE),"")),""),"")</f>
        <v/>
      </c>
      <c r="Z282" t="str">
        <f>IF(AND(O282&lt;&gt;"",NOT(ISERROR(O282))),"",IF(AND(L282&lt;&gt;"",L282&gt;0,NOT(ISERROR(L282))),VLOOKUP(L282,'ESO dumped WayshrineInfo'!$K$3:$N$9999,4,FALSE),""))</f>
        <v/>
      </c>
      <c r="AA282" s="33" t="s">
        <v>1546</v>
      </c>
      <c r="AB282" s="3" t="str">
        <f>IF(AA282&lt;&gt;"",IF(AA282&lt;&gt;"LIBSETS_DROP_MECHANIC_MONSTER_NAME",VLOOKUP(AA282,'LibSets constants'!$I$4:$L$1003,3,FALSE),""),"")</f>
        <v>Rewards for the worthy (Cyrodiil/Battleground mail)</v>
      </c>
      <c r="AC282" s="3" t="str">
        <f>IF(AA282&lt;&gt;"",IF(AA282&lt;&gt;"LIBSETS_DROP_MECHANIC_MONSTER_NAME",VLOOKUP(AA282,'LibSets constants'!$I$4:$L$1003,4,FALSE),""),"")</f>
        <v>Gerechter Lohn (Cyrodiil/Schlachtfeld Mail)</v>
      </c>
      <c r="AD282" s="43" t="str">
        <f>IF(G282&lt;&gt;"LIBSETS_SETTYPE_BATTLEGROUND",IF(G282&lt;&gt;"LIBSETS_SETTYPE_SPECIAL",IF(AE282&lt;&gt;"",VLOOKUP(AE282,'ESO zone constants'!$D$3:$H$4953,5,FALSE),""),""),"")</f>
        <v/>
      </c>
      <c r="AE282" t="str">
        <f>IF(AND(O282&lt;&gt;"",NOT(ISERROR(O282))),"",IF(AND(M282&lt;&gt;"",M282&gt;0,NOT(ISERROR(M282))),VLOOKUP(M282,'ESO dumped WayshrineInfo'!$K$3:$N$9999,4,FALSE),""))</f>
        <v/>
      </c>
      <c r="AG282" s="3" t="str">
        <f>IF(AF282&lt;&gt;"",IF(AF282&lt;&gt;"LIBSETS_DROP_MECHANIC_MONSTER_NAME",VLOOKUP(AF282,'LibSets constants'!$I$4:$L$1003,3,FALSE),""),"")</f>
        <v/>
      </c>
      <c r="AH282" s="3" t="str">
        <f>IF(AF282&lt;&gt;"",IF(AF282&lt;&gt;"LIBSETS_DROP_MECHANIC_MONSTER_NAME",VLOOKUP(AF282,'LibSets constants'!$I$4:$L$1003,4,FALSE),""),"")</f>
        <v/>
      </c>
      <c r="AI282" s="43" t="str">
        <f>IF(G282&lt;&gt;"LIBSETS_SETTYPE_BATTLEGROUND",IF(G282&lt;&gt;"LIBSETS_SETTYPE_SPECIAL",IF(AJ282&lt;&gt;"",VLOOKUP(AJ282,'ESO zone constants'!$D$3:$H$4953,5,FALSE),""),""),"")</f>
        <v/>
      </c>
      <c r="AL282" s="3" t="str">
        <f>IF(AK282&lt;&gt;"",IF(AK282&lt;&gt;"LIBSETS_DROP_MECHANIC_MONSTER_NAME",VLOOKUP(AK282,'LibSets constants'!$I$4:$L$1003,3,FALSE),""),"")</f>
        <v/>
      </c>
      <c r="AM282" s="3" t="str">
        <f>IF(AK282&lt;&gt;"",IF(AK282&lt;&gt;"LIBSETS_DROP_MECHANIC_MONSTER_NAME",VLOOKUP(AK282,'LibSets constants'!$I$4:$L$1003,4,FALSE),""),"")</f>
        <v/>
      </c>
      <c r="AN282" s="3" t="str">
        <f>IF(G282&lt;&gt;"LIBSETS_SETTYPE_BATTLEGROUND",IF(G282&lt;&gt;"LIBSETS_SETTYPE_SPECIAL",IF(AO282&lt;&gt;"",VLOOKUP(AO282,'ESO zone constants'!$D$3:$H$4953,5,FALSE),""),""),"")</f>
        <v/>
      </c>
      <c r="AQ282" s="3" t="str">
        <f>IF(AP282&lt;&gt;"",IF(AP282&lt;&gt;"LIBSETS_DROP_MECHANIC_MONSTER_NAME",VLOOKUP(AP282,'LibSets constants'!$I$4:$L$1003,3,FALSE),""),"")</f>
        <v/>
      </c>
      <c r="AR282" s="3" t="str">
        <f>IF(AP282&lt;&gt;"",IF(AP282&lt;&gt;"LIBSETS_DROP_MECHANIC_MONSTER_NAME",VLOOKUP(AP282,'LibSets constants'!$I$4:$L$1003,4,FALSE),""),"")</f>
        <v/>
      </c>
      <c r="AS282" s="3" t="str">
        <f>IF(G282&lt;&gt;"LIBSETS_SETTYPE_BATTLEGROUND",IF(G282&lt;&gt;"LIBSETS_SETTYPE_SPECIAL",IF(AT282&lt;&gt;"",VLOOKUP(AT282,'ESO zone constants'!$D$3:$H$4953,5,FALSE),""),""),"")</f>
        <v/>
      </c>
      <c r="AV282" s="3" t="str">
        <f>IF(AU282&lt;&gt;"",IF(AU282&lt;&gt;"LIBSETS_DROP_MECHANIC_MONSTER_NAME",VLOOKUP(AU282,'LibSets constants'!$I$4:$L$1003,3,FALSE),""),"")</f>
        <v/>
      </c>
      <c r="AW282" s="3" t="str">
        <f>IF(AU282&lt;&gt;"",IF(AU282&lt;&gt;"LIBSETS_DROP_MECHANIC_MONSTER_NAME",VLOOKUP(AU282,'LibSets constants'!$I$4:$L$1003,4,FALSE),""),"")</f>
        <v/>
      </c>
      <c r="AX282" s="87" t="s">
        <v>2678</v>
      </c>
      <c r="AY282" s="21" t="str">
        <f t="shared" si="20"/>
        <v>[329] = {wayshrines={-1,-1,-1,}, dlcId=DLC_BASE_GAME</v>
      </c>
      <c r="AZ282" s="21" t="str">
        <f t="shared" si="21"/>
        <v>, veteran=false</v>
      </c>
      <c r="BA282" s="21" t="str">
        <f t="shared" si="22"/>
        <v>, setType=LIBSETS_SETTYPE_BATTLEGROUND</v>
      </c>
      <c r="BB282" s="21" t="str">
        <f t="shared" si="23"/>
        <v>, dropMechanic={LIBSETS_DROP_MECHANIC_BATTLEGROUND_REWARD,LIBSETS_DROP_MECHANIC_MAIL_PVP_REWARDS_FOR_THE_WORTHY}},</v>
      </c>
      <c r="BC282" s="21" t="str">
        <f t="shared" si="24"/>
        <v xml:space="preserve"> --Wizard\'s Riposte / Zaubererreplik   [!Battleground]</v>
      </c>
    </row>
    <row r="283" spans="1:55" x14ac:dyDescent="0.25">
      <c r="A283" s="12">
        <v>330</v>
      </c>
      <c r="B283" t="s">
        <v>1165</v>
      </c>
      <c r="C283" t="s">
        <v>1166</v>
      </c>
      <c r="D283" s="3">
        <f>A283</f>
        <v>330</v>
      </c>
      <c r="G283" s="8" t="s">
        <v>1486</v>
      </c>
      <c r="I283" t="s">
        <v>91</v>
      </c>
      <c r="J283" t="s">
        <v>91</v>
      </c>
      <c r="K283">
        <v>331</v>
      </c>
      <c r="L283">
        <v>331</v>
      </c>
      <c r="M283">
        <v>331</v>
      </c>
      <c r="N283">
        <v>0</v>
      </c>
      <c r="O283" s="66" t="s">
        <v>640</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constants'!$B$4:$C$1003,2,FALSE),"")</f>
        <v>Clockwork City</v>
      </c>
      <c r="U283" s="33" t="s">
        <v>1549</v>
      </c>
      <c r="V283" s="3" t="s">
        <v>2822</v>
      </c>
      <c r="W283" s="3" t="s">
        <v>2838</v>
      </c>
      <c r="X283" s="3"/>
      <c r="Y283" s="3" t="str">
        <f>IF(G283&lt;&gt;"LIBSETS_SETTYPE_BATTLEGROUND",IF(G283&lt;&gt;"LIBSETS_SETTYPE_SPECIAL",IF(X283&lt;&gt;"",X283,IF(Z283&lt;&gt;"",VLOOKUP(Z283,'ESO zone constants'!$D$3:$H$4953,5,FALSE),"")),""),"")</f>
        <v/>
      </c>
      <c r="Z283" t="str">
        <f>IF(AND(O283&lt;&gt;"",NOT(ISERROR(O283))),"",IF(AND(L283&lt;&gt;"",L283&gt;0,NOT(ISERROR(L283))),VLOOKUP(L283,'ESO dumped WayshrineInfo'!$K$3:$N$9999,4,FALSE),""))</f>
        <v/>
      </c>
      <c r="AB283" s="39"/>
      <c r="AC283" s="39"/>
      <c r="AD283" s="3" t="str">
        <f>IF(G283&lt;&gt;"LIBSETS_SETTYPE_BATTLEGROUND",IF(G283&lt;&gt;"LIBSETS_SETTYPE_SPECIAL",IF(AE283&lt;&gt;"",VLOOKUP(AE283,'ESO zone constants'!$D$3:$H$4953,5,FALSE),""),""),"")</f>
        <v/>
      </c>
      <c r="AE283" t="str">
        <f>IF(AND(O283&lt;&gt;"",NOT(ISERROR(O283))),"",IF(AND(M283&lt;&gt;"",M283&gt;0,NOT(ISERROR(M283))),VLOOKUP(M283,'ESO dumped WayshrineInfo'!$K$3:$N$9999,4,FALSE),""))</f>
        <v/>
      </c>
      <c r="AF283" s="39"/>
      <c r="AG283" s="39"/>
      <c r="AH283" s="39"/>
      <c r="AI283" s="3" t="str">
        <f>IF(G283&lt;&gt;"LIBSETS_SETTYPE_BATTLEGROUND",IF(G283&lt;&gt;"LIBSETS_SETTYPE_SPECIAL",IF(AJ283&lt;&gt;"",VLOOKUP(AJ283,'ESO zone constants'!$D$3:$H$4953,5,FALSE),""),""),"")</f>
        <v/>
      </c>
      <c r="AK283" s="39"/>
      <c r="AL283" s="39"/>
      <c r="AM283" s="39"/>
      <c r="AN283" s="3" t="str">
        <f>IF(G283&lt;&gt;"LIBSETS_SETTYPE_BATTLEGROUND",IF(G283&lt;&gt;"LIBSETS_SETTYPE_SPECIAL",IF(AO283&lt;&gt;"",VLOOKUP(AO283,'ESO zone constants'!$D$3:$H$4953,5,FALSE),""),""),"")</f>
        <v/>
      </c>
      <c r="AP283" s="39"/>
      <c r="AQ283" s="39"/>
      <c r="AR283" s="39"/>
      <c r="AS283" s="3" t="str">
        <f>IF(G283&lt;&gt;"LIBSETS_SETTYPE_BATTLEGROUND",IF(G283&lt;&gt;"LIBSETS_SETTYPE_SPECIAL",IF(AT283&lt;&gt;"",VLOOKUP(AT283,'ESO zone constants'!$D$3:$H$4953,5,FALSE),""),""),"")</f>
        <v/>
      </c>
      <c r="AU283" s="39"/>
      <c r="AV283" s="39"/>
      <c r="AW283" s="39"/>
      <c r="AX283" s="87" t="s">
        <v>2678</v>
      </c>
      <c r="AY283" s="21" t="str">
        <f t="shared" si="20"/>
        <v>[330] = {wayshrines={331,331,331,}, dlcId=DLC_CLOCKWORK_CITY</v>
      </c>
      <c r="AZ283" s="21" t="str">
        <f t="shared" si="21"/>
        <v>, zoneIds={975}, veteran=false</v>
      </c>
      <c r="BA283" s="21" t="str">
        <f t="shared" si="22"/>
        <v>, setType=LIBSETS_SETTYPE_TRIAL</v>
      </c>
      <c r="BB283"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3" s="21" t="str">
        <f t="shared" si="24"/>
        <v xml:space="preserve"> --Automated Defense / Automatisierte Verteidigung   [Halls of Fabrication]</v>
      </c>
    </row>
    <row r="284" spans="1:55" x14ac:dyDescent="0.25">
      <c r="A284" s="12">
        <v>331</v>
      </c>
      <c r="B284" t="s">
        <v>1167</v>
      </c>
      <c r="C284" t="s">
        <v>1168</v>
      </c>
      <c r="D284" s="3">
        <f>A284</f>
        <v>331</v>
      </c>
      <c r="G284" s="8" t="s">
        <v>1486</v>
      </c>
      <c r="I284" t="s">
        <v>91</v>
      </c>
      <c r="J284" t="s">
        <v>91</v>
      </c>
      <c r="K284">
        <v>331</v>
      </c>
      <c r="L284">
        <v>331</v>
      </c>
      <c r="M284">
        <v>331</v>
      </c>
      <c r="N284">
        <v>0</v>
      </c>
      <c r="O284" s="66" t="s">
        <v>640</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constants'!$B$4:$C$1003,2,FALSE),"")</f>
        <v>Clockwork City</v>
      </c>
      <c r="U284" s="33" t="s">
        <v>1549</v>
      </c>
      <c r="V284" s="3" t="s">
        <v>2822</v>
      </c>
      <c r="W284" s="3" t="s">
        <v>2838</v>
      </c>
      <c r="X284" s="3"/>
      <c r="Y284" s="3" t="str">
        <f>IF(G284&lt;&gt;"LIBSETS_SETTYPE_BATTLEGROUND",IF(G284&lt;&gt;"LIBSETS_SETTYPE_SPECIAL",IF(X284&lt;&gt;"",X284,IF(Z284&lt;&gt;"",VLOOKUP(Z284,'ESO zone constants'!$D$3:$H$4953,5,FALSE),"")),""),"")</f>
        <v/>
      </c>
      <c r="Z284" t="str">
        <f>IF(AND(O284&lt;&gt;"",NOT(ISERROR(O284))),"",IF(AND(L284&lt;&gt;"",L284&gt;0,NOT(ISERROR(L284))),VLOOKUP(L284,'ESO dumped WayshrineInfo'!$K$3:$N$9999,4,FALSE),""))</f>
        <v/>
      </c>
      <c r="AB284" s="39"/>
      <c r="AC284" s="39"/>
      <c r="AD284" s="43" t="str">
        <f>IF(G284&lt;&gt;"LIBSETS_SETTYPE_BATTLEGROUND",IF(G284&lt;&gt;"LIBSETS_SETTYPE_SPECIAL",IF(AE284&lt;&gt;"",VLOOKUP(AE284,'ESO zone constants'!$D$3:$H$4953,5,FALSE),""),""),"")</f>
        <v/>
      </c>
      <c r="AE284" t="str">
        <f>IF(AND(O284&lt;&gt;"",NOT(ISERROR(O284))),"",IF(AND(M284&lt;&gt;"",M284&gt;0,NOT(ISERROR(M284))),VLOOKUP(M284,'ESO dumped WayshrineInfo'!$K$3:$N$9999,4,FALSE),""))</f>
        <v/>
      </c>
      <c r="AF284" s="39"/>
      <c r="AG284" s="39"/>
      <c r="AH284" s="39"/>
      <c r="AI284" s="43" t="str">
        <f>IF(G284&lt;&gt;"LIBSETS_SETTYPE_BATTLEGROUND",IF(G284&lt;&gt;"LIBSETS_SETTYPE_SPECIAL",IF(AJ284&lt;&gt;"",VLOOKUP(AJ284,'ESO zone constants'!$D$3:$H$4953,5,FALSE),""),""),"")</f>
        <v/>
      </c>
      <c r="AK284" s="39"/>
      <c r="AL284" s="39"/>
      <c r="AM284" s="39"/>
      <c r="AN284" s="3" t="str">
        <f>IF(G284&lt;&gt;"LIBSETS_SETTYPE_BATTLEGROUND",IF(G284&lt;&gt;"LIBSETS_SETTYPE_SPECIAL",IF(AO284&lt;&gt;"",VLOOKUP(AO284,'ESO zone constants'!$D$3:$H$4953,5,FALSE),""),""),"")</f>
        <v/>
      </c>
      <c r="AP284" s="39"/>
      <c r="AQ284" s="39"/>
      <c r="AR284" s="39"/>
      <c r="AS284" s="3" t="str">
        <f>IF(G284&lt;&gt;"LIBSETS_SETTYPE_BATTLEGROUND",IF(G284&lt;&gt;"LIBSETS_SETTYPE_SPECIAL",IF(AT284&lt;&gt;"",VLOOKUP(AT284,'ESO zone constants'!$D$3:$H$4953,5,FALSE),""),""),"")</f>
        <v/>
      </c>
      <c r="AU284" s="39"/>
      <c r="AV284" s="39"/>
      <c r="AW284" s="39"/>
      <c r="AX284" s="87" t="s">
        <v>2678</v>
      </c>
      <c r="AY284" s="21" t="str">
        <f t="shared" si="20"/>
        <v>[331] = {wayshrines={331,331,331,}, dlcId=DLC_CLOCKWORK_CITY</v>
      </c>
      <c r="AZ284" s="21" t="str">
        <f t="shared" si="21"/>
        <v>, zoneIds={975}, veteran=false</v>
      </c>
      <c r="BA284" s="21" t="str">
        <f t="shared" si="22"/>
        <v>, setType=LIBSETS_SETTYPE_TRIAL</v>
      </c>
      <c r="BB284"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4" s="21" t="str">
        <f t="shared" si="24"/>
        <v xml:space="preserve"> --War Machine / Kriegsmaschine   [Halls of Fabrication]</v>
      </c>
    </row>
    <row r="285" spans="1:55" x14ac:dyDescent="0.25">
      <c r="A285" s="12">
        <v>332</v>
      </c>
      <c r="B285" t="s">
        <v>1169</v>
      </c>
      <c r="C285" t="s">
        <v>1170</v>
      </c>
      <c r="D285" s="3">
        <f>A285</f>
        <v>332</v>
      </c>
      <c r="G285" s="8" t="s">
        <v>1486</v>
      </c>
      <c r="I285" t="s">
        <v>91</v>
      </c>
      <c r="J285" t="s">
        <v>91</v>
      </c>
      <c r="K285">
        <v>331</v>
      </c>
      <c r="L285">
        <v>331</v>
      </c>
      <c r="M285">
        <v>331</v>
      </c>
      <c r="N285">
        <v>0</v>
      </c>
      <c r="O285" s="66" t="s">
        <v>640</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constants'!$B$4:$C$1003,2,FALSE),"")</f>
        <v>Clockwork City</v>
      </c>
      <c r="U285" s="33" t="s">
        <v>1549</v>
      </c>
      <c r="V285" s="3" t="s">
        <v>2822</v>
      </c>
      <c r="W285" s="3" t="s">
        <v>2838</v>
      </c>
      <c r="X285" s="3"/>
      <c r="Y285" s="3" t="str">
        <f>IF(G285&lt;&gt;"LIBSETS_SETTYPE_BATTLEGROUND",IF(G285&lt;&gt;"LIBSETS_SETTYPE_SPECIAL",IF(X285&lt;&gt;"",X285,IF(Z285&lt;&gt;"",VLOOKUP(Z285,'ESO zone constants'!$D$3:$H$4953,5,FALSE),"")),""),"")</f>
        <v/>
      </c>
      <c r="Z285" t="str">
        <f>IF(AND(O285&lt;&gt;"",NOT(ISERROR(O285))),"",IF(AND(L285&lt;&gt;"",L285&gt;0,NOT(ISERROR(L285))),VLOOKUP(L285,'ESO dumped WayshrineInfo'!$K$3:$N$9999,4,FALSE),""))</f>
        <v/>
      </c>
      <c r="AB285" s="39"/>
      <c r="AC285" s="39"/>
      <c r="AD285" s="3" t="str">
        <f>IF(G285&lt;&gt;"LIBSETS_SETTYPE_BATTLEGROUND",IF(G285&lt;&gt;"LIBSETS_SETTYPE_SPECIAL",IF(AE285&lt;&gt;"",VLOOKUP(AE285,'ESO zone constants'!$D$3:$H$4953,5,FALSE),""),""),"")</f>
        <v/>
      </c>
      <c r="AE285" t="str">
        <f>IF(AND(O285&lt;&gt;"",NOT(ISERROR(O285))),"",IF(AND(M285&lt;&gt;"",M285&gt;0,NOT(ISERROR(M285))),VLOOKUP(M285,'ESO dumped WayshrineInfo'!$K$3:$N$9999,4,FALSE),""))</f>
        <v/>
      </c>
      <c r="AF285" s="39"/>
      <c r="AG285" s="39"/>
      <c r="AH285" s="39"/>
      <c r="AI285" s="3" t="str">
        <f>IF(G285&lt;&gt;"LIBSETS_SETTYPE_BATTLEGROUND",IF(G285&lt;&gt;"LIBSETS_SETTYPE_SPECIAL",IF(AJ285&lt;&gt;"",VLOOKUP(AJ285,'ESO zone constants'!$D$3:$H$4953,5,FALSE),""),""),"")</f>
        <v/>
      </c>
      <c r="AK285" s="39"/>
      <c r="AL285" s="39"/>
      <c r="AM285" s="39"/>
      <c r="AN285" s="3" t="str">
        <f>IF(G285&lt;&gt;"LIBSETS_SETTYPE_BATTLEGROUND",IF(G285&lt;&gt;"LIBSETS_SETTYPE_SPECIAL",IF(AO285&lt;&gt;"",VLOOKUP(AO285,'ESO zone constants'!$D$3:$H$4953,5,FALSE),""),""),"")</f>
        <v/>
      </c>
      <c r="AP285" s="39"/>
      <c r="AQ285" s="39"/>
      <c r="AR285" s="39"/>
      <c r="AS285" s="3" t="str">
        <f>IF(G285&lt;&gt;"LIBSETS_SETTYPE_BATTLEGROUND",IF(G285&lt;&gt;"LIBSETS_SETTYPE_SPECIAL",IF(AT285&lt;&gt;"",VLOOKUP(AT285,'ESO zone constants'!$D$3:$H$4953,5,FALSE),""),""),"")</f>
        <v/>
      </c>
      <c r="AU285" s="39"/>
      <c r="AV285" s="39"/>
      <c r="AW285" s="39"/>
      <c r="AX285" s="87" t="s">
        <v>2678</v>
      </c>
      <c r="AY285" s="21" t="str">
        <f t="shared" si="20"/>
        <v>[332] = {wayshrines={331,331,331,}, dlcId=DLC_CLOCKWORK_CITY</v>
      </c>
      <c r="AZ285" s="21" t="str">
        <f t="shared" si="21"/>
        <v>, zoneIds={975}, veteran=false</v>
      </c>
      <c r="BA285" s="21" t="str">
        <f t="shared" si="22"/>
        <v>, setType=LIBSETS_SETTYPE_TRIAL</v>
      </c>
      <c r="BB285"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5" s="21" t="str">
        <f t="shared" si="24"/>
        <v xml:space="preserve"> --Master Architect / Meisterarchitekt   [Halls of Fabrication]</v>
      </c>
    </row>
    <row r="286" spans="1:55" x14ac:dyDescent="0.25">
      <c r="A286" s="12">
        <v>333</v>
      </c>
      <c r="B286" t="s">
        <v>1171</v>
      </c>
      <c r="C286" t="s">
        <v>2632</v>
      </c>
      <c r="D286" s="3">
        <f>A286</f>
        <v>333</v>
      </c>
      <c r="G286" s="8" t="s">
        <v>1486</v>
      </c>
      <c r="I286" t="s">
        <v>91</v>
      </c>
      <c r="J286" t="s">
        <v>91</v>
      </c>
      <c r="K286">
        <v>331</v>
      </c>
      <c r="L286">
        <v>331</v>
      </c>
      <c r="M286">
        <v>331</v>
      </c>
      <c r="N286">
        <v>0</v>
      </c>
      <c r="O286" s="66" t="s">
        <v>640</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constants'!$B$4:$C$1003,2,FALSE),"")</f>
        <v>Clockwork City</v>
      </c>
      <c r="U286" s="33" t="s">
        <v>1549</v>
      </c>
      <c r="V286" s="3" t="s">
        <v>2822</v>
      </c>
      <c r="W286" s="3" t="s">
        <v>2838</v>
      </c>
      <c r="X286" s="3"/>
      <c r="Y286" s="3" t="str">
        <f>IF(G286&lt;&gt;"LIBSETS_SETTYPE_BATTLEGROUND",IF(G286&lt;&gt;"LIBSETS_SETTYPE_SPECIAL",IF(X286&lt;&gt;"",X286,IF(Z286&lt;&gt;"",VLOOKUP(Z286,'ESO zone constants'!$D$3:$H$4953,5,FALSE),"")),""),"")</f>
        <v/>
      </c>
      <c r="Z286" t="str">
        <f>IF(AND(O286&lt;&gt;"",NOT(ISERROR(O286))),"",IF(AND(L286&lt;&gt;"",L286&gt;0,NOT(ISERROR(L286))),VLOOKUP(L286,'ESO dumped WayshrineInfo'!$K$3:$N$9999,4,FALSE),""))</f>
        <v/>
      </c>
      <c r="AB286" s="39"/>
      <c r="AC286" s="39"/>
      <c r="AD286" s="3" t="str">
        <f>IF(G286&lt;&gt;"LIBSETS_SETTYPE_BATTLEGROUND",IF(G286&lt;&gt;"LIBSETS_SETTYPE_SPECIAL",IF(AE286&lt;&gt;"",VLOOKUP(AE286,'ESO zone constants'!$D$3:$H$4953,5,FALSE),""),""),"")</f>
        <v/>
      </c>
      <c r="AE286" t="str">
        <f>IF(AND(O286&lt;&gt;"",NOT(ISERROR(O286))),"",IF(AND(M286&lt;&gt;"",M286&gt;0,NOT(ISERROR(M286))),VLOOKUP(M286,'ESO dumped WayshrineInfo'!$K$3:$N$9999,4,FALSE),""))</f>
        <v/>
      </c>
      <c r="AF286" s="39"/>
      <c r="AG286" s="39"/>
      <c r="AH286" s="39"/>
      <c r="AI286" s="3" t="str">
        <f>IF(G286&lt;&gt;"LIBSETS_SETTYPE_BATTLEGROUND",IF(G286&lt;&gt;"LIBSETS_SETTYPE_SPECIAL",IF(AJ286&lt;&gt;"",VLOOKUP(AJ286,'ESO zone constants'!$D$3:$H$4953,5,FALSE),""),""),"")</f>
        <v/>
      </c>
      <c r="AK286" s="39"/>
      <c r="AL286" s="39"/>
      <c r="AM286" s="39"/>
      <c r="AN286" s="3" t="str">
        <f>IF(G286&lt;&gt;"LIBSETS_SETTYPE_BATTLEGROUND",IF(G286&lt;&gt;"LIBSETS_SETTYPE_SPECIAL",IF(AO286&lt;&gt;"",VLOOKUP(AO286,'ESO zone constants'!$D$3:$H$4953,5,FALSE),""),""),"")</f>
        <v/>
      </c>
      <c r="AP286" s="39"/>
      <c r="AQ286" s="39"/>
      <c r="AR286" s="39"/>
      <c r="AS286" s="3" t="str">
        <f>IF(G286&lt;&gt;"LIBSETS_SETTYPE_BATTLEGROUND",IF(G286&lt;&gt;"LIBSETS_SETTYPE_SPECIAL",IF(AT286&lt;&gt;"",VLOOKUP(AT286,'ESO zone constants'!$D$3:$H$4953,5,FALSE),""),""),"")</f>
        <v/>
      </c>
      <c r="AU286" s="39"/>
      <c r="AV286" s="39"/>
      <c r="AW286" s="39"/>
      <c r="AX286" s="87" t="s">
        <v>2678</v>
      </c>
      <c r="AY286" s="21" t="str">
        <f t="shared" si="20"/>
        <v>[333] = {wayshrines={331,331,331,}, dlcId=DLC_CLOCKWORK_CITY</v>
      </c>
      <c r="AZ286" s="21" t="str">
        <f t="shared" si="21"/>
        <v>, zoneIds={975}, veteran=false</v>
      </c>
      <c r="BA286" s="21" t="str">
        <f t="shared" si="22"/>
        <v>, setType=LIBSETS_SETTYPE_TRIAL</v>
      </c>
      <c r="BB286"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6" s="21" t="str">
        <f t="shared" si="24"/>
        <v xml:space="preserve"> --Inventor\'s Guard / Erfindergarde   [Halls of Fabrication]</v>
      </c>
    </row>
    <row r="287" spans="1:55" x14ac:dyDescent="0.25">
      <c r="A287" s="12">
        <v>334</v>
      </c>
      <c r="B287" t="s">
        <v>1172</v>
      </c>
      <c r="C287" t="s">
        <v>1173</v>
      </c>
      <c r="D287" s="3">
        <f>A287</f>
        <v>334</v>
      </c>
      <c r="G287" s="8" t="s">
        <v>1478</v>
      </c>
      <c r="I287" t="s">
        <v>91</v>
      </c>
      <c r="J287" t="s">
        <v>91</v>
      </c>
      <c r="K287">
        <v>-1</v>
      </c>
      <c r="L287">
        <v>-1</v>
      </c>
      <c r="M287">
        <v>-1</v>
      </c>
      <c r="N287">
        <v>0</v>
      </c>
      <c r="O287" s="66" t="s">
        <v>1519</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constants'!$B$4:$C$1003,2,FALSE),"")</f>
        <v/>
      </c>
      <c r="U287" s="33" t="s">
        <v>1581</v>
      </c>
      <c r="V287" s="3" t="str">
        <f>IF(U287&lt;&gt;"",IF(U287&lt;&gt;"LIBSETS_DROP_MECHANIC_MONSTER_NAME",VLOOKUP(U287,'LibSets constants'!$I$4:$L$1003,3,FALSE),""),"")</f>
        <v>Battlegounds reward</v>
      </c>
      <c r="W287" s="3" t="str">
        <f>IF(U287&lt;&gt;"",IF(U287&lt;&gt;"LIBSETS_DROP_MECHANIC_MONSTER_NAME",VLOOKUP(U287,'LibSets constants'!$I$4:$L$1003,4,FALSE),""),"")</f>
        <v>Belohnung in Schlachtfeldern</v>
      </c>
      <c r="X287" s="3"/>
      <c r="Y287" s="3" t="str">
        <f>IF(G287&lt;&gt;"LIBSETS_SETTYPE_BATTLEGROUND",IF(G287&lt;&gt;"LIBSETS_SETTYPE_SPECIAL",IF(X287&lt;&gt;"",X287,IF(Z287&lt;&gt;"",VLOOKUP(Z287,'ESO zone constants'!$D$3:$H$4953,5,FALSE),"")),""),"")</f>
        <v/>
      </c>
      <c r="Z287" t="str">
        <f>IF(AND(O287&lt;&gt;"",NOT(ISERROR(O287))),"",IF(AND(L287&lt;&gt;"",L287&gt;0,NOT(ISERROR(L287))),VLOOKUP(L287,'ESO dumped WayshrineInfo'!$K$3:$N$9999,4,FALSE),""))</f>
        <v/>
      </c>
      <c r="AB287" s="3" t="str">
        <f>IF(AA287&lt;&gt;"",IF(AA287&lt;&gt;"LIBSETS_DROP_MECHANIC_MONSTER_NAME",VLOOKUP(AA287,'LibSets constants'!$I$4:$L$1003,3,FALSE),""),"")</f>
        <v/>
      </c>
      <c r="AC287" s="3" t="str">
        <f>IF(AA287&lt;&gt;"",IF(AA287&lt;&gt;"LIBSETS_DROP_MECHANIC_MONSTER_NAME",VLOOKUP(AA287,'LibSets constants'!$I$4:$L$1003,4,FALSE),""),"")</f>
        <v/>
      </c>
      <c r="AD287" s="3" t="str">
        <f>IF(G287&lt;&gt;"LIBSETS_SETTYPE_BATTLEGROUND",IF(G287&lt;&gt;"LIBSETS_SETTYPE_SPECIAL",IF(AE287&lt;&gt;"",VLOOKUP(AE287,'ESO zone constants'!$D$3:$H$4953,5,FALSE),""),""),"")</f>
        <v/>
      </c>
      <c r="AE287" t="str">
        <f>IF(AND(O287&lt;&gt;"",NOT(ISERROR(O287))),"",IF(AND(M287&lt;&gt;"",M287&gt;0,NOT(ISERROR(M287))),VLOOKUP(M287,'ESO dumped WayshrineInfo'!$K$3:$N$9999,4,FALSE),""))</f>
        <v/>
      </c>
      <c r="AG287" s="3" t="str">
        <f>IF(AF287&lt;&gt;"",IF(AF287&lt;&gt;"LIBSETS_DROP_MECHANIC_MONSTER_NAME",VLOOKUP(AF287,'LibSets constants'!$I$4:$L$1003,3,FALSE),""),"")</f>
        <v/>
      </c>
      <c r="AH287" s="3" t="str">
        <f>IF(AF287&lt;&gt;"",IF(AF287&lt;&gt;"LIBSETS_DROP_MECHANIC_MONSTER_NAME",VLOOKUP(AF287,'LibSets constants'!$I$4:$L$1003,4,FALSE),""),"")</f>
        <v/>
      </c>
      <c r="AI287" s="3" t="str">
        <f>IF(G287&lt;&gt;"LIBSETS_SETTYPE_BATTLEGROUND",IF(G287&lt;&gt;"LIBSETS_SETTYPE_SPECIAL",IF(AJ287&lt;&gt;"",VLOOKUP(AJ287,'ESO zone constants'!$D$3:$H$4953,5,FALSE),""),""),"")</f>
        <v/>
      </c>
      <c r="AL287" s="3" t="str">
        <f>IF(AK287&lt;&gt;"",IF(AK287&lt;&gt;"LIBSETS_DROP_MECHANIC_MONSTER_NAME",VLOOKUP(AK287,'LibSets constants'!$I$4:$L$1003,3,FALSE),""),"")</f>
        <v/>
      </c>
      <c r="AM287" s="3" t="str">
        <f>IF(AK287&lt;&gt;"",IF(AK287&lt;&gt;"LIBSETS_DROP_MECHANIC_MONSTER_NAME",VLOOKUP(AK287,'LibSets constants'!$I$4:$L$1003,4,FALSE),""),"")</f>
        <v/>
      </c>
      <c r="AN287" s="3" t="str">
        <f>IF(G287&lt;&gt;"LIBSETS_SETTYPE_BATTLEGROUND",IF(G287&lt;&gt;"LIBSETS_SETTYPE_SPECIAL",IF(AO287&lt;&gt;"",VLOOKUP(AO287,'ESO zone constants'!$D$3:$H$4953,5,FALSE),""),""),"")</f>
        <v/>
      </c>
      <c r="AQ287" s="3" t="str">
        <f>IF(AP287&lt;&gt;"",IF(AP287&lt;&gt;"LIBSETS_DROP_MECHANIC_MONSTER_NAME",VLOOKUP(AP287,'LibSets constants'!$I$4:$L$1003,3,FALSE),""),"")</f>
        <v/>
      </c>
      <c r="AR287" s="3" t="str">
        <f>IF(AP287&lt;&gt;"",IF(AP287&lt;&gt;"LIBSETS_DROP_MECHANIC_MONSTER_NAME",VLOOKUP(AP287,'LibSets constants'!$I$4:$L$1003,4,FALSE),""),"")</f>
        <v/>
      </c>
      <c r="AS287" s="3" t="str">
        <f>IF(G287&lt;&gt;"LIBSETS_SETTYPE_BATTLEGROUND",IF(G287&lt;&gt;"LIBSETS_SETTYPE_SPECIAL",IF(AT287&lt;&gt;"",VLOOKUP(AT287,'ESO zone constants'!$D$3:$H$4953,5,FALSE),""),""),"")</f>
        <v/>
      </c>
      <c r="AV287" s="3" t="str">
        <f>IF(AU287&lt;&gt;"",IF(AU287&lt;&gt;"LIBSETS_DROP_MECHANIC_MONSTER_NAME",VLOOKUP(AU287,'LibSets constants'!$I$4:$L$1003,3,FALSE),""),"")</f>
        <v/>
      </c>
      <c r="AW287" s="43" t="str">
        <f>IF(AU287&lt;&gt;"",IF(AU287&lt;&gt;"LIBSETS_DROP_MECHANIC_MONSTER_NAME",VLOOKUP(AU287,'LibSets constants'!$I$4:$L$1003,4,FALSE),""),"")</f>
        <v/>
      </c>
      <c r="AX287" s="87" t="s">
        <v>2679</v>
      </c>
      <c r="AY287" s="21" t="str">
        <f t="shared" si="20"/>
        <v>[334] = {wayshrines={-1,-1,-1,}, dlcId=DLC_BASE_GAME</v>
      </c>
      <c r="AZ287" s="21" t="str">
        <f t="shared" si="21"/>
        <v>, veteran=false</v>
      </c>
      <c r="BA287" s="21" t="str">
        <f t="shared" si="22"/>
        <v>, setType=LIBSETS_SETTYPE_BATTLEGROUND</v>
      </c>
      <c r="BB287" s="21" t="str">
        <f t="shared" si="23"/>
        <v>, isProcSetAllowedInPvP=1, dropMechanic={LIBSETS_DROP_MECHANIC_BATTLEGROUND_REWARD}},</v>
      </c>
      <c r="BC287" s="21" t="str">
        <f t="shared" si="24"/>
        <v xml:space="preserve"> --Impregnable Armor / Unüberwindliche Rüstung   [!Battleground]</v>
      </c>
    </row>
    <row r="288" spans="1:55" x14ac:dyDescent="0.25">
      <c r="A288" s="12">
        <v>335</v>
      </c>
      <c r="B288" t="s">
        <v>1174</v>
      </c>
      <c r="C288" t="s">
        <v>2633</v>
      </c>
      <c r="D288" s="3">
        <f>A288</f>
        <v>335</v>
      </c>
      <c r="G288" s="8" t="s">
        <v>1482</v>
      </c>
      <c r="I288" t="s">
        <v>91</v>
      </c>
      <c r="J288" t="s">
        <v>91</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constants'!$B$4:$C$1003,2,FALSE),"")</f>
        <v>Horns of the Reach</v>
      </c>
      <c r="V288" s="3" t="str">
        <f>IF(U288&lt;&gt;"",IF(U288&lt;&gt;"LIBSETS_DROP_MECHANIC_MONSTER_NAME",VLOOKUP(U288,'LibSets constants'!$I$4:$L$1003,3,FALSE),""),"")</f>
        <v/>
      </c>
      <c r="W288" s="3" t="str">
        <f>IF(U288&lt;&gt;"",IF(U288&lt;&gt;"LIBSETS_DROP_MECHANIC_MONSTER_NAME",VLOOKUP(U288,'LibSets constants'!$I$4:$L$1003,4,FALSE),""),"")</f>
        <v/>
      </c>
      <c r="X288" s="3"/>
      <c r="Y288" s="3" t="str">
        <f>IF(G288&lt;&gt;"LIBSETS_SETTYPE_BATTLEGROUND",IF(G288&lt;&gt;"LIBSETS_SETTYPE_SPECIAL",IF(X288&lt;&gt;"",X288,IF(Z288&lt;&gt;"",VLOOKUP(Z288,'ESO zone constants'!$D$3:$H$4953,5,FALSE),"")),""),"")</f>
        <v/>
      </c>
      <c r="Z288" t="str">
        <f>IF(AND(O288&lt;&gt;"",NOT(ISERROR(O288))),"",IF(AND(L288&lt;&gt;"",L288&gt;0,NOT(ISERROR(L288))),VLOOKUP(L288,'ESO dumped WayshrineInfo'!$K$3:$N$9999,4,FALSE),""))</f>
        <v/>
      </c>
      <c r="AB288" s="43" t="str">
        <f>IF(AA288&lt;&gt;"",IF(AA288&lt;&gt;"LIBSETS_DROP_MECHANIC_MONSTER_NAME",VLOOKUP(AA288,'LibSets constants'!$I$4:$L$1003,3,FALSE),""),"")</f>
        <v/>
      </c>
      <c r="AC288" s="43" t="str">
        <f>IF(AA288&lt;&gt;"",IF(AA288&lt;&gt;"LIBSETS_DROP_MECHANIC_MONSTER_NAME",VLOOKUP(AA288,'LibSets constants'!$I$4:$L$1003,4,FALSE),""),"")</f>
        <v/>
      </c>
      <c r="AD288" s="3" t="str">
        <f>IF(G288&lt;&gt;"LIBSETS_SETTYPE_BATTLEGROUND",IF(G288&lt;&gt;"LIBSETS_SETTYPE_SPECIAL",IF(AE288&lt;&gt;"",VLOOKUP(AE288,'ESO zone constants'!$D$3:$H$4953,5,FALSE),""),""),"")</f>
        <v/>
      </c>
      <c r="AE288" t="str">
        <f>IF(AND(O288&lt;&gt;"",NOT(ISERROR(O288))),"",IF(AND(M288&lt;&gt;"",M288&gt;0,NOT(ISERROR(M288))),VLOOKUP(M288,'ESO dumped WayshrineInfo'!$K$3:$N$9999,4,FALSE),""))</f>
        <v/>
      </c>
      <c r="AF288" s="44"/>
      <c r="AG288" s="43" t="str">
        <f>IF(AF288&lt;&gt;"",IF(AF288&lt;&gt;"LIBSETS_DROP_MECHANIC_MONSTER_NAME",VLOOKUP(AF288,'LibSets constants'!$I$4:$L$1003,3,FALSE),""),"")</f>
        <v/>
      </c>
      <c r="AH288" s="43" t="str">
        <f>IF(AF288&lt;&gt;"",IF(AF288&lt;&gt;"LIBSETS_DROP_MECHANIC_MONSTER_NAME",VLOOKUP(AF288,'LibSets constants'!$I$4:$L$1003,4,FALSE),""),"")</f>
        <v/>
      </c>
      <c r="AI288" s="3" t="str">
        <f>IF(G288&lt;&gt;"LIBSETS_SETTYPE_BATTLEGROUND",IF(G288&lt;&gt;"LIBSETS_SETTYPE_SPECIAL",IF(AJ288&lt;&gt;"",VLOOKUP(AJ288,'ESO zone constants'!$D$3:$H$4953,5,FALSE),""),""),"")</f>
        <v/>
      </c>
      <c r="AK288" s="44"/>
      <c r="AL288" s="43" t="str">
        <f>IF(AK288&lt;&gt;"",IF(AK288&lt;&gt;"LIBSETS_DROP_MECHANIC_MONSTER_NAME",VLOOKUP(AK288,'LibSets constants'!$I$4:$L$1003,3,FALSE),""),"")</f>
        <v/>
      </c>
      <c r="AM288" s="43" t="str">
        <f>IF(AK288&lt;&gt;"",IF(AK288&lt;&gt;"LIBSETS_DROP_MECHANIC_MONSTER_NAME",VLOOKUP(AK288,'LibSets constants'!$I$4:$L$1003,4,FALSE),""),"")</f>
        <v/>
      </c>
      <c r="AN288" s="3" t="str">
        <f>IF(G288&lt;&gt;"LIBSETS_SETTYPE_BATTLEGROUND",IF(G288&lt;&gt;"LIBSETS_SETTYPE_SPECIAL",IF(AO288&lt;&gt;"",VLOOKUP(AO288,'ESO zone constants'!$D$3:$H$4953,5,FALSE),""),""),"")</f>
        <v/>
      </c>
      <c r="AP288" s="44"/>
      <c r="AQ288" s="43" t="str">
        <f>IF(AP288&lt;&gt;"",IF(AP288&lt;&gt;"LIBSETS_DROP_MECHANIC_MONSTER_NAME",VLOOKUP(AP288,'LibSets constants'!$I$4:$L$1003,3,FALSE),""),"")</f>
        <v/>
      </c>
      <c r="AR288" s="43" t="str">
        <f>IF(AP288&lt;&gt;"",IF(AP288&lt;&gt;"LIBSETS_DROP_MECHANIC_MONSTER_NAME",VLOOKUP(AP288,'LibSets constants'!$I$4:$L$1003,4,FALSE),""),"")</f>
        <v/>
      </c>
      <c r="AS288" s="3" t="str">
        <f>IF(G288&lt;&gt;"LIBSETS_SETTYPE_BATTLEGROUND",IF(G288&lt;&gt;"LIBSETS_SETTYPE_SPECIAL",IF(AT288&lt;&gt;"",VLOOKUP(AT288,'ESO zone constants'!$D$3:$H$4953,5,FALSE),""),""),"")</f>
        <v/>
      </c>
      <c r="AU288" s="44"/>
      <c r="AV288" s="43" t="str">
        <f>IF(AU288&lt;&gt;"",IF(AU288&lt;&gt;"LIBSETS_DROP_MECHANIC_MONSTER_NAME",VLOOKUP(AU288,'LibSets constants'!$I$4:$L$1003,3,FALSE),""),"")</f>
        <v/>
      </c>
      <c r="AW288" s="43" t="str">
        <f>IF(AU288&lt;&gt;"",IF(AU288&lt;&gt;"LIBSETS_DROP_MECHANIC_MONSTER_NAME",VLOOKUP(AU288,'LibSets constants'!$I$4:$L$1003,4,FALSE),""),"")</f>
        <v/>
      </c>
      <c r="AX288" s="87" t="s">
        <v>2678</v>
      </c>
      <c r="AY288" s="21" t="str">
        <f t="shared" si="20"/>
        <v>[335] = {wayshrines={332,332,332,}, dlcId=DLC_HORNS_OF_THE_REACH</v>
      </c>
      <c r="AZ288" s="21" t="str">
        <f t="shared" si="21"/>
        <v>, zoneIds={974}, veteran=false</v>
      </c>
      <c r="BA288" s="21" t="str">
        <f t="shared" si="22"/>
        <v>, setType=LIBSETS_SETTYPE_DUNGEON</v>
      </c>
      <c r="BB288" s="21" t="str">
        <f t="shared" si="23"/>
        <v>},</v>
      </c>
      <c r="BC288" s="21" t="str">
        <f t="shared" si="24"/>
        <v xml:space="preserve"> --Draugr\'s Rest / Draugrruhe   [Falkreath Hold]</v>
      </c>
    </row>
    <row r="289" spans="1:55" x14ac:dyDescent="0.25">
      <c r="A289" s="12">
        <v>336</v>
      </c>
      <c r="B289" t="s">
        <v>1175</v>
      </c>
      <c r="C289" t="s">
        <v>1176</v>
      </c>
      <c r="D289" s="3">
        <f>A289</f>
        <v>336</v>
      </c>
      <c r="G289" s="8" t="s">
        <v>1482</v>
      </c>
      <c r="I289" t="s">
        <v>91</v>
      </c>
      <c r="J289" t="s">
        <v>91</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constants'!$B$4:$C$1003,2,FALSE),"")</f>
        <v>Horns of the Reach</v>
      </c>
      <c r="V289" s="3" t="str">
        <f>IF(U289&lt;&gt;"",IF(U289&lt;&gt;"LIBSETS_DROP_MECHANIC_MONSTER_NAME",VLOOKUP(U289,'LibSets constants'!$I$4:$L$1003,3,FALSE),""),"")</f>
        <v/>
      </c>
      <c r="W289" s="3" t="str">
        <f>IF(U289&lt;&gt;"",IF(U289&lt;&gt;"LIBSETS_DROP_MECHANIC_MONSTER_NAME",VLOOKUP(U289,'LibSets constants'!$I$4:$L$1003,4,FALSE),""),"")</f>
        <v/>
      </c>
      <c r="X289" s="3"/>
      <c r="Y289" s="3" t="str">
        <f>IF(G289&lt;&gt;"LIBSETS_SETTYPE_BATTLEGROUND",IF(G289&lt;&gt;"LIBSETS_SETTYPE_SPECIAL",IF(X289&lt;&gt;"",X289,IF(Z289&lt;&gt;"",VLOOKUP(Z289,'ESO zone constants'!$D$3:$H$4953,5,FALSE),"")),""),"")</f>
        <v/>
      </c>
      <c r="Z289" t="str">
        <f>IF(AND(O289&lt;&gt;"",NOT(ISERROR(O289))),"",IF(AND(L289&lt;&gt;"",L289&gt;0,NOT(ISERROR(L289))),VLOOKUP(L289,'ESO dumped WayshrineInfo'!$K$3:$N$9999,4,FALSE),""))</f>
        <v/>
      </c>
      <c r="AB289" s="43" t="str">
        <f>IF(AA289&lt;&gt;"",IF(AA289&lt;&gt;"LIBSETS_DROP_MECHANIC_MONSTER_NAME",VLOOKUP(AA289,'LibSets constants'!$I$4:$L$1003,3,FALSE),""),"")</f>
        <v/>
      </c>
      <c r="AC289" s="43" t="str">
        <f>IF(AA289&lt;&gt;"",IF(AA289&lt;&gt;"LIBSETS_DROP_MECHANIC_MONSTER_NAME",VLOOKUP(AA289,'LibSets constants'!$I$4:$L$1003,4,FALSE),""),"")</f>
        <v/>
      </c>
      <c r="AD289" s="3" t="str">
        <f>IF(G289&lt;&gt;"LIBSETS_SETTYPE_BATTLEGROUND",IF(G289&lt;&gt;"LIBSETS_SETTYPE_SPECIAL",IF(AE289&lt;&gt;"",VLOOKUP(AE289,'ESO zone constants'!$D$3:$H$4953,5,FALSE),""),""),"")</f>
        <v/>
      </c>
      <c r="AE289" t="str">
        <f>IF(AND(O289&lt;&gt;"",NOT(ISERROR(O289))),"",IF(AND(M289&lt;&gt;"",M289&gt;0,NOT(ISERROR(M289))),VLOOKUP(M289,'ESO dumped WayshrineInfo'!$K$3:$N$9999,4,FALSE),""))</f>
        <v/>
      </c>
      <c r="AF289" s="44"/>
      <c r="AG289" s="43" t="str">
        <f>IF(AF289&lt;&gt;"",IF(AF289&lt;&gt;"LIBSETS_DROP_MECHANIC_MONSTER_NAME",VLOOKUP(AF289,'LibSets constants'!$I$4:$L$1003,3,FALSE),""),"")</f>
        <v/>
      </c>
      <c r="AH289" s="43" t="str">
        <f>IF(AF289&lt;&gt;"",IF(AF289&lt;&gt;"LIBSETS_DROP_MECHANIC_MONSTER_NAME",VLOOKUP(AF289,'LibSets constants'!$I$4:$L$1003,4,FALSE),""),"")</f>
        <v/>
      </c>
      <c r="AI289" s="3" t="str">
        <f>IF(G289&lt;&gt;"LIBSETS_SETTYPE_BATTLEGROUND",IF(G289&lt;&gt;"LIBSETS_SETTYPE_SPECIAL",IF(AJ289&lt;&gt;"",VLOOKUP(AJ289,'ESO zone constants'!$D$3:$H$4953,5,FALSE),""),""),"")</f>
        <v/>
      </c>
      <c r="AK289" s="44"/>
      <c r="AL289" s="43" t="str">
        <f>IF(AK289&lt;&gt;"",IF(AK289&lt;&gt;"LIBSETS_DROP_MECHANIC_MONSTER_NAME",VLOOKUP(AK289,'LibSets constants'!$I$4:$L$1003,3,FALSE),""),"")</f>
        <v/>
      </c>
      <c r="AM289" s="43" t="str">
        <f>IF(AK289&lt;&gt;"",IF(AK289&lt;&gt;"LIBSETS_DROP_MECHANIC_MONSTER_NAME",VLOOKUP(AK289,'LibSets constants'!$I$4:$L$1003,4,FALSE),""),"")</f>
        <v/>
      </c>
      <c r="AN289" s="3" t="str">
        <f>IF(G289&lt;&gt;"LIBSETS_SETTYPE_BATTLEGROUND",IF(G289&lt;&gt;"LIBSETS_SETTYPE_SPECIAL",IF(AO289&lt;&gt;"",VLOOKUP(AO289,'ESO zone constants'!$D$3:$H$4953,5,FALSE),""),""),"")</f>
        <v/>
      </c>
      <c r="AP289" s="44"/>
      <c r="AQ289" s="43" t="str">
        <f>IF(AP289&lt;&gt;"",IF(AP289&lt;&gt;"LIBSETS_DROP_MECHANIC_MONSTER_NAME",VLOOKUP(AP289,'LibSets constants'!$I$4:$L$1003,3,FALSE),""),"")</f>
        <v/>
      </c>
      <c r="AR289" s="43" t="str">
        <f>IF(AP289&lt;&gt;"",IF(AP289&lt;&gt;"LIBSETS_DROP_MECHANIC_MONSTER_NAME",VLOOKUP(AP289,'LibSets constants'!$I$4:$L$1003,4,FALSE),""),"")</f>
        <v/>
      </c>
      <c r="AS289" s="3" t="str">
        <f>IF(G289&lt;&gt;"LIBSETS_SETTYPE_BATTLEGROUND",IF(G289&lt;&gt;"LIBSETS_SETTYPE_SPECIAL",IF(AT289&lt;&gt;"",VLOOKUP(AT289,'ESO zone constants'!$D$3:$H$4953,5,FALSE),""),""),"")</f>
        <v/>
      </c>
      <c r="AU289" s="44"/>
      <c r="AV289" s="43" t="str">
        <f>IF(AU289&lt;&gt;"",IF(AU289&lt;&gt;"LIBSETS_DROP_MECHANIC_MONSTER_NAME",VLOOKUP(AU289,'LibSets constants'!$I$4:$L$1003,3,FALSE),""),"")</f>
        <v/>
      </c>
      <c r="AW289" s="43" t="str">
        <f>IF(AU289&lt;&gt;"",IF(AU289&lt;&gt;"LIBSETS_DROP_MECHANIC_MONSTER_NAME",VLOOKUP(AU289,'LibSets constants'!$I$4:$L$1003,4,FALSE),""),"")</f>
        <v/>
      </c>
      <c r="AX289" s="87" t="s">
        <v>2678</v>
      </c>
      <c r="AY289" s="21" t="str">
        <f t="shared" si="20"/>
        <v>[336] = {wayshrines={332,332,332,}, dlcId=DLC_HORNS_OF_THE_REACH</v>
      </c>
      <c r="AZ289" s="21" t="str">
        <f t="shared" si="21"/>
        <v>, zoneIds={974}, veteran=false</v>
      </c>
      <c r="BA289" s="21" t="str">
        <f t="shared" si="22"/>
        <v>, setType=LIBSETS_SETTYPE_DUNGEON</v>
      </c>
      <c r="BB289" s="21" t="str">
        <f t="shared" si="23"/>
        <v>},</v>
      </c>
      <c r="BC289" s="21" t="str">
        <f t="shared" si="24"/>
        <v xml:space="preserve"> --Pillar of Nirn / Säulen von Nirn   [Falkreath Hold]</v>
      </c>
    </row>
    <row r="290" spans="1:55" x14ac:dyDescent="0.25">
      <c r="A290" s="12">
        <v>337</v>
      </c>
      <c r="B290" t="s">
        <v>1177</v>
      </c>
      <c r="C290" t="s">
        <v>1178</v>
      </c>
      <c r="D290" s="3">
        <f>A290</f>
        <v>337</v>
      </c>
      <c r="G290" s="8" t="s">
        <v>1482</v>
      </c>
      <c r="I290" t="s">
        <v>91</v>
      </c>
      <c r="J290" t="s">
        <v>91</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constants'!$B$4:$C$1003,2,FALSE),"")</f>
        <v>Horns of the Reach</v>
      </c>
      <c r="V290" s="3" t="str">
        <f>IF(U290&lt;&gt;"",IF(U290&lt;&gt;"LIBSETS_DROP_MECHANIC_MONSTER_NAME",VLOOKUP(U290,'LibSets constants'!$I$4:$L$1003,3,FALSE),""),"")</f>
        <v/>
      </c>
      <c r="W290" s="3" t="str">
        <f>IF(U290&lt;&gt;"",IF(U290&lt;&gt;"LIBSETS_DROP_MECHANIC_MONSTER_NAME",VLOOKUP(U290,'LibSets constants'!$I$4:$L$1003,4,FALSE),""),"")</f>
        <v/>
      </c>
      <c r="X290" s="3"/>
      <c r="Y290" s="3" t="str">
        <f>IF(G290&lt;&gt;"LIBSETS_SETTYPE_BATTLEGROUND",IF(G290&lt;&gt;"LIBSETS_SETTYPE_SPECIAL",IF(X290&lt;&gt;"",X290,IF(Z290&lt;&gt;"",VLOOKUP(Z290,'ESO zone constants'!$D$3:$H$4953,5,FALSE),"")),""),"")</f>
        <v/>
      </c>
      <c r="Z290" t="str">
        <f>IF(AND(O290&lt;&gt;"",NOT(ISERROR(O290))),"",IF(AND(L290&lt;&gt;"",L290&gt;0,NOT(ISERROR(L290))),VLOOKUP(L290,'ESO dumped WayshrineInfo'!$K$3:$N$9999,4,FALSE),""))</f>
        <v/>
      </c>
      <c r="AB290" s="43" t="str">
        <f>IF(AA290&lt;&gt;"",IF(AA290&lt;&gt;"LIBSETS_DROP_MECHANIC_MONSTER_NAME",VLOOKUP(AA290,'LibSets constants'!$I$4:$L$1003,3,FALSE),""),"")</f>
        <v/>
      </c>
      <c r="AC290" s="43" t="str">
        <f>IF(AA290&lt;&gt;"",IF(AA290&lt;&gt;"LIBSETS_DROP_MECHANIC_MONSTER_NAME",VLOOKUP(AA290,'LibSets constants'!$I$4:$L$1003,4,FALSE),""),"")</f>
        <v/>
      </c>
      <c r="AD290" s="3" t="str">
        <f>IF(G290&lt;&gt;"LIBSETS_SETTYPE_BATTLEGROUND",IF(G290&lt;&gt;"LIBSETS_SETTYPE_SPECIAL",IF(AE290&lt;&gt;"",VLOOKUP(AE290,'ESO zone constants'!$D$3:$H$4953,5,FALSE),""),""),"")</f>
        <v/>
      </c>
      <c r="AE290" t="str">
        <f>IF(AND(O290&lt;&gt;"",NOT(ISERROR(O290))),"",IF(AND(M290&lt;&gt;"",M290&gt;0,NOT(ISERROR(M290))),VLOOKUP(M290,'ESO dumped WayshrineInfo'!$K$3:$N$9999,4,FALSE),""))</f>
        <v/>
      </c>
      <c r="AF290" s="44"/>
      <c r="AG290" s="43" t="str">
        <f>IF(AF290&lt;&gt;"",IF(AF290&lt;&gt;"LIBSETS_DROP_MECHANIC_MONSTER_NAME",VLOOKUP(AF290,'LibSets constants'!$I$4:$L$1003,3,FALSE),""),"")</f>
        <v/>
      </c>
      <c r="AH290" s="43" t="str">
        <f>IF(AF290&lt;&gt;"",IF(AF290&lt;&gt;"LIBSETS_DROP_MECHANIC_MONSTER_NAME",VLOOKUP(AF290,'LibSets constants'!$I$4:$L$1003,4,FALSE),""),"")</f>
        <v/>
      </c>
      <c r="AI290" s="3" t="str">
        <f>IF(G290&lt;&gt;"LIBSETS_SETTYPE_BATTLEGROUND",IF(G290&lt;&gt;"LIBSETS_SETTYPE_SPECIAL",IF(AJ290&lt;&gt;"",VLOOKUP(AJ290,'ESO zone constants'!$D$3:$H$4953,5,FALSE),""),""),"")</f>
        <v/>
      </c>
      <c r="AK290" s="44"/>
      <c r="AL290" s="43" t="str">
        <f>IF(AK290&lt;&gt;"",IF(AK290&lt;&gt;"LIBSETS_DROP_MECHANIC_MONSTER_NAME",VLOOKUP(AK290,'LibSets constants'!$I$4:$L$1003,3,FALSE),""),"")</f>
        <v/>
      </c>
      <c r="AM290" s="43" t="str">
        <f>IF(AK290&lt;&gt;"",IF(AK290&lt;&gt;"LIBSETS_DROP_MECHANIC_MONSTER_NAME",VLOOKUP(AK290,'LibSets constants'!$I$4:$L$1003,4,FALSE),""),"")</f>
        <v/>
      </c>
      <c r="AN290" s="3" t="str">
        <f>IF(G290&lt;&gt;"LIBSETS_SETTYPE_BATTLEGROUND",IF(G290&lt;&gt;"LIBSETS_SETTYPE_SPECIAL",IF(AO290&lt;&gt;"",VLOOKUP(AO290,'ESO zone constants'!$D$3:$H$4953,5,FALSE),""),""),"")</f>
        <v/>
      </c>
      <c r="AP290" s="44"/>
      <c r="AQ290" s="43" t="str">
        <f>IF(AP290&lt;&gt;"",IF(AP290&lt;&gt;"LIBSETS_DROP_MECHANIC_MONSTER_NAME",VLOOKUP(AP290,'LibSets constants'!$I$4:$L$1003,3,FALSE),""),"")</f>
        <v/>
      </c>
      <c r="AR290" s="43" t="str">
        <f>IF(AP290&lt;&gt;"",IF(AP290&lt;&gt;"LIBSETS_DROP_MECHANIC_MONSTER_NAME",VLOOKUP(AP290,'LibSets constants'!$I$4:$L$1003,4,FALSE),""),"")</f>
        <v/>
      </c>
      <c r="AS290" s="3" t="str">
        <f>IF(G290&lt;&gt;"LIBSETS_SETTYPE_BATTLEGROUND",IF(G290&lt;&gt;"LIBSETS_SETTYPE_SPECIAL",IF(AT290&lt;&gt;"",VLOOKUP(AT290,'ESO zone constants'!$D$3:$H$4953,5,FALSE),""),""),"")</f>
        <v/>
      </c>
      <c r="AU290" s="44"/>
      <c r="AV290" s="43" t="str">
        <f>IF(AU290&lt;&gt;"",IF(AU290&lt;&gt;"LIBSETS_DROP_MECHANIC_MONSTER_NAME",VLOOKUP(AU290,'LibSets constants'!$I$4:$L$1003,3,FALSE),""),"")</f>
        <v/>
      </c>
      <c r="AW290" s="43" t="str">
        <f>IF(AU290&lt;&gt;"",IF(AU290&lt;&gt;"LIBSETS_DROP_MECHANIC_MONSTER_NAME",VLOOKUP(AU290,'LibSets constants'!$I$4:$L$1003,4,FALSE),""),"")</f>
        <v/>
      </c>
      <c r="AX290" s="87" t="s">
        <v>2678</v>
      </c>
      <c r="AY290" s="21" t="str">
        <f t="shared" si="20"/>
        <v>[337] = {wayshrines={332,332,332,}, dlcId=DLC_HORNS_OF_THE_REACH</v>
      </c>
      <c r="AZ290" s="21" t="str">
        <f t="shared" si="21"/>
        <v>, zoneIds={974}, veteran=false</v>
      </c>
      <c r="BA290" s="21" t="str">
        <f t="shared" si="22"/>
        <v>, setType=LIBSETS_SETTYPE_DUNGEON</v>
      </c>
      <c r="BB290" s="21" t="str">
        <f t="shared" si="23"/>
        <v>},</v>
      </c>
      <c r="BC290" s="21" t="str">
        <f t="shared" si="24"/>
        <v xml:space="preserve"> --Ironblood / Eisenblut   [Falkreath Hold]</v>
      </c>
    </row>
    <row r="291" spans="1:55" x14ac:dyDescent="0.25">
      <c r="A291" s="12">
        <v>338</v>
      </c>
      <c r="B291" t="s">
        <v>1179</v>
      </c>
      <c r="C291" t="s">
        <v>1180</v>
      </c>
      <c r="D291" s="3">
        <f>A291</f>
        <v>338</v>
      </c>
      <c r="E291" s="42"/>
      <c r="G291" s="8" t="s">
        <v>1482</v>
      </c>
      <c r="I291" t="s">
        <v>91</v>
      </c>
      <c r="J291" t="s">
        <v>91</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constants'!$B$4:$C$1003,2,FALSE),"")</f>
        <v>Horns of the Reach</v>
      </c>
      <c r="V291" s="3" t="str">
        <f>IF(U291&lt;&gt;"",IF(U291&lt;&gt;"LIBSETS_DROP_MECHANIC_MONSTER_NAME",VLOOKUP(U291,'LibSets constants'!$I$4:$L$1003,3,FALSE),""),"")</f>
        <v/>
      </c>
      <c r="W291" s="3" t="str">
        <f>IF(U291&lt;&gt;"",IF(U291&lt;&gt;"LIBSETS_DROP_MECHANIC_MONSTER_NAME",VLOOKUP(U291,'LibSets constants'!$I$4:$L$1003,4,FALSE),""),"")</f>
        <v/>
      </c>
      <c r="X291" s="3"/>
      <c r="Y291" s="3" t="str">
        <f>IF(G291&lt;&gt;"LIBSETS_SETTYPE_BATTLEGROUND",IF(G291&lt;&gt;"LIBSETS_SETTYPE_SPECIAL",IF(X291&lt;&gt;"",X291,IF(Z291&lt;&gt;"",VLOOKUP(Z291,'ESO zone constants'!$D$3:$H$4953,5,FALSE),"")),""),"")</f>
        <v/>
      </c>
      <c r="Z291" t="str">
        <f>IF(AND(O291&lt;&gt;"",NOT(ISERROR(O291))),"",IF(AND(L291&lt;&gt;"",L291&gt;0,NOT(ISERROR(L291))),VLOOKUP(L291,'ESO dumped WayshrineInfo'!$K$3:$N$9999,4,FALSE),""))</f>
        <v/>
      </c>
      <c r="AB291" s="43" t="str">
        <f>IF(AA291&lt;&gt;"",IF(AA291&lt;&gt;"LIBSETS_DROP_MECHANIC_MONSTER_NAME",VLOOKUP(AA291,'LibSets constants'!$I$4:$L$1003,3,FALSE),""),"")</f>
        <v/>
      </c>
      <c r="AC291" s="43" t="str">
        <f>IF(AA291&lt;&gt;"",IF(AA291&lt;&gt;"LIBSETS_DROP_MECHANIC_MONSTER_NAME",VLOOKUP(AA291,'LibSets constants'!$I$4:$L$1003,4,FALSE),""),"")</f>
        <v/>
      </c>
      <c r="AD291" s="3" t="str">
        <f>IF(G291&lt;&gt;"LIBSETS_SETTYPE_BATTLEGROUND",IF(G291&lt;&gt;"LIBSETS_SETTYPE_SPECIAL",IF(AE291&lt;&gt;"",VLOOKUP(AE291,'ESO zone constants'!$D$3:$H$4953,5,FALSE),""),""),"")</f>
        <v/>
      </c>
      <c r="AE291" t="str">
        <f>IF(AND(O291&lt;&gt;"",NOT(ISERROR(O291))),"",IF(AND(M291&lt;&gt;"",M291&gt;0,NOT(ISERROR(M291))),VLOOKUP(M291,'ESO dumped WayshrineInfo'!$K$3:$N$9999,4,FALSE),""))</f>
        <v/>
      </c>
      <c r="AF291" s="44"/>
      <c r="AG291" s="43" t="str">
        <f>IF(AF291&lt;&gt;"",IF(AF291&lt;&gt;"LIBSETS_DROP_MECHANIC_MONSTER_NAME",VLOOKUP(AF291,'LibSets constants'!$I$4:$L$1003,3,FALSE),""),"")</f>
        <v/>
      </c>
      <c r="AH291" s="43" t="str">
        <f>IF(AF291&lt;&gt;"",IF(AF291&lt;&gt;"LIBSETS_DROP_MECHANIC_MONSTER_NAME",VLOOKUP(AF291,'LibSets constants'!$I$4:$L$1003,4,FALSE),""),"")</f>
        <v/>
      </c>
      <c r="AI291" s="3" t="str">
        <f>IF(G291&lt;&gt;"LIBSETS_SETTYPE_BATTLEGROUND",IF(G291&lt;&gt;"LIBSETS_SETTYPE_SPECIAL",IF(AJ291&lt;&gt;"",VLOOKUP(AJ291,'ESO zone constants'!$D$3:$H$4953,5,FALSE),""),""),"")</f>
        <v/>
      </c>
      <c r="AK291" s="44"/>
      <c r="AL291" s="43" t="str">
        <f>IF(AK291&lt;&gt;"",IF(AK291&lt;&gt;"LIBSETS_DROP_MECHANIC_MONSTER_NAME",VLOOKUP(AK291,'LibSets constants'!$I$4:$L$1003,3,FALSE),""),"")</f>
        <v/>
      </c>
      <c r="AM291" s="43" t="str">
        <f>IF(AK291&lt;&gt;"",IF(AK291&lt;&gt;"LIBSETS_DROP_MECHANIC_MONSTER_NAME",VLOOKUP(AK291,'LibSets constants'!$I$4:$L$1003,4,FALSE),""),"")</f>
        <v/>
      </c>
      <c r="AN291" s="3" t="str">
        <f>IF(G291&lt;&gt;"LIBSETS_SETTYPE_BATTLEGROUND",IF(G291&lt;&gt;"LIBSETS_SETTYPE_SPECIAL",IF(AO291&lt;&gt;"",VLOOKUP(AO291,'ESO zone constants'!$D$3:$H$4953,5,FALSE),""),""),"")</f>
        <v/>
      </c>
      <c r="AP291" s="44"/>
      <c r="AQ291" s="43" t="str">
        <f>IF(AP291&lt;&gt;"",IF(AP291&lt;&gt;"LIBSETS_DROP_MECHANIC_MONSTER_NAME",VLOOKUP(AP291,'LibSets constants'!$I$4:$L$1003,3,FALSE),""),"")</f>
        <v/>
      </c>
      <c r="AR291" s="43" t="str">
        <f>IF(AP291&lt;&gt;"",IF(AP291&lt;&gt;"LIBSETS_DROP_MECHANIC_MONSTER_NAME",VLOOKUP(AP291,'LibSets constants'!$I$4:$L$1003,4,FALSE),""),"")</f>
        <v/>
      </c>
      <c r="AS291" s="3" t="str">
        <f>IF(G291&lt;&gt;"LIBSETS_SETTYPE_BATTLEGROUND",IF(G291&lt;&gt;"LIBSETS_SETTYPE_SPECIAL",IF(AT291&lt;&gt;"",VLOOKUP(AT291,'ESO zone constants'!$D$3:$H$4953,5,FALSE),""),""),"")</f>
        <v/>
      </c>
      <c r="AU291" s="44"/>
      <c r="AV291" s="43" t="str">
        <f>IF(AU291&lt;&gt;"",IF(AU291&lt;&gt;"LIBSETS_DROP_MECHANIC_MONSTER_NAME",VLOOKUP(AU291,'LibSets constants'!$I$4:$L$1003,3,FALSE),""),"")</f>
        <v/>
      </c>
      <c r="AW291" s="43" t="str">
        <f>IF(AU291&lt;&gt;"",IF(AU291&lt;&gt;"LIBSETS_DROP_MECHANIC_MONSTER_NAME",VLOOKUP(AU291,'LibSets constants'!$I$4:$L$1003,4,FALSE),""),"")</f>
        <v/>
      </c>
      <c r="AX291" s="87" t="s">
        <v>2678</v>
      </c>
      <c r="AY291" s="21" t="str">
        <f t="shared" si="20"/>
        <v>[338] = {wayshrines={326,326,326,}, dlcId=DLC_HORNS_OF_THE_REACH</v>
      </c>
      <c r="AZ291" s="21" t="str">
        <f t="shared" si="21"/>
        <v>, zoneIds={973}, veteran=false</v>
      </c>
      <c r="BA291" s="21" t="str">
        <f t="shared" si="22"/>
        <v>, setType=LIBSETS_SETTYPE_DUNGEON</v>
      </c>
      <c r="BB291" s="21" t="str">
        <f t="shared" si="23"/>
        <v>},</v>
      </c>
      <c r="BC291" s="21" t="str">
        <f t="shared" si="24"/>
        <v xml:space="preserve"> --Flame Blossom / Flammenblüte   [Bloodroot Forge]</v>
      </c>
    </row>
    <row r="292" spans="1:55" x14ac:dyDescent="0.25">
      <c r="A292" s="12">
        <v>339</v>
      </c>
      <c r="B292" t="s">
        <v>1181</v>
      </c>
      <c r="C292" t="s">
        <v>1182</v>
      </c>
      <c r="D292" s="3">
        <f>A292</f>
        <v>339</v>
      </c>
      <c r="E292" s="42"/>
      <c r="G292" s="8" t="s">
        <v>1482</v>
      </c>
      <c r="I292" t="s">
        <v>91</v>
      </c>
      <c r="J292" t="s">
        <v>91</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constants'!$B$4:$C$1003,2,FALSE),"")</f>
        <v>Horns of the Reach</v>
      </c>
      <c r="V292" s="3" t="str">
        <f>IF(U292&lt;&gt;"",IF(U292&lt;&gt;"LIBSETS_DROP_MECHANIC_MONSTER_NAME",VLOOKUP(U292,'LibSets constants'!$I$4:$L$1003,3,FALSE),""),"")</f>
        <v/>
      </c>
      <c r="W292" s="3" t="str">
        <f>IF(U292&lt;&gt;"",IF(U292&lt;&gt;"LIBSETS_DROP_MECHANIC_MONSTER_NAME",VLOOKUP(U292,'LibSets constants'!$I$4:$L$1003,4,FALSE),""),"")</f>
        <v/>
      </c>
      <c r="X292" s="3"/>
      <c r="Y292" s="3" t="str">
        <f>IF(G292&lt;&gt;"LIBSETS_SETTYPE_BATTLEGROUND",IF(G292&lt;&gt;"LIBSETS_SETTYPE_SPECIAL",IF(X292&lt;&gt;"",X292,IF(Z292&lt;&gt;"",VLOOKUP(Z292,'ESO zone constants'!$D$3:$H$4953,5,FALSE),"")),""),"")</f>
        <v/>
      </c>
      <c r="Z292" t="str">
        <f>IF(AND(O292&lt;&gt;"",NOT(ISERROR(O292))),"",IF(AND(L292&lt;&gt;"",L292&gt;0,NOT(ISERROR(L292))),VLOOKUP(L292,'ESO dumped WayshrineInfo'!$K$3:$N$9999,4,FALSE),""))</f>
        <v/>
      </c>
      <c r="AB292" s="43" t="str">
        <f>IF(AA292&lt;&gt;"",IF(AA292&lt;&gt;"LIBSETS_DROP_MECHANIC_MONSTER_NAME",VLOOKUP(AA292,'LibSets constants'!$I$4:$L$1003,3,FALSE),""),"")</f>
        <v/>
      </c>
      <c r="AC292" s="43" t="str">
        <f>IF(AA292&lt;&gt;"",IF(AA292&lt;&gt;"LIBSETS_DROP_MECHANIC_MONSTER_NAME",VLOOKUP(AA292,'LibSets constants'!$I$4:$L$1003,4,FALSE),""),"")</f>
        <v/>
      </c>
      <c r="AD292" s="3" t="str">
        <f>IF(G292&lt;&gt;"LIBSETS_SETTYPE_BATTLEGROUND",IF(G292&lt;&gt;"LIBSETS_SETTYPE_SPECIAL",IF(AE292&lt;&gt;"",VLOOKUP(AE292,'ESO zone constants'!$D$3:$H$4953,5,FALSE),""),""),"")</f>
        <v/>
      </c>
      <c r="AE292" t="str">
        <f>IF(AND(O292&lt;&gt;"",NOT(ISERROR(O292))),"",IF(AND(M292&lt;&gt;"",M292&gt;0,NOT(ISERROR(M292))),VLOOKUP(M292,'ESO dumped WayshrineInfo'!$K$3:$N$9999,4,FALSE),""))</f>
        <v/>
      </c>
      <c r="AF292" s="44"/>
      <c r="AG292" s="43" t="str">
        <f>IF(AF292&lt;&gt;"",IF(AF292&lt;&gt;"LIBSETS_DROP_MECHANIC_MONSTER_NAME",VLOOKUP(AF292,'LibSets constants'!$I$4:$L$1003,3,FALSE),""),"")</f>
        <v/>
      </c>
      <c r="AH292" s="43" t="str">
        <f>IF(AF292&lt;&gt;"",IF(AF292&lt;&gt;"LIBSETS_DROP_MECHANIC_MONSTER_NAME",VLOOKUP(AF292,'LibSets constants'!$I$4:$L$1003,4,FALSE),""),"")</f>
        <v/>
      </c>
      <c r="AI292" s="3" t="str">
        <f>IF(G292&lt;&gt;"LIBSETS_SETTYPE_BATTLEGROUND",IF(G292&lt;&gt;"LIBSETS_SETTYPE_SPECIAL",IF(AJ292&lt;&gt;"",VLOOKUP(AJ292,'ESO zone constants'!$D$3:$H$4953,5,FALSE),""),""),"")</f>
        <v/>
      </c>
      <c r="AK292" s="44"/>
      <c r="AL292" s="43" t="str">
        <f>IF(AK292&lt;&gt;"",IF(AK292&lt;&gt;"LIBSETS_DROP_MECHANIC_MONSTER_NAME",VLOOKUP(AK292,'LibSets constants'!$I$4:$L$1003,3,FALSE),""),"")</f>
        <v/>
      </c>
      <c r="AM292" s="43" t="str">
        <f>IF(AK292&lt;&gt;"",IF(AK292&lt;&gt;"LIBSETS_DROP_MECHANIC_MONSTER_NAME",VLOOKUP(AK292,'LibSets constants'!$I$4:$L$1003,4,FALSE),""),"")</f>
        <v/>
      </c>
      <c r="AN292" s="3" t="str">
        <f>IF(G292&lt;&gt;"LIBSETS_SETTYPE_BATTLEGROUND",IF(G292&lt;&gt;"LIBSETS_SETTYPE_SPECIAL",IF(AO292&lt;&gt;"",VLOOKUP(AO292,'ESO zone constants'!$D$3:$H$4953,5,FALSE),""),""),"")</f>
        <v/>
      </c>
      <c r="AP292" s="44"/>
      <c r="AQ292" s="43" t="str">
        <f>IF(AP292&lt;&gt;"",IF(AP292&lt;&gt;"LIBSETS_DROP_MECHANIC_MONSTER_NAME",VLOOKUP(AP292,'LibSets constants'!$I$4:$L$1003,3,FALSE),""),"")</f>
        <v/>
      </c>
      <c r="AR292" s="43" t="str">
        <f>IF(AP292&lt;&gt;"",IF(AP292&lt;&gt;"LIBSETS_DROP_MECHANIC_MONSTER_NAME",VLOOKUP(AP292,'LibSets constants'!$I$4:$L$1003,4,FALSE),""),"")</f>
        <v/>
      </c>
      <c r="AS292" s="3" t="str">
        <f>IF(G292&lt;&gt;"LIBSETS_SETTYPE_BATTLEGROUND",IF(G292&lt;&gt;"LIBSETS_SETTYPE_SPECIAL",IF(AT292&lt;&gt;"",VLOOKUP(AT292,'ESO zone constants'!$D$3:$H$4953,5,FALSE),""),""),"")</f>
        <v/>
      </c>
      <c r="AU292" s="44"/>
      <c r="AV292" s="43" t="str">
        <f>IF(AU292&lt;&gt;"",IF(AU292&lt;&gt;"LIBSETS_DROP_MECHANIC_MONSTER_NAME",VLOOKUP(AU292,'LibSets constants'!$I$4:$L$1003,3,FALSE),""),"")</f>
        <v/>
      </c>
      <c r="AW292" s="43" t="str">
        <f>IF(AU292&lt;&gt;"",IF(AU292&lt;&gt;"LIBSETS_DROP_MECHANIC_MONSTER_NAME",VLOOKUP(AU292,'LibSets constants'!$I$4:$L$1003,4,FALSE),""),"")</f>
        <v/>
      </c>
      <c r="AX292" s="87" t="s">
        <v>2679</v>
      </c>
      <c r="AY292" s="21" t="str">
        <f t="shared" si="20"/>
        <v>[339] = {wayshrines={326,326,326,}, dlcId=DLC_HORNS_OF_THE_REACH</v>
      </c>
      <c r="AZ292" s="21" t="str">
        <f t="shared" si="21"/>
        <v>, zoneIds={973}, veteran=false</v>
      </c>
      <c r="BA292" s="21" t="str">
        <f t="shared" si="22"/>
        <v>, setType=LIBSETS_SETTYPE_DUNGEON</v>
      </c>
      <c r="BB292" s="21" t="str">
        <f t="shared" si="23"/>
        <v>, isProcSetAllowedInPvP=1},</v>
      </c>
      <c r="BC292" s="21" t="str">
        <f t="shared" si="24"/>
        <v xml:space="preserve"> --Blooddrinker / Bluttrinker   [Bloodroot Forge]</v>
      </c>
    </row>
    <row r="293" spans="1:55" x14ac:dyDescent="0.25">
      <c r="A293" s="12">
        <v>340</v>
      </c>
      <c r="B293" t="s">
        <v>1183</v>
      </c>
      <c r="C293" t="s">
        <v>2634</v>
      </c>
      <c r="D293" s="3">
        <f>A293</f>
        <v>340</v>
      </c>
      <c r="E293" s="42"/>
      <c r="G293" s="8" t="s">
        <v>1482</v>
      </c>
      <c r="I293" t="s">
        <v>91</v>
      </c>
      <c r="J293" t="s">
        <v>91</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constants'!$B$4:$C$1003,2,FALSE),"")</f>
        <v>Horns of the Reach</v>
      </c>
      <c r="V293" s="3" t="str">
        <f>IF(U293&lt;&gt;"",IF(U293&lt;&gt;"LIBSETS_DROP_MECHANIC_MONSTER_NAME",VLOOKUP(U293,'LibSets constants'!$I$4:$L$1003,3,FALSE),""),"")</f>
        <v/>
      </c>
      <c r="W293" s="3" t="str">
        <f>IF(U293&lt;&gt;"",IF(U293&lt;&gt;"LIBSETS_DROP_MECHANIC_MONSTER_NAME",VLOOKUP(U293,'LibSets constants'!$I$4:$L$1003,4,FALSE),""),"")</f>
        <v/>
      </c>
      <c r="X293" s="3"/>
      <c r="Y293" s="3" t="str">
        <f>IF(G293&lt;&gt;"LIBSETS_SETTYPE_BATTLEGROUND",IF(G293&lt;&gt;"LIBSETS_SETTYPE_SPECIAL",IF(X293&lt;&gt;"",X293,IF(Z293&lt;&gt;"",VLOOKUP(Z293,'ESO zone constants'!$D$3:$H$4953,5,FALSE),"")),""),"")</f>
        <v/>
      </c>
      <c r="Z293" t="str">
        <f>IF(AND(O293&lt;&gt;"",NOT(ISERROR(O293))),"",IF(AND(L293&lt;&gt;"",L293&gt;0,NOT(ISERROR(L293))),VLOOKUP(L293,'ESO dumped WayshrineInfo'!$K$3:$N$9999,4,FALSE),""))</f>
        <v/>
      </c>
      <c r="AB293" s="43" t="str">
        <f>IF(AA293&lt;&gt;"",IF(AA293&lt;&gt;"LIBSETS_DROP_MECHANIC_MONSTER_NAME",VLOOKUP(AA293,'LibSets constants'!$I$4:$L$1003,3,FALSE),""),"")</f>
        <v/>
      </c>
      <c r="AC293" s="43" t="str">
        <f>IF(AA293&lt;&gt;"",IF(AA293&lt;&gt;"LIBSETS_DROP_MECHANIC_MONSTER_NAME",VLOOKUP(AA293,'LibSets constants'!$I$4:$L$1003,4,FALSE),""),"")</f>
        <v/>
      </c>
      <c r="AD293" s="3" t="str">
        <f>IF(G293&lt;&gt;"LIBSETS_SETTYPE_BATTLEGROUND",IF(G293&lt;&gt;"LIBSETS_SETTYPE_SPECIAL",IF(AE293&lt;&gt;"",VLOOKUP(AE293,'ESO zone constants'!$D$3:$H$4953,5,FALSE),""),""),"")</f>
        <v/>
      </c>
      <c r="AE293" t="str">
        <f>IF(AND(O293&lt;&gt;"",NOT(ISERROR(O293))),"",IF(AND(M293&lt;&gt;"",M293&gt;0,NOT(ISERROR(M293))),VLOOKUP(M293,'ESO dumped WayshrineInfo'!$K$3:$N$9999,4,FALSE),""))</f>
        <v/>
      </c>
      <c r="AF293" s="44"/>
      <c r="AG293" s="43" t="str">
        <f>IF(AF293&lt;&gt;"",IF(AF293&lt;&gt;"LIBSETS_DROP_MECHANIC_MONSTER_NAME",VLOOKUP(AF293,'LibSets constants'!$I$4:$L$1003,3,FALSE),""),"")</f>
        <v/>
      </c>
      <c r="AH293" s="43" t="str">
        <f>IF(AF293&lt;&gt;"",IF(AF293&lt;&gt;"LIBSETS_DROP_MECHANIC_MONSTER_NAME",VLOOKUP(AF293,'LibSets constants'!$I$4:$L$1003,4,FALSE),""),"")</f>
        <v/>
      </c>
      <c r="AI293" s="3" t="str">
        <f>IF(G293&lt;&gt;"LIBSETS_SETTYPE_BATTLEGROUND",IF(G293&lt;&gt;"LIBSETS_SETTYPE_SPECIAL",IF(AJ293&lt;&gt;"",VLOOKUP(AJ293,'ESO zone constants'!$D$3:$H$4953,5,FALSE),""),""),"")</f>
        <v/>
      </c>
      <c r="AK293" s="44"/>
      <c r="AL293" s="43" t="str">
        <f>IF(AK293&lt;&gt;"",IF(AK293&lt;&gt;"LIBSETS_DROP_MECHANIC_MONSTER_NAME",VLOOKUP(AK293,'LibSets constants'!$I$4:$L$1003,3,FALSE),""),"")</f>
        <v/>
      </c>
      <c r="AM293" s="43" t="str">
        <f>IF(AK293&lt;&gt;"",IF(AK293&lt;&gt;"LIBSETS_DROP_MECHANIC_MONSTER_NAME",VLOOKUP(AK293,'LibSets constants'!$I$4:$L$1003,4,FALSE),""),"")</f>
        <v/>
      </c>
      <c r="AN293" s="3" t="str">
        <f>IF(G293&lt;&gt;"LIBSETS_SETTYPE_BATTLEGROUND",IF(G293&lt;&gt;"LIBSETS_SETTYPE_SPECIAL",IF(AO293&lt;&gt;"",VLOOKUP(AO293,'ESO zone constants'!$D$3:$H$4953,5,FALSE),""),""),"")</f>
        <v/>
      </c>
      <c r="AP293" s="44"/>
      <c r="AQ293" s="43" t="str">
        <f>IF(AP293&lt;&gt;"",IF(AP293&lt;&gt;"LIBSETS_DROP_MECHANIC_MONSTER_NAME",VLOOKUP(AP293,'LibSets constants'!$I$4:$L$1003,3,FALSE),""),"")</f>
        <v/>
      </c>
      <c r="AR293" s="43" t="str">
        <f>IF(AP293&lt;&gt;"",IF(AP293&lt;&gt;"LIBSETS_DROP_MECHANIC_MONSTER_NAME",VLOOKUP(AP293,'LibSets constants'!$I$4:$L$1003,4,FALSE),""),"")</f>
        <v/>
      </c>
      <c r="AS293" s="3" t="str">
        <f>IF(G293&lt;&gt;"LIBSETS_SETTYPE_BATTLEGROUND",IF(G293&lt;&gt;"LIBSETS_SETTYPE_SPECIAL",IF(AT293&lt;&gt;"",VLOOKUP(AT293,'ESO zone constants'!$D$3:$H$4953,5,FALSE),""),""),"")</f>
        <v/>
      </c>
      <c r="AU293" s="44"/>
      <c r="AV293" s="43" t="str">
        <f>IF(AU293&lt;&gt;"",IF(AU293&lt;&gt;"LIBSETS_DROP_MECHANIC_MONSTER_NAME",VLOOKUP(AU293,'LibSets constants'!$I$4:$L$1003,3,FALSE),""),"")</f>
        <v/>
      </c>
      <c r="AW293" s="43" t="str">
        <f>IF(AU293&lt;&gt;"",IF(AU293&lt;&gt;"LIBSETS_DROP_MECHANIC_MONSTER_NAME",VLOOKUP(AU293,'LibSets constants'!$I$4:$L$1003,4,FALSE),""),"")</f>
        <v/>
      </c>
      <c r="AX293" s="87" t="s">
        <v>2678</v>
      </c>
      <c r="AY293" s="21" t="str">
        <f t="shared" si="20"/>
        <v>[340] = {wayshrines={326,326,326,}, dlcId=DLC_HORNS_OF_THE_REACH</v>
      </c>
      <c r="AZ293" s="21" t="str">
        <f t="shared" si="21"/>
        <v>, zoneIds={973}, veteran=false</v>
      </c>
      <c r="BA293" s="21" t="str">
        <f t="shared" si="22"/>
        <v>, setType=LIBSETS_SETTYPE_DUNGEON</v>
      </c>
      <c r="BB293" s="21" t="str">
        <f t="shared" si="23"/>
        <v>},</v>
      </c>
      <c r="BC293" s="21" t="str">
        <f t="shared" si="24"/>
        <v xml:space="preserve"> --Hagraven\'s Garden / Vettelgarten   [Bloodroot Forge]</v>
      </c>
    </row>
    <row r="294" spans="1:55" x14ac:dyDescent="0.25">
      <c r="A294" s="5">
        <v>341</v>
      </c>
      <c r="B294" t="s">
        <v>1184</v>
      </c>
      <c r="C294" t="s">
        <v>4</v>
      </c>
      <c r="D294" s="3">
        <f>A294</f>
        <v>341</v>
      </c>
      <c r="G294" s="8" t="s">
        <v>1484</v>
      </c>
      <c r="H294" s="115">
        <v>3</v>
      </c>
      <c r="I294" t="s">
        <v>1471</v>
      </c>
      <c r="J294" t="s">
        <v>91</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constants'!$B$4:$C$1003,2,FALSE),"")</f>
        <v>Horns of the Reach</v>
      </c>
      <c r="U294" s="33" t="s">
        <v>1549</v>
      </c>
      <c r="V294" s="3" t="s">
        <v>1559</v>
      </c>
      <c r="W294" s="3" t="s">
        <v>1646</v>
      </c>
      <c r="X294" s="3"/>
      <c r="Y294" s="3" t="str">
        <f>IF(G294&lt;&gt;"LIBSETS_SETTYPE_BATTLEGROUND",IF(G294&lt;&gt;"LIBSETS_SETTYPE_SPECIAL",IF(X294&lt;&gt;"",X294,IF(Z294&lt;&gt;"",VLOOKUP(Z294,'ESO zone constants'!$D$3:$H$4953,5,FALSE),"")),""),"")</f>
        <v/>
      </c>
      <c r="Z294" t="str">
        <f>IF(AND(O294&lt;&gt;"",NOT(ISERROR(O294))),"",IF(AND(L294&lt;&gt;"",L294&gt;0,NOT(ISERROR(L294))),VLOOKUP(L294,'ESO dumped WayshrineInfo'!$K$3:$N$9999,4,FALSE),""))</f>
        <v/>
      </c>
      <c r="AB294" s="39"/>
      <c r="AC294" s="39"/>
      <c r="AD294" s="3" t="str">
        <f>IF(G294&lt;&gt;"LIBSETS_SETTYPE_BATTLEGROUND",IF(G294&lt;&gt;"LIBSETS_SETTYPE_SPECIAL",IF(AE294&lt;&gt;"",VLOOKUP(AE294,'ESO zone constants'!$D$3:$H$4953,5,FALSE),""),""),"")</f>
        <v/>
      </c>
      <c r="AE294" t="str">
        <f>IF(AND(O294&lt;&gt;"",NOT(ISERROR(O294))),"",IF(AND(M294&lt;&gt;"",M294&gt;0,NOT(ISERROR(M294))),VLOOKUP(M294,'ESO dumped WayshrineInfo'!$K$3:$N$9999,4,FALSE),""))</f>
        <v/>
      </c>
      <c r="AF294" s="39"/>
      <c r="AG294" s="39"/>
      <c r="AH294" s="39"/>
      <c r="AI294" s="3" t="str">
        <f>IF(G294&lt;&gt;"LIBSETS_SETTYPE_BATTLEGROUND",IF(G294&lt;&gt;"LIBSETS_SETTYPE_SPECIAL",IF(AJ294&lt;&gt;"",VLOOKUP(AJ294,'ESO zone constants'!$D$3:$H$4953,5,FALSE),""),""),"")</f>
        <v/>
      </c>
      <c r="AK294" s="39"/>
      <c r="AL294" s="39"/>
      <c r="AM294" s="39"/>
      <c r="AN294" s="3" t="str">
        <f>IF(G294&lt;&gt;"LIBSETS_SETTYPE_BATTLEGROUND",IF(G294&lt;&gt;"LIBSETS_SETTYPE_SPECIAL",IF(AO294&lt;&gt;"",VLOOKUP(AO294,'ESO zone constants'!$D$3:$H$4953,5,FALSE),""),""),"")</f>
        <v/>
      </c>
      <c r="AP294" s="39"/>
      <c r="AQ294" s="39"/>
      <c r="AR294" s="39"/>
      <c r="AS294" s="3" t="str">
        <f>IF(G294&lt;&gt;"LIBSETS_SETTYPE_BATTLEGROUND",IF(G294&lt;&gt;"LIBSETS_SETTYPE_SPECIAL",IF(AT294&lt;&gt;"",VLOOKUP(AT294,'ESO zone constants'!$D$3:$H$4953,5,FALSE),""),""),"")</f>
        <v/>
      </c>
      <c r="AU294" s="39"/>
      <c r="AV294" s="39"/>
      <c r="AW294" s="39"/>
      <c r="AX294" s="87" t="s">
        <v>2678</v>
      </c>
      <c r="AY294" s="21" t="str">
        <f t="shared" si="20"/>
        <v>[341] = {wayshrines={326,326,326,}, dlcId=DLC_HORNS_OF_THE_REACH</v>
      </c>
      <c r="AZ294" s="21" t="str">
        <f t="shared" si="21"/>
        <v>, zoneIds={973}, veteran={[EQUIP_TYPE_HEAD]=true, [EQUIP_TYPE_SHOULDERS]=false}</v>
      </c>
      <c r="BA294" s="21" t="str">
        <f t="shared" si="22"/>
        <v>, setType=LIBSETS_SETTYPE_MONSTER</v>
      </c>
      <c r="BB294" s="21" t="str">
        <f t="shared" si="23"/>
        <v>, dropMechanic={LIBSETS_DROP_MECHANIC_MONSTER_NAME}, dropMechanicNames={['en']='Earthgore Amalgam', ['de']='Erdbluter-Amalgam'}},</v>
      </c>
      <c r="BC294" s="21" t="str">
        <f t="shared" si="24"/>
        <v xml:space="preserve"> --Earthgore / Erdbluter   [Bloodroot Forge]</v>
      </c>
    </row>
    <row r="295" spans="1:55" x14ac:dyDescent="0.25">
      <c r="A295" s="5">
        <v>342</v>
      </c>
      <c r="B295" t="s">
        <v>3</v>
      </c>
      <c r="C295" t="s">
        <v>3</v>
      </c>
      <c r="D295" s="3">
        <f>A295</f>
        <v>342</v>
      </c>
      <c r="G295" s="8" t="s">
        <v>1484</v>
      </c>
      <c r="H295" s="115">
        <v>3</v>
      </c>
      <c r="I295" t="s">
        <v>1471</v>
      </c>
      <c r="J295" t="s">
        <v>91</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constants'!$B$4:$C$1003,2,FALSE),"")</f>
        <v>Horns of the Reach</v>
      </c>
      <c r="U295" s="33" t="s">
        <v>1549</v>
      </c>
      <c r="V295" s="3" t="s">
        <v>1365</v>
      </c>
      <c r="W295" s="3" t="s">
        <v>1634</v>
      </c>
      <c r="X295" s="3"/>
      <c r="Y295" s="3" t="str">
        <f>IF(G295&lt;&gt;"LIBSETS_SETTYPE_BATTLEGROUND",IF(G295&lt;&gt;"LIBSETS_SETTYPE_SPECIAL",IF(X295&lt;&gt;"",X295,IF(Z295&lt;&gt;"",VLOOKUP(Z295,'ESO zone constants'!$D$3:$H$4953,5,FALSE),"")),""),"")</f>
        <v/>
      </c>
      <c r="Z295" t="str">
        <f>IF(AND(O295&lt;&gt;"",NOT(ISERROR(O295))),"",IF(AND(L295&lt;&gt;"",L295&gt;0,NOT(ISERROR(L295))),VLOOKUP(L295,'ESO dumped WayshrineInfo'!$K$3:$N$9999,4,FALSE),""))</f>
        <v/>
      </c>
      <c r="AB295" s="39"/>
      <c r="AC295" s="39"/>
      <c r="AD295" s="3" t="str">
        <f>IF(G295&lt;&gt;"LIBSETS_SETTYPE_BATTLEGROUND",IF(G295&lt;&gt;"LIBSETS_SETTYPE_SPECIAL",IF(AE295&lt;&gt;"",VLOOKUP(AE295,'ESO zone constants'!$D$3:$H$4953,5,FALSE),""),""),"")</f>
        <v/>
      </c>
      <c r="AE295" t="str">
        <f>IF(AND(O295&lt;&gt;"",NOT(ISERROR(O295))),"",IF(AND(M295&lt;&gt;"",M295&gt;0,NOT(ISERROR(M295))),VLOOKUP(M295,'ESO dumped WayshrineInfo'!$K$3:$N$9999,4,FALSE),""))</f>
        <v/>
      </c>
      <c r="AF295" s="39"/>
      <c r="AG295" s="39"/>
      <c r="AH295" s="39"/>
      <c r="AI295" s="3" t="str">
        <f>IF(G295&lt;&gt;"LIBSETS_SETTYPE_BATTLEGROUND",IF(G295&lt;&gt;"LIBSETS_SETTYPE_SPECIAL",IF(AJ295&lt;&gt;"",VLOOKUP(AJ295,'ESO zone constants'!$D$3:$H$4953,5,FALSE),""),""),"")</f>
        <v/>
      </c>
      <c r="AK295" s="39"/>
      <c r="AL295" s="39"/>
      <c r="AM295" s="39"/>
      <c r="AN295" s="3" t="str">
        <f>IF(G295&lt;&gt;"LIBSETS_SETTYPE_BATTLEGROUND",IF(G295&lt;&gt;"LIBSETS_SETTYPE_SPECIAL",IF(AO295&lt;&gt;"",VLOOKUP(AO295,'ESO zone constants'!$D$3:$H$4953,5,FALSE),""),""),"")</f>
        <v/>
      </c>
      <c r="AP295" s="39"/>
      <c r="AQ295" s="39"/>
      <c r="AR295" s="39"/>
      <c r="AS295" s="3" t="str">
        <f>IF(G295&lt;&gt;"LIBSETS_SETTYPE_BATTLEGROUND",IF(G295&lt;&gt;"LIBSETS_SETTYPE_SPECIAL",IF(AT295&lt;&gt;"",VLOOKUP(AT295,'ESO zone constants'!$D$3:$H$4953,5,FALSE),""),""),"")</f>
        <v/>
      </c>
      <c r="AU295" s="39"/>
      <c r="AV295" s="39"/>
      <c r="AW295" s="43"/>
      <c r="AX295" s="87" t="s">
        <v>2678</v>
      </c>
      <c r="AY295" s="21" t="str">
        <f t="shared" si="20"/>
        <v>[342] = {wayshrines={332,332,332,}, dlcId=DLC_HORNS_OF_THE_REACH</v>
      </c>
      <c r="AZ295" s="21" t="str">
        <f t="shared" si="21"/>
        <v>, zoneIds={974}, veteran={[EQUIP_TYPE_HEAD]=true, [EQUIP_TYPE_SHOULDERS]=false}</v>
      </c>
      <c r="BA295" s="21" t="str">
        <f t="shared" si="22"/>
        <v>, setType=LIBSETS_SETTYPE_MONSTER</v>
      </c>
      <c r="BB295" s="21" t="str">
        <f t="shared" si="23"/>
        <v>, dropMechanic={LIBSETS_DROP_MECHANIC_MONSTER_NAME}, dropMechanicNames={['en']='Domihaus the Bloody-Hornedin', ['de']='Domihaus der Blutgehörnte'}},</v>
      </c>
      <c r="BC295" s="21" t="str">
        <f t="shared" si="24"/>
        <v xml:space="preserve"> --Domihaus / Domihaus   [Falkreath Hold]</v>
      </c>
    </row>
    <row r="296" spans="1:55" x14ac:dyDescent="0.25">
      <c r="A296" s="12">
        <v>343</v>
      </c>
      <c r="B296" t="s">
        <v>1185</v>
      </c>
      <c r="C296" t="s">
        <v>2635</v>
      </c>
      <c r="D296" s="3">
        <f>A296</f>
        <v>343</v>
      </c>
      <c r="E296" s="42"/>
      <c r="G296" s="8" t="s">
        <v>1482</v>
      </c>
      <c r="I296" t="s">
        <v>91</v>
      </c>
      <c r="J296" t="s">
        <v>91</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constants'!$B$4:$C$1003,2,FALSE),"")</f>
        <v>Dragon Bones</v>
      </c>
      <c r="V296" s="3" t="str">
        <f>IF(U296&lt;&gt;"",IF(U296&lt;&gt;"LIBSETS_DROP_MECHANIC_MONSTER_NAME",VLOOKUP(U296,'LibSets constants'!$I$4:$L$1003,3,FALSE),""),"")</f>
        <v/>
      </c>
      <c r="W296" s="3" t="str">
        <f>IF(U296&lt;&gt;"",IF(U296&lt;&gt;"LIBSETS_DROP_MECHANIC_MONSTER_NAME",VLOOKUP(U296,'LibSets constants'!$I$4:$L$1003,4,FALSE),""),"")</f>
        <v/>
      </c>
      <c r="X296" s="3"/>
      <c r="Y296" s="3" t="str">
        <f>IF(G296&lt;&gt;"LIBSETS_SETTYPE_BATTLEGROUND",IF(G296&lt;&gt;"LIBSETS_SETTYPE_SPECIAL",IF(X296&lt;&gt;"",X296,IF(Z296&lt;&gt;"",VLOOKUP(Z296,'ESO zone constants'!$D$3:$H$4953,5,FALSE),"")),""),"")</f>
        <v/>
      </c>
      <c r="Z296" t="str">
        <f>IF(AND(O296&lt;&gt;"",NOT(ISERROR(O296))),"",IF(AND(L296&lt;&gt;"",L296&gt;0,NOT(ISERROR(L296))),VLOOKUP(L296,'ESO dumped WayshrineInfo'!$K$3:$N$9999,4,FALSE),""))</f>
        <v/>
      </c>
      <c r="AB296" s="43" t="str">
        <f>IF(AA296&lt;&gt;"",IF(AA296&lt;&gt;"LIBSETS_DROP_MECHANIC_MONSTER_NAME",VLOOKUP(AA296,'LibSets constants'!$I$4:$L$1003,3,FALSE),""),"")</f>
        <v/>
      </c>
      <c r="AC296" s="43" t="str">
        <f>IF(AA296&lt;&gt;"",IF(AA296&lt;&gt;"LIBSETS_DROP_MECHANIC_MONSTER_NAME",VLOOKUP(AA296,'LibSets constants'!$I$4:$L$1003,4,FALSE),""),"")</f>
        <v/>
      </c>
      <c r="AD296" s="3" t="str">
        <f>IF(G296&lt;&gt;"LIBSETS_SETTYPE_BATTLEGROUND",IF(G296&lt;&gt;"LIBSETS_SETTYPE_SPECIAL",IF(AE296&lt;&gt;"",VLOOKUP(AE296,'ESO zone constants'!$D$3:$H$4953,5,FALSE),""),""),"")</f>
        <v/>
      </c>
      <c r="AE296" t="str">
        <f>IF(AND(O296&lt;&gt;"",NOT(ISERROR(O296))),"",IF(AND(M296&lt;&gt;"",M296&gt;0,NOT(ISERROR(M296))),VLOOKUP(M296,'ESO dumped WayshrineInfo'!$K$3:$N$9999,4,FALSE),""))</f>
        <v/>
      </c>
      <c r="AF296" s="44"/>
      <c r="AG296" s="43" t="str">
        <f>IF(AF296&lt;&gt;"",IF(AF296&lt;&gt;"LIBSETS_DROP_MECHANIC_MONSTER_NAME",VLOOKUP(AF296,'LibSets constants'!$I$4:$L$1003,3,FALSE),""),"")</f>
        <v/>
      </c>
      <c r="AH296" s="43" t="str">
        <f>IF(AF296&lt;&gt;"",IF(AF296&lt;&gt;"LIBSETS_DROP_MECHANIC_MONSTER_NAME",VLOOKUP(AF296,'LibSets constants'!$I$4:$L$1003,4,FALSE),""),"")</f>
        <v/>
      </c>
      <c r="AI296" s="3" t="str">
        <f>IF(G296&lt;&gt;"LIBSETS_SETTYPE_BATTLEGROUND",IF(G296&lt;&gt;"LIBSETS_SETTYPE_SPECIAL",IF(AJ296&lt;&gt;"",VLOOKUP(AJ296,'ESO zone constants'!$D$3:$H$4953,5,FALSE),""),""),"")</f>
        <v/>
      </c>
      <c r="AK296" s="44"/>
      <c r="AL296" s="43" t="str">
        <f>IF(AK296&lt;&gt;"",IF(AK296&lt;&gt;"LIBSETS_DROP_MECHANIC_MONSTER_NAME",VLOOKUP(AK296,'LibSets constants'!$I$4:$L$1003,3,FALSE),""),"")</f>
        <v/>
      </c>
      <c r="AM296" s="43" t="str">
        <f>IF(AK296&lt;&gt;"",IF(AK296&lt;&gt;"LIBSETS_DROP_MECHANIC_MONSTER_NAME",VLOOKUP(AK296,'LibSets constants'!$I$4:$L$1003,4,FALSE),""),"")</f>
        <v/>
      </c>
      <c r="AN296" s="3" t="str">
        <f>IF(G296&lt;&gt;"LIBSETS_SETTYPE_BATTLEGROUND",IF(G296&lt;&gt;"LIBSETS_SETTYPE_SPECIAL",IF(AO296&lt;&gt;"",VLOOKUP(AO296,'ESO zone constants'!$D$3:$H$4953,5,FALSE),""),""),"")</f>
        <v/>
      </c>
      <c r="AP296" s="44"/>
      <c r="AQ296" s="43" t="str">
        <f>IF(AP296&lt;&gt;"",IF(AP296&lt;&gt;"LIBSETS_DROP_MECHANIC_MONSTER_NAME",VLOOKUP(AP296,'LibSets constants'!$I$4:$L$1003,3,FALSE),""),"")</f>
        <v/>
      </c>
      <c r="AR296" s="43" t="str">
        <f>IF(AP296&lt;&gt;"",IF(AP296&lt;&gt;"LIBSETS_DROP_MECHANIC_MONSTER_NAME",VLOOKUP(AP296,'LibSets constants'!$I$4:$L$1003,4,FALSE),""),"")</f>
        <v/>
      </c>
      <c r="AS296" s="3" t="str">
        <f>IF(G296&lt;&gt;"LIBSETS_SETTYPE_BATTLEGROUND",IF(G296&lt;&gt;"LIBSETS_SETTYPE_SPECIAL",IF(AT296&lt;&gt;"",VLOOKUP(AT296,'ESO zone constants'!$D$3:$H$4953,5,FALSE),""),""),"")</f>
        <v/>
      </c>
      <c r="AU296" s="44"/>
      <c r="AV296" s="43" t="str">
        <f>IF(AU296&lt;&gt;"",IF(AU296&lt;&gt;"LIBSETS_DROP_MECHANIC_MONSTER_NAME",VLOOKUP(AU296,'LibSets constants'!$I$4:$L$1003,3,FALSE),""),"")</f>
        <v/>
      </c>
      <c r="AW296" s="43" t="str">
        <f>IF(AU296&lt;&gt;"",IF(AU296&lt;&gt;"LIBSETS_DROP_MECHANIC_MONSTER_NAME",VLOOKUP(AU296,'LibSets constants'!$I$4:$L$1003,4,FALSE),""),"")</f>
        <v/>
      </c>
      <c r="AX296" s="87" t="s">
        <v>2678</v>
      </c>
      <c r="AY296" s="21" t="str">
        <f t="shared" si="20"/>
        <v>[343] = {wayshrines={341,341,341,}, dlcId=DLC_DRAGON_BONES</v>
      </c>
      <c r="AZ296" s="21" t="str">
        <f t="shared" si="21"/>
        <v>, zoneIds={1009}, veteran=false</v>
      </c>
      <c r="BA296" s="21" t="str">
        <f t="shared" si="22"/>
        <v>, setType=LIBSETS_SETTYPE_DUNGEON</v>
      </c>
      <c r="BB296" s="21" t="str">
        <f t="shared" si="23"/>
        <v>},</v>
      </c>
      <c r="BC296" s="21" t="str">
        <f t="shared" si="24"/>
        <v xml:space="preserve"> --Caluurion\'s Legacy / Caluurions Erbe   [Fang Lair]</v>
      </c>
    </row>
    <row r="297" spans="1:55" x14ac:dyDescent="0.25">
      <c r="A297" s="12">
        <v>344</v>
      </c>
      <c r="B297" t="s">
        <v>1186</v>
      </c>
      <c r="C297" t="s">
        <v>1187</v>
      </c>
      <c r="D297" s="3">
        <f>A297</f>
        <v>344</v>
      </c>
      <c r="G297" s="8" t="s">
        <v>1482</v>
      </c>
      <c r="I297" t="s">
        <v>91</v>
      </c>
      <c r="J297" t="s">
        <v>91</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constants'!$B$4:$C$1003,2,FALSE),"")</f>
        <v>Dragon Bones</v>
      </c>
      <c r="V297" s="3" t="str">
        <f>IF(U297&lt;&gt;"",IF(U297&lt;&gt;"LIBSETS_DROP_MECHANIC_MONSTER_NAME",VLOOKUP(U297,'LibSets constants'!$I$4:$L$1003,3,FALSE),""),"")</f>
        <v/>
      </c>
      <c r="W297" s="3" t="str">
        <f>IF(U297&lt;&gt;"",IF(U297&lt;&gt;"LIBSETS_DROP_MECHANIC_MONSTER_NAME",VLOOKUP(U297,'LibSets constants'!$I$4:$L$1003,4,FALSE),""),"")</f>
        <v/>
      </c>
      <c r="X297" s="3"/>
      <c r="Y297" s="3" t="str">
        <f>IF(G297&lt;&gt;"LIBSETS_SETTYPE_BATTLEGROUND",IF(G297&lt;&gt;"LIBSETS_SETTYPE_SPECIAL",IF(X297&lt;&gt;"",X297,IF(Z297&lt;&gt;"",VLOOKUP(Z297,'ESO zone constants'!$D$3:$H$4953,5,FALSE),"")),""),"")</f>
        <v/>
      </c>
      <c r="Z297" t="str">
        <f>IF(AND(O297&lt;&gt;"",NOT(ISERROR(O297))),"",IF(AND(L297&lt;&gt;"",L297&gt;0,NOT(ISERROR(L297))),VLOOKUP(L297,'ESO dumped WayshrineInfo'!$K$3:$N$9999,4,FALSE),""))</f>
        <v/>
      </c>
      <c r="AB297" s="43" t="str">
        <f>IF(AA297&lt;&gt;"",IF(AA297&lt;&gt;"LIBSETS_DROP_MECHANIC_MONSTER_NAME",VLOOKUP(AA297,'LibSets constants'!$I$4:$L$1003,3,FALSE),""),"")</f>
        <v/>
      </c>
      <c r="AC297" s="43" t="str">
        <f>IF(AA297&lt;&gt;"",IF(AA297&lt;&gt;"LIBSETS_DROP_MECHANIC_MONSTER_NAME",VLOOKUP(AA297,'LibSets constants'!$I$4:$L$1003,4,FALSE),""),"")</f>
        <v/>
      </c>
      <c r="AD297" s="3" t="str">
        <f>IF(G297&lt;&gt;"LIBSETS_SETTYPE_BATTLEGROUND",IF(G297&lt;&gt;"LIBSETS_SETTYPE_SPECIAL",IF(AE297&lt;&gt;"",VLOOKUP(AE297,'ESO zone constants'!$D$3:$H$4953,5,FALSE),""),""),"")</f>
        <v/>
      </c>
      <c r="AE297" t="str">
        <f>IF(AND(O297&lt;&gt;"",NOT(ISERROR(O297))),"",IF(AND(M297&lt;&gt;"",M297&gt;0,NOT(ISERROR(M297))),VLOOKUP(M297,'ESO dumped WayshrineInfo'!$K$3:$N$9999,4,FALSE),""))</f>
        <v/>
      </c>
      <c r="AF297" s="44"/>
      <c r="AG297" s="43" t="str">
        <f>IF(AF297&lt;&gt;"",IF(AF297&lt;&gt;"LIBSETS_DROP_MECHANIC_MONSTER_NAME",VLOOKUP(AF297,'LibSets constants'!$I$4:$L$1003,3,FALSE),""),"")</f>
        <v/>
      </c>
      <c r="AH297" s="43" t="str">
        <f>IF(AF297&lt;&gt;"",IF(AF297&lt;&gt;"LIBSETS_DROP_MECHANIC_MONSTER_NAME",VLOOKUP(AF297,'LibSets constants'!$I$4:$L$1003,4,FALSE),""),"")</f>
        <v/>
      </c>
      <c r="AI297" s="3" t="str">
        <f>IF(G297&lt;&gt;"LIBSETS_SETTYPE_BATTLEGROUND",IF(G297&lt;&gt;"LIBSETS_SETTYPE_SPECIAL",IF(AJ297&lt;&gt;"",VLOOKUP(AJ297,'ESO zone constants'!$D$3:$H$4953,5,FALSE),""),""),"")</f>
        <v/>
      </c>
      <c r="AK297" s="44"/>
      <c r="AL297" s="43" t="str">
        <f>IF(AK297&lt;&gt;"",IF(AK297&lt;&gt;"LIBSETS_DROP_MECHANIC_MONSTER_NAME",VLOOKUP(AK297,'LibSets constants'!$I$4:$L$1003,3,FALSE),""),"")</f>
        <v/>
      </c>
      <c r="AM297" s="43" t="str">
        <f>IF(AK297&lt;&gt;"",IF(AK297&lt;&gt;"LIBSETS_DROP_MECHANIC_MONSTER_NAME",VLOOKUP(AK297,'LibSets constants'!$I$4:$L$1003,4,FALSE),""),"")</f>
        <v/>
      </c>
      <c r="AN297" s="3" t="str">
        <f>IF(G297&lt;&gt;"LIBSETS_SETTYPE_BATTLEGROUND",IF(G297&lt;&gt;"LIBSETS_SETTYPE_SPECIAL",IF(AO297&lt;&gt;"",VLOOKUP(AO297,'ESO zone constants'!$D$3:$H$4953,5,FALSE),""),""),"")</f>
        <v/>
      </c>
      <c r="AP297" s="44"/>
      <c r="AQ297" s="43" t="str">
        <f>IF(AP297&lt;&gt;"",IF(AP297&lt;&gt;"LIBSETS_DROP_MECHANIC_MONSTER_NAME",VLOOKUP(AP297,'LibSets constants'!$I$4:$L$1003,3,FALSE),""),"")</f>
        <v/>
      </c>
      <c r="AR297" s="43" t="str">
        <f>IF(AP297&lt;&gt;"",IF(AP297&lt;&gt;"LIBSETS_DROP_MECHANIC_MONSTER_NAME",VLOOKUP(AP297,'LibSets constants'!$I$4:$L$1003,4,FALSE),""),"")</f>
        <v/>
      </c>
      <c r="AS297" s="3" t="str">
        <f>IF(G297&lt;&gt;"LIBSETS_SETTYPE_BATTLEGROUND",IF(G297&lt;&gt;"LIBSETS_SETTYPE_SPECIAL",IF(AT297&lt;&gt;"",VLOOKUP(AT297,'ESO zone constants'!$D$3:$H$4953,5,FALSE),""),""),"")</f>
        <v/>
      </c>
      <c r="AU297" s="44"/>
      <c r="AV297" s="43" t="str">
        <f>IF(AU297&lt;&gt;"",IF(AU297&lt;&gt;"LIBSETS_DROP_MECHANIC_MONSTER_NAME",VLOOKUP(AU297,'LibSets constants'!$I$4:$L$1003,3,FALSE),""),"")</f>
        <v/>
      </c>
      <c r="AW297" s="43" t="str">
        <f>IF(AU297&lt;&gt;"",IF(AU297&lt;&gt;"LIBSETS_DROP_MECHANIC_MONSTER_NAME",VLOOKUP(AU297,'LibSets constants'!$I$4:$L$1003,4,FALSE),""),"")</f>
        <v/>
      </c>
      <c r="AX297" s="87" t="s">
        <v>2678</v>
      </c>
      <c r="AY297" s="21" t="str">
        <f t="shared" si="20"/>
        <v>[344] = {wayshrines={341,341,341,}, dlcId=DLC_DRAGON_BONES</v>
      </c>
      <c r="AZ297" s="21" t="str">
        <f t="shared" si="21"/>
        <v>, zoneIds={1009}, veteran=false</v>
      </c>
      <c r="BA297" s="21" t="str">
        <f t="shared" si="22"/>
        <v>, setType=LIBSETS_SETTYPE_DUNGEON</v>
      </c>
      <c r="BB297" s="21" t="str">
        <f t="shared" si="23"/>
        <v>},</v>
      </c>
      <c r="BC297" s="21" t="str">
        <f t="shared" si="24"/>
        <v xml:space="preserve"> --Trappings of Invigoration / Stärkungsprunk   [Fang Lair]</v>
      </c>
    </row>
    <row r="298" spans="1:55" x14ac:dyDescent="0.25">
      <c r="A298" s="12">
        <v>345</v>
      </c>
      <c r="B298" t="s">
        <v>1188</v>
      </c>
      <c r="C298" t="s">
        <v>2636</v>
      </c>
      <c r="D298" s="3">
        <f>A298</f>
        <v>345</v>
      </c>
      <c r="G298" s="8" t="s">
        <v>1482</v>
      </c>
      <c r="I298" t="s">
        <v>91</v>
      </c>
      <c r="J298" t="s">
        <v>91</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constants'!$B$4:$C$1003,2,FALSE),"")</f>
        <v>Dragon Bones</v>
      </c>
      <c r="V298" s="3" t="str">
        <f>IF(U298&lt;&gt;"",IF(U298&lt;&gt;"LIBSETS_DROP_MECHANIC_MONSTER_NAME",VLOOKUP(U298,'LibSets constants'!$I$4:$L$1003,3,FALSE),""),"")</f>
        <v/>
      </c>
      <c r="W298" s="3" t="str">
        <f>IF(U298&lt;&gt;"",IF(U298&lt;&gt;"LIBSETS_DROP_MECHANIC_MONSTER_NAME",VLOOKUP(U298,'LibSets constants'!$I$4:$L$1003,4,FALSE),""),"")</f>
        <v/>
      </c>
      <c r="X298" s="3"/>
      <c r="Y298" s="3" t="str">
        <f>IF(G298&lt;&gt;"LIBSETS_SETTYPE_BATTLEGROUND",IF(G298&lt;&gt;"LIBSETS_SETTYPE_SPECIAL",IF(X298&lt;&gt;"",X298,IF(Z298&lt;&gt;"",VLOOKUP(Z298,'ESO zone constants'!$D$3:$H$4953,5,FALSE),"")),""),"")</f>
        <v/>
      </c>
      <c r="Z298" t="str">
        <f>IF(AND(O298&lt;&gt;"",NOT(ISERROR(O298))),"",IF(AND(L298&lt;&gt;"",L298&gt;0,NOT(ISERROR(L298))),VLOOKUP(L298,'ESO dumped WayshrineInfo'!$K$3:$N$9999,4,FALSE),""))</f>
        <v/>
      </c>
      <c r="AB298" s="43" t="str">
        <f>IF(AA298&lt;&gt;"",IF(AA298&lt;&gt;"LIBSETS_DROP_MECHANIC_MONSTER_NAME",VLOOKUP(AA298,'LibSets constants'!$I$4:$L$1003,3,FALSE),""),"")</f>
        <v/>
      </c>
      <c r="AC298" s="43" t="str">
        <f>IF(AA298&lt;&gt;"",IF(AA298&lt;&gt;"LIBSETS_DROP_MECHANIC_MONSTER_NAME",VLOOKUP(AA298,'LibSets constants'!$I$4:$L$1003,4,FALSE),""),"")</f>
        <v/>
      </c>
      <c r="AD298" s="3" t="str">
        <f>IF(G298&lt;&gt;"LIBSETS_SETTYPE_BATTLEGROUND",IF(G298&lt;&gt;"LIBSETS_SETTYPE_SPECIAL",IF(AE298&lt;&gt;"",VLOOKUP(AE298,'ESO zone constants'!$D$3:$H$4953,5,FALSE),""),""),"")</f>
        <v/>
      </c>
      <c r="AE298" t="str">
        <f>IF(AND(O298&lt;&gt;"",NOT(ISERROR(O298))),"",IF(AND(M298&lt;&gt;"",M298&gt;0,NOT(ISERROR(M298))),VLOOKUP(M298,'ESO dumped WayshrineInfo'!$K$3:$N$9999,4,FALSE),""))</f>
        <v/>
      </c>
      <c r="AF298" s="44"/>
      <c r="AG298" s="43" t="str">
        <f>IF(AF298&lt;&gt;"",IF(AF298&lt;&gt;"LIBSETS_DROP_MECHANIC_MONSTER_NAME",VLOOKUP(AF298,'LibSets constants'!$I$4:$L$1003,3,FALSE),""),"")</f>
        <v/>
      </c>
      <c r="AH298" s="43" t="str">
        <f>IF(AF298&lt;&gt;"",IF(AF298&lt;&gt;"LIBSETS_DROP_MECHANIC_MONSTER_NAME",VLOOKUP(AF298,'LibSets constants'!$I$4:$L$1003,4,FALSE),""),"")</f>
        <v/>
      </c>
      <c r="AI298" s="3" t="str">
        <f>IF(G298&lt;&gt;"LIBSETS_SETTYPE_BATTLEGROUND",IF(G298&lt;&gt;"LIBSETS_SETTYPE_SPECIAL",IF(AJ298&lt;&gt;"",VLOOKUP(AJ298,'ESO zone constants'!$D$3:$H$4953,5,FALSE),""),""),"")</f>
        <v/>
      </c>
      <c r="AK298" s="44"/>
      <c r="AL298" s="43" t="str">
        <f>IF(AK298&lt;&gt;"",IF(AK298&lt;&gt;"LIBSETS_DROP_MECHANIC_MONSTER_NAME",VLOOKUP(AK298,'LibSets constants'!$I$4:$L$1003,3,FALSE),""),"")</f>
        <v/>
      </c>
      <c r="AM298" s="43" t="str">
        <f>IF(AK298&lt;&gt;"",IF(AK298&lt;&gt;"LIBSETS_DROP_MECHANIC_MONSTER_NAME",VLOOKUP(AK298,'LibSets constants'!$I$4:$L$1003,4,FALSE),""),"")</f>
        <v/>
      </c>
      <c r="AN298" s="3" t="str">
        <f>IF(G298&lt;&gt;"LIBSETS_SETTYPE_BATTLEGROUND",IF(G298&lt;&gt;"LIBSETS_SETTYPE_SPECIAL",IF(AO298&lt;&gt;"",VLOOKUP(AO298,'ESO zone constants'!$D$3:$H$4953,5,FALSE),""),""),"")</f>
        <v/>
      </c>
      <c r="AP298" s="44"/>
      <c r="AQ298" s="43" t="str">
        <f>IF(AP298&lt;&gt;"",IF(AP298&lt;&gt;"LIBSETS_DROP_MECHANIC_MONSTER_NAME",VLOOKUP(AP298,'LibSets constants'!$I$4:$L$1003,3,FALSE),""),"")</f>
        <v/>
      </c>
      <c r="AR298" s="43" t="str">
        <f>IF(AP298&lt;&gt;"",IF(AP298&lt;&gt;"LIBSETS_DROP_MECHANIC_MONSTER_NAME",VLOOKUP(AP298,'LibSets constants'!$I$4:$L$1003,4,FALSE),""),"")</f>
        <v/>
      </c>
      <c r="AS298" s="3" t="str">
        <f>IF(G298&lt;&gt;"LIBSETS_SETTYPE_BATTLEGROUND",IF(G298&lt;&gt;"LIBSETS_SETTYPE_SPECIAL",IF(AT298&lt;&gt;"",VLOOKUP(AT298,'ESO zone constants'!$D$3:$H$4953,5,FALSE),""),""),"")</f>
        <v/>
      </c>
      <c r="AU298" s="44"/>
      <c r="AV298" s="43" t="str">
        <f>IF(AU298&lt;&gt;"",IF(AU298&lt;&gt;"LIBSETS_DROP_MECHANIC_MONSTER_NAME",VLOOKUP(AU298,'LibSets constants'!$I$4:$L$1003,3,FALSE),""),"")</f>
        <v/>
      </c>
      <c r="AW298" s="43" t="str">
        <f>IF(AU298&lt;&gt;"",IF(AU298&lt;&gt;"LIBSETS_DROP_MECHANIC_MONSTER_NAME",VLOOKUP(AU298,'LibSets constants'!$I$4:$L$1003,4,FALSE),""),"")</f>
        <v/>
      </c>
      <c r="AX298" s="87" t="s">
        <v>2678</v>
      </c>
      <c r="AY298" s="21" t="str">
        <f t="shared" si="20"/>
        <v>[345] = {wayshrines={341,341,341,}, dlcId=DLC_DRAGON_BONES</v>
      </c>
      <c r="AZ298" s="21" t="str">
        <f t="shared" si="21"/>
        <v>, zoneIds={1009}, veteran=false</v>
      </c>
      <c r="BA298" s="21" t="str">
        <f t="shared" si="22"/>
        <v>, setType=LIBSETS_SETTYPE_DUNGEON</v>
      </c>
      <c r="BB298" s="21" t="str">
        <f t="shared" si="23"/>
        <v>},</v>
      </c>
      <c r="BC298" s="21" t="str">
        <f t="shared" si="24"/>
        <v xml:space="preserve"> --Ulfnor\'s Favor / Ulfnors Gunst   [Fang Lair]</v>
      </c>
    </row>
    <row r="299" spans="1:55" x14ac:dyDescent="0.25">
      <c r="A299" s="12">
        <v>346</v>
      </c>
      <c r="B299" t="s">
        <v>1189</v>
      </c>
      <c r="C299" t="s">
        <v>2637</v>
      </c>
      <c r="D299" s="3">
        <f>A299</f>
        <v>346</v>
      </c>
      <c r="G299" s="8" t="s">
        <v>1482</v>
      </c>
      <c r="I299" t="s">
        <v>91</v>
      </c>
      <c r="J299" t="s">
        <v>91</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constants'!$B$4:$C$1003,2,FALSE),"")</f>
        <v>Dragon Bones</v>
      </c>
      <c r="V299" s="3" t="str">
        <f>IF(U299&lt;&gt;"",IF(U299&lt;&gt;"LIBSETS_DROP_MECHANIC_MONSTER_NAME",VLOOKUP(U299,'LibSets constants'!$I$4:$L$1003,3,FALSE),""),"")</f>
        <v/>
      </c>
      <c r="W299" s="3" t="str">
        <f>IF(U299&lt;&gt;"",IF(U299&lt;&gt;"LIBSETS_DROP_MECHANIC_MONSTER_NAME",VLOOKUP(U299,'LibSets constants'!$I$4:$L$1003,4,FALSE),""),"")</f>
        <v/>
      </c>
      <c r="X299" s="3"/>
      <c r="Y299" s="3" t="str">
        <f>IF(G299&lt;&gt;"LIBSETS_SETTYPE_BATTLEGROUND",IF(G299&lt;&gt;"LIBSETS_SETTYPE_SPECIAL",IF(X299&lt;&gt;"",X299,IF(Z299&lt;&gt;"",VLOOKUP(Z299,'ESO zone constants'!$D$3:$H$4953,5,FALSE),"")),""),"")</f>
        <v/>
      </c>
      <c r="Z299" t="str">
        <f>IF(AND(O299&lt;&gt;"",NOT(ISERROR(O299))),"",IF(AND(L299&lt;&gt;"",L299&gt;0,NOT(ISERROR(L299))),VLOOKUP(L299,'ESO dumped WayshrineInfo'!$K$3:$N$9999,4,FALSE),""))</f>
        <v/>
      </c>
      <c r="AB299" s="43" t="str">
        <f>IF(AA299&lt;&gt;"",IF(AA299&lt;&gt;"LIBSETS_DROP_MECHANIC_MONSTER_NAME",VLOOKUP(AA299,'LibSets constants'!$I$4:$L$1003,3,FALSE),""),"")</f>
        <v/>
      </c>
      <c r="AC299" s="43" t="str">
        <f>IF(AA299&lt;&gt;"",IF(AA299&lt;&gt;"LIBSETS_DROP_MECHANIC_MONSTER_NAME",VLOOKUP(AA299,'LibSets constants'!$I$4:$L$1003,4,FALSE),""),"")</f>
        <v/>
      </c>
      <c r="AD299" s="3" t="str">
        <f>IF(G299&lt;&gt;"LIBSETS_SETTYPE_BATTLEGROUND",IF(G299&lt;&gt;"LIBSETS_SETTYPE_SPECIAL",IF(AE299&lt;&gt;"",VLOOKUP(AE299,'ESO zone constants'!$D$3:$H$4953,5,FALSE),""),""),"")</f>
        <v/>
      </c>
      <c r="AE299" t="str">
        <f>IF(AND(O299&lt;&gt;"",NOT(ISERROR(O299))),"",IF(AND(M299&lt;&gt;"",M299&gt;0,NOT(ISERROR(M299))),VLOOKUP(M299,'ESO dumped WayshrineInfo'!$K$3:$N$9999,4,FALSE),""))</f>
        <v/>
      </c>
      <c r="AF299" s="44"/>
      <c r="AG299" s="43" t="str">
        <f>IF(AF299&lt;&gt;"",IF(AF299&lt;&gt;"LIBSETS_DROP_MECHANIC_MONSTER_NAME",VLOOKUP(AF299,'LibSets constants'!$I$4:$L$1003,3,FALSE),""),"")</f>
        <v/>
      </c>
      <c r="AH299" s="43" t="str">
        <f>IF(AF299&lt;&gt;"",IF(AF299&lt;&gt;"LIBSETS_DROP_MECHANIC_MONSTER_NAME",VLOOKUP(AF299,'LibSets constants'!$I$4:$L$1003,4,FALSE),""),"")</f>
        <v/>
      </c>
      <c r="AI299" s="3" t="str">
        <f>IF(G299&lt;&gt;"LIBSETS_SETTYPE_BATTLEGROUND",IF(G299&lt;&gt;"LIBSETS_SETTYPE_SPECIAL",IF(AJ299&lt;&gt;"",VLOOKUP(AJ299,'ESO zone constants'!$D$3:$H$4953,5,FALSE),""),""),"")</f>
        <v/>
      </c>
      <c r="AK299" s="44"/>
      <c r="AL299" s="43" t="str">
        <f>IF(AK299&lt;&gt;"",IF(AK299&lt;&gt;"LIBSETS_DROP_MECHANIC_MONSTER_NAME",VLOOKUP(AK299,'LibSets constants'!$I$4:$L$1003,3,FALSE),""),"")</f>
        <v/>
      </c>
      <c r="AM299" s="43" t="str">
        <f>IF(AK299&lt;&gt;"",IF(AK299&lt;&gt;"LIBSETS_DROP_MECHANIC_MONSTER_NAME",VLOOKUP(AK299,'LibSets constants'!$I$4:$L$1003,4,FALSE),""),"")</f>
        <v/>
      </c>
      <c r="AN299" s="3" t="str">
        <f>IF(G299&lt;&gt;"LIBSETS_SETTYPE_BATTLEGROUND",IF(G299&lt;&gt;"LIBSETS_SETTYPE_SPECIAL",IF(AO299&lt;&gt;"",VLOOKUP(AO299,'ESO zone constants'!$D$3:$H$4953,5,FALSE),""),""),"")</f>
        <v/>
      </c>
      <c r="AP299" s="44"/>
      <c r="AQ299" s="43" t="str">
        <f>IF(AP299&lt;&gt;"",IF(AP299&lt;&gt;"LIBSETS_DROP_MECHANIC_MONSTER_NAME",VLOOKUP(AP299,'LibSets constants'!$I$4:$L$1003,3,FALSE),""),"")</f>
        <v/>
      </c>
      <c r="AR299" s="43" t="str">
        <f>IF(AP299&lt;&gt;"",IF(AP299&lt;&gt;"LIBSETS_DROP_MECHANIC_MONSTER_NAME",VLOOKUP(AP299,'LibSets constants'!$I$4:$L$1003,4,FALSE),""),"")</f>
        <v/>
      </c>
      <c r="AS299" s="3" t="str">
        <f>IF(G299&lt;&gt;"LIBSETS_SETTYPE_BATTLEGROUND",IF(G299&lt;&gt;"LIBSETS_SETTYPE_SPECIAL",IF(AT299&lt;&gt;"",VLOOKUP(AT299,'ESO zone constants'!$D$3:$H$4953,5,FALSE),""),""),"")</f>
        <v/>
      </c>
      <c r="AU299" s="44"/>
      <c r="AV299" s="43" t="str">
        <f>IF(AU299&lt;&gt;"",IF(AU299&lt;&gt;"LIBSETS_DROP_MECHANIC_MONSTER_NAME",VLOOKUP(AU299,'LibSets constants'!$I$4:$L$1003,3,FALSE),""),"")</f>
        <v/>
      </c>
      <c r="AW299" s="43" t="str">
        <f>IF(AU299&lt;&gt;"",IF(AU299&lt;&gt;"LIBSETS_DROP_MECHANIC_MONSTER_NAME",VLOOKUP(AU299,'LibSets constants'!$I$4:$L$1003,4,FALSE),""),"")</f>
        <v/>
      </c>
      <c r="AX299" s="87" t="s">
        <v>2679</v>
      </c>
      <c r="AY299" s="21" t="str">
        <f t="shared" si="20"/>
        <v>[346] = {wayshrines={363,363,363,}, dlcId=DLC_DRAGON_BONES</v>
      </c>
      <c r="AZ299" s="21" t="str">
        <f t="shared" si="21"/>
        <v>, zoneIds={1010}, veteran=false</v>
      </c>
      <c r="BA299" s="21" t="str">
        <f t="shared" si="22"/>
        <v>, setType=LIBSETS_SETTYPE_DUNGEON</v>
      </c>
      <c r="BB299" s="21" t="str">
        <f t="shared" si="23"/>
        <v>, isProcSetAllowedInPvP=1},</v>
      </c>
      <c r="BC299" s="21" t="str">
        <f t="shared" si="24"/>
        <v xml:space="preserve"> --Jorvuld\'s Guidance / Jorvulds Führung   [Scalecaller Peak]</v>
      </c>
    </row>
    <row r="300" spans="1:55" x14ac:dyDescent="0.25">
      <c r="A300" s="12">
        <v>347</v>
      </c>
      <c r="B300" t="s">
        <v>1190</v>
      </c>
      <c r="C300" t="s">
        <v>1191</v>
      </c>
      <c r="D300" s="3">
        <f>A300</f>
        <v>347</v>
      </c>
      <c r="G300" s="8" t="s">
        <v>1482</v>
      </c>
      <c r="I300" t="s">
        <v>91</v>
      </c>
      <c r="J300" t="s">
        <v>91</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constants'!$B$4:$C$1003,2,FALSE),"")</f>
        <v>Dragon Bones</v>
      </c>
      <c r="V300" s="3" t="str">
        <f>IF(U300&lt;&gt;"",IF(U300&lt;&gt;"LIBSETS_DROP_MECHANIC_MONSTER_NAME",VLOOKUP(U300,'LibSets constants'!$I$4:$L$1003,3,FALSE),""),"")</f>
        <v/>
      </c>
      <c r="W300" s="3" t="str">
        <f>IF(U300&lt;&gt;"",IF(U300&lt;&gt;"LIBSETS_DROP_MECHANIC_MONSTER_NAME",VLOOKUP(U300,'LibSets constants'!$I$4:$L$1003,4,FALSE),""),"")</f>
        <v/>
      </c>
      <c r="X300" s="3"/>
      <c r="Y300" s="3" t="str">
        <f>IF(G300&lt;&gt;"LIBSETS_SETTYPE_BATTLEGROUND",IF(G300&lt;&gt;"LIBSETS_SETTYPE_SPECIAL",IF(X300&lt;&gt;"",X300,IF(Z300&lt;&gt;"",VLOOKUP(Z300,'ESO zone constants'!$D$3:$H$4953,5,FALSE),"")),""),"")</f>
        <v/>
      </c>
      <c r="Z300" t="str">
        <f>IF(AND(O300&lt;&gt;"",NOT(ISERROR(O300))),"",IF(AND(L300&lt;&gt;"",L300&gt;0,NOT(ISERROR(L300))),VLOOKUP(L300,'ESO dumped WayshrineInfo'!$K$3:$N$9999,4,FALSE),""))</f>
        <v/>
      </c>
      <c r="AB300" s="43" t="str">
        <f>IF(AA300&lt;&gt;"",IF(AA300&lt;&gt;"LIBSETS_DROP_MECHANIC_MONSTER_NAME",VLOOKUP(AA300,'LibSets constants'!$I$4:$L$1003,3,FALSE),""),"")</f>
        <v/>
      </c>
      <c r="AC300" s="43" t="str">
        <f>IF(AA300&lt;&gt;"",IF(AA300&lt;&gt;"LIBSETS_DROP_MECHANIC_MONSTER_NAME",VLOOKUP(AA300,'LibSets constants'!$I$4:$L$1003,4,FALSE),""),"")</f>
        <v/>
      </c>
      <c r="AD300" s="3" t="str">
        <f>IF(G300&lt;&gt;"LIBSETS_SETTYPE_BATTLEGROUND",IF(G300&lt;&gt;"LIBSETS_SETTYPE_SPECIAL",IF(AE300&lt;&gt;"",VLOOKUP(AE300,'ESO zone constants'!$D$3:$H$4953,5,FALSE),""),""),"")</f>
        <v/>
      </c>
      <c r="AE300" t="str">
        <f>IF(AND(O300&lt;&gt;"",NOT(ISERROR(O300))),"",IF(AND(M300&lt;&gt;"",M300&gt;0,NOT(ISERROR(M300))),VLOOKUP(M300,'ESO dumped WayshrineInfo'!$K$3:$N$9999,4,FALSE),""))</f>
        <v/>
      </c>
      <c r="AF300" s="44"/>
      <c r="AG300" s="43" t="str">
        <f>IF(AF300&lt;&gt;"",IF(AF300&lt;&gt;"LIBSETS_DROP_MECHANIC_MONSTER_NAME",VLOOKUP(AF300,'LibSets constants'!$I$4:$L$1003,3,FALSE),""),"")</f>
        <v/>
      </c>
      <c r="AH300" s="43" t="str">
        <f>IF(AF300&lt;&gt;"",IF(AF300&lt;&gt;"LIBSETS_DROP_MECHANIC_MONSTER_NAME",VLOOKUP(AF300,'LibSets constants'!$I$4:$L$1003,4,FALSE),""),"")</f>
        <v/>
      </c>
      <c r="AI300" s="3" t="str">
        <f>IF(G300&lt;&gt;"LIBSETS_SETTYPE_BATTLEGROUND",IF(G300&lt;&gt;"LIBSETS_SETTYPE_SPECIAL",IF(AJ300&lt;&gt;"",VLOOKUP(AJ300,'ESO zone constants'!$D$3:$H$4953,5,FALSE),""),""),"")</f>
        <v/>
      </c>
      <c r="AK300" s="44"/>
      <c r="AL300" s="43" t="str">
        <f>IF(AK300&lt;&gt;"",IF(AK300&lt;&gt;"LIBSETS_DROP_MECHANIC_MONSTER_NAME",VLOOKUP(AK300,'LibSets constants'!$I$4:$L$1003,3,FALSE),""),"")</f>
        <v/>
      </c>
      <c r="AM300" s="43" t="str">
        <f>IF(AK300&lt;&gt;"",IF(AK300&lt;&gt;"LIBSETS_DROP_MECHANIC_MONSTER_NAME",VLOOKUP(AK300,'LibSets constants'!$I$4:$L$1003,4,FALSE),""),"")</f>
        <v/>
      </c>
      <c r="AN300" s="3" t="str">
        <f>IF(G300&lt;&gt;"LIBSETS_SETTYPE_BATTLEGROUND",IF(G300&lt;&gt;"LIBSETS_SETTYPE_SPECIAL",IF(AO300&lt;&gt;"",VLOOKUP(AO300,'ESO zone constants'!$D$3:$H$4953,5,FALSE),""),""),"")</f>
        <v/>
      </c>
      <c r="AP300" s="44"/>
      <c r="AQ300" s="43" t="str">
        <f>IF(AP300&lt;&gt;"",IF(AP300&lt;&gt;"LIBSETS_DROP_MECHANIC_MONSTER_NAME",VLOOKUP(AP300,'LibSets constants'!$I$4:$L$1003,3,FALSE),""),"")</f>
        <v/>
      </c>
      <c r="AR300" s="43" t="str">
        <f>IF(AP300&lt;&gt;"",IF(AP300&lt;&gt;"LIBSETS_DROP_MECHANIC_MONSTER_NAME",VLOOKUP(AP300,'LibSets constants'!$I$4:$L$1003,4,FALSE),""),"")</f>
        <v/>
      </c>
      <c r="AS300" s="3" t="str">
        <f>IF(G300&lt;&gt;"LIBSETS_SETTYPE_BATTLEGROUND",IF(G300&lt;&gt;"LIBSETS_SETTYPE_SPECIAL",IF(AT300&lt;&gt;"",VLOOKUP(AT300,'ESO zone constants'!$D$3:$H$4953,5,FALSE),""),""),"")</f>
        <v/>
      </c>
      <c r="AU300" s="44"/>
      <c r="AV300" s="43" t="str">
        <f>IF(AU300&lt;&gt;"",IF(AU300&lt;&gt;"LIBSETS_DROP_MECHANIC_MONSTER_NAME",VLOOKUP(AU300,'LibSets constants'!$I$4:$L$1003,3,FALSE),""),"")</f>
        <v/>
      </c>
      <c r="AW300" s="43" t="str">
        <f>IF(AU300&lt;&gt;"",IF(AU300&lt;&gt;"LIBSETS_DROP_MECHANIC_MONSTER_NAME",VLOOKUP(AU300,'LibSets constants'!$I$4:$L$1003,4,FALSE),""),"")</f>
        <v/>
      </c>
      <c r="AX300" s="87" t="s">
        <v>2678</v>
      </c>
      <c r="AY300" s="21" t="str">
        <f t="shared" si="20"/>
        <v>[347] = {wayshrines={363,363,363,}, dlcId=DLC_DRAGON_BONES</v>
      </c>
      <c r="AZ300" s="21" t="str">
        <f t="shared" si="21"/>
        <v>, zoneIds={1010}, veteran=false</v>
      </c>
      <c r="BA300" s="21" t="str">
        <f t="shared" si="22"/>
        <v>, setType=LIBSETS_SETTYPE_DUNGEON</v>
      </c>
      <c r="BB300" s="21" t="str">
        <f t="shared" si="23"/>
        <v>},</v>
      </c>
      <c r="BC300" s="21" t="str">
        <f t="shared" si="24"/>
        <v xml:space="preserve"> --Plague Slinger / Seuchenschleuder   [Scalecaller Peak]</v>
      </c>
    </row>
    <row r="301" spans="1:55" x14ac:dyDescent="0.25">
      <c r="A301" s="12">
        <v>348</v>
      </c>
      <c r="B301" t="s">
        <v>1192</v>
      </c>
      <c r="C301" t="s">
        <v>1193</v>
      </c>
      <c r="D301" s="3">
        <f>A301</f>
        <v>348</v>
      </c>
      <c r="G301" s="8" t="s">
        <v>1482</v>
      </c>
      <c r="I301" t="s">
        <v>91</v>
      </c>
      <c r="J301" t="s">
        <v>91</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constants'!$B$4:$C$1003,2,FALSE),"")</f>
        <v>Dragon Bones</v>
      </c>
      <c r="V301" s="3" t="str">
        <f>IF(U301&lt;&gt;"",IF(U301&lt;&gt;"LIBSETS_DROP_MECHANIC_MONSTER_NAME",VLOOKUP(U301,'LibSets constants'!$I$4:$L$1003,3,FALSE),""),"")</f>
        <v/>
      </c>
      <c r="W301" s="3" t="str">
        <f>IF(U301&lt;&gt;"",IF(U301&lt;&gt;"LIBSETS_DROP_MECHANIC_MONSTER_NAME",VLOOKUP(U301,'LibSets constants'!$I$4:$L$1003,4,FALSE),""),"")</f>
        <v/>
      </c>
      <c r="X301" s="3"/>
      <c r="Y301" s="3" t="str">
        <f>IF(G301&lt;&gt;"LIBSETS_SETTYPE_BATTLEGROUND",IF(G301&lt;&gt;"LIBSETS_SETTYPE_SPECIAL",IF(X301&lt;&gt;"",X301,IF(Z301&lt;&gt;"",VLOOKUP(Z301,'ESO zone constants'!$D$3:$H$4953,5,FALSE),"")),""),"")</f>
        <v/>
      </c>
      <c r="Z301" t="str">
        <f>IF(AND(O301&lt;&gt;"",NOT(ISERROR(O301))),"",IF(AND(L301&lt;&gt;"",L301&gt;0,NOT(ISERROR(L301))),VLOOKUP(L301,'ESO dumped WayshrineInfo'!$K$3:$N$9999,4,FALSE),""))</f>
        <v/>
      </c>
      <c r="AB301" s="43" t="str">
        <f>IF(AA301&lt;&gt;"",IF(AA301&lt;&gt;"LIBSETS_DROP_MECHANIC_MONSTER_NAME",VLOOKUP(AA301,'LibSets constants'!$I$4:$L$1003,3,FALSE),""),"")</f>
        <v/>
      </c>
      <c r="AC301" s="43" t="str">
        <f>IF(AA301&lt;&gt;"",IF(AA301&lt;&gt;"LIBSETS_DROP_MECHANIC_MONSTER_NAME",VLOOKUP(AA301,'LibSets constants'!$I$4:$L$1003,4,FALSE),""),"")</f>
        <v/>
      </c>
      <c r="AD301" s="3" t="str">
        <f>IF(G301&lt;&gt;"LIBSETS_SETTYPE_BATTLEGROUND",IF(G301&lt;&gt;"LIBSETS_SETTYPE_SPECIAL",IF(AE301&lt;&gt;"",VLOOKUP(AE301,'ESO zone constants'!$D$3:$H$4953,5,FALSE),""),""),"")</f>
        <v/>
      </c>
      <c r="AE301" t="str">
        <f>IF(AND(O301&lt;&gt;"",NOT(ISERROR(O301))),"",IF(AND(M301&lt;&gt;"",M301&gt;0,NOT(ISERROR(M301))),VLOOKUP(M301,'ESO dumped WayshrineInfo'!$K$3:$N$9999,4,FALSE),""))</f>
        <v/>
      </c>
      <c r="AF301" s="44"/>
      <c r="AG301" s="43" t="str">
        <f>IF(AF301&lt;&gt;"",IF(AF301&lt;&gt;"LIBSETS_DROP_MECHANIC_MONSTER_NAME",VLOOKUP(AF301,'LibSets constants'!$I$4:$L$1003,3,FALSE),""),"")</f>
        <v/>
      </c>
      <c r="AH301" s="43" t="str">
        <f>IF(AF301&lt;&gt;"",IF(AF301&lt;&gt;"LIBSETS_DROP_MECHANIC_MONSTER_NAME",VLOOKUP(AF301,'LibSets constants'!$I$4:$L$1003,4,FALSE),""),"")</f>
        <v/>
      </c>
      <c r="AI301" s="3" t="str">
        <f>IF(G301&lt;&gt;"LIBSETS_SETTYPE_BATTLEGROUND",IF(G301&lt;&gt;"LIBSETS_SETTYPE_SPECIAL",IF(AJ301&lt;&gt;"",VLOOKUP(AJ301,'ESO zone constants'!$D$3:$H$4953,5,FALSE),""),""),"")</f>
        <v/>
      </c>
      <c r="AK301" s="44"/>
      <c r="AL301" s="43" t="str">
        <f>IF(AK301&lt;&gt;"",IF(AK301&lt;&gt;"LIBSETS_DROP_MECHANIC_MONSTER_NAME",VLOOKUP(AK301,'LibSets constants'!$I$4:$L$1003,3,FALSE),""),"")</f>
        <v/>
      </c>
      <c r="AM301" s="43" t="str">
        <f>IF(AK301&lt;&gt;"",IF(AK301&lt;&gt;"LIBSETS_DROP_MECHANIC_MONSTER_NAME",VLOOKUP(AK301,'LibSets constants'!$I$4:$L$1003,4,FALSE),""),"")</f>
        <v/>
      </c>
      <c r="AN301" s="3" t="str">
        <f>IF(G301&lt;&gt;"LIBSETS_SETTYPE_BATTLEGROUND",IF(G301&lt;&gt;"LIBSETS_SETTYPE_SPECIAL",IF(AO301&lt;&gt;"",VLOOKUP(AO301,'ESO zone constants'!$D$3:$H$4953,5,FALSE),""),""),"")</f>
        <v/>
      </c>
      <c r="AP301" s="44"/>
      <c r="AQ301" s="43" t="str">
        <f>IF(AP301&lt;&gt;"",IF(AP301&lt;&gt;"LIBSETS_DROP_MECHANIC_MONSTER_NAME",VLOOKUP(AP301,'LibSets constants'!$I$4:$L$1003,3,FALSE),""),"")</f>
        <v/>
      </c>
      <c r="AR301" s="43" t="str">
        <f>IF(AP301&lt;&gt;"",IF(AP301&lt;&gt;"LIBSETS_DROP_MECHANIC_MONSTER_NAME",VLOOKUP(AP301,'LibSets constants'!$I$4:$L$1003,4,FALSE),""),"")</f>
        <v/>
      </c>
      <c r="AS301" s="3" t="str">
        <f>IF(G301&lt;&gt;"LIBSETS_SETTYPE_BATTLEGROUND",IF(G301&lt;&gt;"LIBSETS_SETTYPE_SPECIAL",IF(AT301&lt;&gt;"",VLOOKUP(AT301,'ESO zone constants'!$D$3:$H$4953,5,FALSE),""),""),"")</f>
        <v/>
      </c>
      <c r="AU301" s="44"/>
      <c r="AV301" s="43" t="str">
        <f>IF(AU301&lt;&gt;"",IF(AU301&lt;&gt;"LIBSETS_DROP_MECHANIC_MONSTER_NAME",VLOOKUP(AU301,'LibSets constants'!$I$4:$L$1003,3,FALSE),""),"")</f>
        <v/>
      </c>
      <c r="AW301" s="43" t="str">
        <f>IF(AU301&lt;&gt;"",IF(AU301&lt;&gt;"LIBSETS_DROP_MECHANIC_MONSTER_NAME",VLOOKUP(AU301,'LibSets constants'!$I$4:$L$1003,4,FALSE),""),"")</f>
        <v/>
      </c>
      <c r="AX301" s="87" t="s">
        <v>2678</v>
      </c>
      <c r="AY301" s="21" t="str">
        <f t="shared" si="20"/>
        <v>[348] = {wayshrines={363,363,363,}, dlcId=DLC_DRAGON_BONES</v>
      </c>
      <c r="AZ301" s="21" t="str">
        <f t="shared" si="21"/>
        <v>, zoneIds={1010}, veteran=false</v>
      </c>
      <c r="BA301" s="21" t="str">
        <f t="shared" si="22"/>
        <v>, setType=LIBSETS_SETTYPE_DUNGEON</v>
      </c>
      <c r="BB301" s="21" t="str">
        <f t="shared" si="23"/>
        <v>},</v>
      </c>
      <c r="BC301" s="21" t="str">
        <f t="shared" si="24"/>
        <v xml:space="preserve"> --Curse of Doylemish / Fluch von Doylemish   [Scalecaller Peak]</v>
      </c>
    </row>
    <row r="302" spans="1:55" x14ac:dyDescent="0.25">
      <c r="A302" s="5">
        <v>349</v>
      </c>
      <c r="B302" t="s">
        <v>30</v>
      </c>
      <c r="C302" t="s">
        <v>30</v>
      </c>
      <c r="D302" s="3">
        <f>A302</f>
        <v>349</v>
      </c>
      <c r="G302" s="8" t="s">
        <v>1484</v>
      </c>
      <c r="H302" s="115">
        <v>3</v>
      </c>
      <c r="I302" t="s">
        <v>1471</v>
      </c>
      <c r="J302" t="s">
        <v>91</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constants'!$B$4:$C$1003,2,FALSE),"")</f>
        <v>Dragon Bones</v>
      </c>
      <c r="U302" s="33" t="s">
        <v>1549</v>
      </c>
      <c r="V302" s="3" t="s">
        <v>30</v>
      </c>
      <c r="W302" s="3" t="s">
        <v>30</v>
      </c>
      <c r="X302" s="3"/>
      <c r="Y302" s="3" t="str">
        <f>IF(G302&lt;&gt;"LIBSETS_SETTYPE_BATTLEGROUND",IF(G302&lt;&gt;"LIBSETS_SETTYPE_SPECIAL",IF(X302&lt;&gt;"",X302,IF(Z302&lt;&gt;"",VLOOKUP(Z302,'ESO zone constants'!$D$3:$H$4953,5,FALSE),"")),""),"")</f>
        <v/>
      </c>
      <c r="Z302" t="str">
        <f>IF(AND(O302&lt;&gt;"",NOT(ISERROR(O302))),"",IF(AND(L302&lt;&gt;"",L302&gt;0,NOT(ISERROR(L302))),VLOOKUP(L302,'ESO dumped WayshrineInfo'!$K$3:$N$9999,4,FALSE),""))</f>
        <v/>
      </c>
      <c r="AB302" s="39"/>
      <c r="AC302" s="39"/>
      <c r="AD302" s="3" t="str">
        <f>IF(G302&lt;&gt;"LIBSETS_SETTYPE_BATTLEGROUND",IF(G302&lt;&gt;"LIBSETS_SETTYPE_SPECIAL",IF(AE302&lt;&gt;"",VLOOKUP(AE302,'ESO zone constants'!$D$3:$H$4953,5,FALSE),""),""),"")</f>
        <v/>
      </c>
      <c r="AE302" t="str">
        <f>IF(AND(O302&lt;&gt;"",NOT(ISERROR(O302))),"",IF(AND(M302&lt;&gt;"",M302&gt;0,NOT(ISERROR(M302))),VLOOKUP(M302,'ESO dumped WayshrineInfo'!$K$3:$N$9999,4,FALSE),""))</f>
        <v/>
      </c>
      <c r="AF302" s="39"/>
      <c r="AG302" s="39"/>
      <c r="AH302" s="39"/>
      <c r="AI302" s="3" t="str">
        <f>IF(G302&lt;&gt;"LIBSETS_SETTYPE_BATTLEGROUND",IF(G302&lt;&gt;"LIBSETS_SETTYPE_SPECIAL",IF(AJ302&lt;&gt;"",VLOOKUP(AJ302,'ESO zone constants'!$D$3:$H$4953,5,FALSE),""),""),"")</f>
        <v/>
      </c>
      <c r="AK302" s="39"/>
      <c r="AL302" s="39"/>
      <c r="AM302" s="39"/>
      <c r="AN302" s="3" t="str">
        <f>IF(G302&lt;&gt;"LIBSETS_SETTYPE_BATTLEGROUND",IF(G302&lt;&gt;"LIBSETS_SETTYPE_SPECIAL",IF(AO302&lt;&gt;"",VLOOKUP(AO302,'ESO zone constants'!$D$3:$H$4953,5,FALSE),""),""),"")</f>
        <v/>
      </c>
      <c r="AP302" s="39"/>
      <c r="AQ302" s="39"/>
      <c r="AR302" s="39"/>
      <c r="AS302" s="3" t="str">
        <f>IF(G302&lt;&gt;"LIBSETS_SETTYPE_BATTLEGROUND",IF(G302&lt;&gt;"LIBSETS_SETTYPE_SPECIAL",IF(AT302&lt;&gt;"",VLOOKUP(AT302,'ESO zone constants'!$D$3:$H$4953,5,FALSE),""),""),"")</f>
        <v/>
      </c>
      <c r="AU302" s="39"/>
      <c r="AV302" s="39"/>
      <c r="AW302" s="43"/>
      <c r="AX302" s="87" t="s">
        <v>2678</v>
      </c>
      <c r="AY302" s="21" t="str">
        <f t="shared" si="20"/>
        <v>[349] = {wayshrines={341,341,341,}, dlcId=DLC_DRAGON_BONES</v>
      </c>
      <c r="AZ302" s="21" t="str">
        <f t="shared" si="21"/>
        <v>, zoneIds={1009}, veteran={[EQUIP_TYPE_HEAD]=true, [EQUIP_TYPE_SHOULDERS]=false}</v>
      </c>
      <c r="BA302" s="21" t="str">
        <f t="shared" si="22"/>
        <v>, setType=LIBSETS_SETTYPE_MONSTER</v>
      </c>
      <c r="BB302" s="21" t="str">
        <f t="shared" si="23"/>
        <v>, dropMechanic={LIBSETS_DROP_MECHANIC_MONSTER_NAME}, dropMechanicNames={['en']='Thurvokun', ['de']='Thurvokun'}},</v>
      </c>
      <c r="BC302" s="21" t="str">
        <f t="shared" si="24"/>
        <v xml:space="preserve"> --Thurvokun / Thurvokun   [Fang Lair]</v>
      </c>
    </row>
    <row r="303" spans="1:55" x14ac:dyDescent="0.25">
      <c r="A303" s="5">
        <v>350</v>
      </c>
      <c r="B303" t="s">
        <v>34</v>
      </c>
      <c r="C303" t="s">
        <v>34</v>
      </c>
      <c r="D303" s="3">
        <f>A303</f>
        <v>350</v>
      </c>
      <c r="G303" s="8" t="s">
        <v>1484</v>
      </c>
      <c r="H303" s="115">
        <v>3</v>
      </c>
      <c r="I303" t="s">
        <v>1471</v>
      </c>
      <c r="J303" t="s">
        <v>91</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constants'!$B$4:$C$1003,2,FALSE),"")</f>
        <v>Dragon Bones</v>
      </c>
      <c r="U303" s="33" t="s">
        <v>1549</v>
      </c>
      <c r="V303" s="3" t="s">
        <v>34</v>
      </c>
      <c r="W303" s="3" t="s">
        <v>34</v>
      </c>
      <c r="X303" s="112"/>
      <c r="Y303" s="3" t="str">
        <f>IF(G303&lt;&gt;"LIBSETS_SETTYPE_BATTLEGROUND",IF(G303&lt;&gt;"LIBSETS_SETTYPE_SPECIAL",IF(X303&lt;&gt;"",X303,IF(Z303&lt;&gt;"",VLOOKUP(Z303,'ESO zone constants'!$D$3:$H$4953,5,FALSE),"")),""),"")</f>
        <v/>
      </c>
      <c r="Z303" t="str">
        <f>IF(AND(O303&lt;&gt;"",NOT(ISERROR(O303))),"",IF(AND(L303&lt;&gt;"",L303&gt;0,NOT(ISERROR(L303))),VLOOKUP(L303,'ESO dumped WayshrineInfo'!$K$3:$N$9999,4,FALSE),""))</f>
        <v/>
      </c>
      <c r="AA303" s="39"/>
      <c r="AB303" s="39"/>
      <c r="AC303" s="39"/>
      <c r="AD303" s="3" t="str">
        <f>IF(G303&lt;&gt;"LIBSETS_SETTYPE_BATTLEGROUND",IF(G303&lt;&gt;"LIBSETS_SETTYPE_SPECIAL",IF(AE303&lt;&gt;"",VLOOKUP(AE303,'ESO zone constants'!$D$3:$H$4953,5,FALSE),""),""),"")</f>
        <v/>
      </c>
      <c r="AE303" t="str">
        <f>IF(AND(O303&lt;&gt;"",NOT(ISERROR(O303))),"",IF(AND(M303&lt;&gt;"",M303&gt;0,NOT(ISERROR(M303))),VLOOKUP(M303,'ESO dumped WayshrineInfo'!$K$3:$N$9999,4,FALSE),""))</f>
        <v/>
      </c>
      <c r="AF303" s="39"/>
      <c r="AG303" s="39"/>
      <c r="AH303" s="39"/>
      <c r="AI303" s="3" t="str">
        <f>IF(G303&lt;&gt;"LIBSETS_SETTYPE_BATTLEGROUND",IF(G303&lt;&gt;"LIBSETS_SETTYPE_SPECIAL",IF(AJ303&lt;&gt;"",VLOOKUP(AJ303,'ESO zone constants'!$D$3:$H$4953,5,FALSE),""),""),"")</f>
        <v/>
      </c>
      <c r="AK303" s="39"/>
      <c r="AL303" s="39"/>
      <c r="AM303" s="39"/>
      <c r="AN303" s="3" t="str">
        <f>IF(G303&lt;&gt;"LIBSETS_SETTYPE_BATTLEGROUND",IF(G303&lt;&gt;"LIBSETS_SETTYPE_SPECIAL",IF(AO303&lt;&gt;"",VLOOKUP(AO303,'ESO zone constants'!$D$3:$H$4953,5,FALSE),""),""),"")</f>
        <v/>
      </c>
      <c r="AP303" s="39"/>
      <c r="AQ303" s="39"/>
      <c r="AR303" s="39"/>
      <c r="AS303" s="3" t="str">
        <f>IF(G303&lt;&gt;"LIBSETS_SETTYPE_BATTLEGROUND",IF(G303&lt;&gt;"LIBSETS_SETTYPE_SPECIAL",IF(AT303&lt;&gt;"",VLOOKUP(AT303,'ESO zone constants'!$D$3:$H$4953,5,FALSE),""),""),"")</f>
        <v/>
      </c>
      <c r="AU303" s="39"/>
      <c r="AV303" s="39"/>
      <c r="AW303" s="43"/>
      <c r="AX303" s="87" t="s">
        <v>2678</v>
      </c>
      <c r="AY303" s="21" t="str">
        <f t="shared" si="20"/>
        <v>[350] = {wayshrines={363,363,363,}, dlcId=DLC_DRAGON_BONES</v>
      </c>
      <c r="AZ303" s="21" t="str">
        <f t="shared" si="21"/>
        <v>, zoneIds={1010}, veteran={[EQUIP_TYPE_HEAD]=true, [EQUIP_TYPE_SHOULDERS]=false}</v>
      </c>
      <c r="BA303" s="21" t="str">
        <f t="shared" si="22"/>
        <v>, setType=LIBSETS_SETTYPE_MONSTER</v>
      </c>
      <c r="BB303" s="21" t="str">
        <f t="shared" si="23"/>
        <v>, dropMechanic={LIBSETS_DROP_MECHANIC_MONSTER_NAME}, dropMechanicNames={['en']='Zaan', ['de']='Zaan'}},</v>
      </c>
      <c r="BC303" s="21" t="str">
        <f t="shared" si="24"/>
        <v xml:space="preserve"> --Zaan / Zaan   [Scalecaller Peak]</v>
      </c>
    </row>
    <row r="304" spans="1:55" x14ac:dyDescent="0.25">
      <c r="A304" s="5">
        <v>351</v>
      </c>
      <c r="B304" t="s">
        <v>1194</v>
      </c>
      <c r="C304" t="s">
        <v>1195</v>
      </c>
      <c r="D304" s="3">
        <f>A304</f>
        <v>351</v>
      </c>
      <c r="G304" s="8" t="s">
        <v>1479</v>
      </c>
      <c r="I304" t="s">
        <v>91</v>
      </c>
      <c r="J304" t="s">
        <v>91</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constants'!$B$4:$C$1003,2,FALSE),"")</f>
        <v>Clockwork City</v>
      </c>
      <c r="V304" s="3" t="str">
        <f>IF(U304&lt;&gt;"",IF(U304&lt;&gt;"LIBSETS_DROP_MECHANIC_MONSTER_NAME",VLOOKUP(U304,'LibSets constants'!$I$4:$L$1003,3,FALSE),""),"")</f>
        <v/>
      </c>
      <c r="W304" s="3" t="str">
        <f>IF(U304&lt;&gt;"",IF(U304&lt;&gt;"LIBSETS_DROP_MECHANIC_MONSTER_NAME",VLOOKUP(U304,'LibSets constants'!$I$4:$L$1003,4,FALSE),""),"")</f>
        <v/>
      </c>
      <c r="X304" s="3"/>
      <c r="Y304" s="3">
        <f>IF(G304&lt;&gt;"LIBSETS_SETTYPE_BATTLEGROUND",IF(G304&lt;&gt;"LIBSETS_SETTYPE_SPECIAL",IF(X304&lt;&gt;"",X304,IF(Z304&lt;&gt;"",VLOOKUP(Z304,'ESO zone constants'!$D$3:$H$4953,5,FALSE),"")),""),"")</f>
        <v>980</v>
      </c>
      <c r="Z304" t="str">
        <f>IF(AND(O304&lt;&gt;"",NOT(ISERROR(O304))),"",IF(AND(L304&lt;&gt;"",L304&gt;0,NOT(ISERROR(L304))),VLOOKUP(L304,'ESO dumped WayshrineInfo'!$K$3:$N$9999,4,FALSE),""))</f>
        <v>Clockwork City</v>
      </c>
      <c r="AB304" s="43" t="str">
        <f>IF(AA304&lt;&gt;"",IF(AA304&lt;&gt;"LIBSETS_DROP_MECHANIC_MONSTER_NAME",VLOOKUP(AA304,'LibSets constants'!$I$4:$L$1003,3,FALSE),""),"")</f>
        <v/>
      </c>
      <c r="AC304" s="43" t="str">
        <f>IF(AA304&lt;&gt;"",IF(AA304&lt;&gt;"LIBSETS_DROP_MECHANIC_MONSTER_NAME",VLOOKUP(AA304,'LibSets constants'!$I$4:$L$1003,4,FALSE),""),"")</f>
        <v/>
      </c>
      <c r="AD304" s="3">
        <f>IF(G304&lt;&gt;"LIBSETS_SETTYPE_BATTLEGROUND",IF(G304&lt;&gt;"LIBSETS_SETTYPE_SPECIAL",IF(AE304&lt;&gt;"",VLOOKUP(AE304,'ESO zone constants'!$D$3:$H$4953,5,FALSE),""),""),"")</f>
        <v>980</v>
      </c>
      <c r="AE304" t="str">
        <f>IF(AND(O304&lt;&gt;"",NOT(ISERROR(O304))),"",IF(AND(M304&lt;&gt;"",M304&gt;0,NOT(ISERROR(M304))),VLOOKUP(M304,'ESO dumped WayshrineInfo'!$K$3:$N$9999,4,FALSE),""))</f>
        <v>Clockwork City</v>
      </c>
      <c r="AF304" s="44"/>
      <c r="AG304" s="43" t="str">
        <f>IF(AF304&lt;&gt;"",IF(AF304&lt;&gt;"LIBSETS_DROP_MECHANIC_MONSTER_NAME",VLOOKUP(AF304,'LibSets constants'!$I$4:$L$1003,3,FALSE),""),"")</f>
        <v/>
      </c>
      <c r="AH304" s="43" t="str">
        <f>IF(AF304&lt;&gt;"",IF(AF304&lt;&gt;"LIBSETS_DROP_MECHANIC_MONSTER_NAME",VLOOKUP(AF304,'LibSets constants'!$I$4:$L$1003,4,FALSE),""),"")</f>
        <v/>
      </c>
      <c r="AI304" s="3" t="str">
        <f>IF(G304&lt;&gt;"LIBSETS_SETTYPE_BATTLEGROUND",IF(G304&lt;&gt;"LIBSETS_SETTYPE_SPECIAL",IF(AJ304&lt;&gt;"",VLOOKUP(AJ304,'ESO zone constants'!$D$3:$H$4953,5,FALSE),""),""),"")</f>
        <v/>
      </c>
      <c r="AK304" s="44"/>
      <c r="AL304" s="43" t="str">
        <f>IF(AK304&lt;&gt;"",IF(AK304&lt;&gt;"LIBSETS_DROP_MECHANIC_MONSTER_NAME",VLOOKUP(AK304,'LibSets constants'!$I$4:$L$1003,3,FALSE),""),"")</f>
        <v/>
      </c>
      <c r="AM304" s="43" t="str">
        <f>IF(AK304&lt;&gt;"",IF(AK304&lt;&gt;"LIBSETS_DROP_MECHANIC_MONSTER_NAME",VLOOKUP(AK304,'LibSets constants'!$I$4:$L$1003,4,FALSE),""),"")</f>
        <v/>
      </c>
      <c r="AN304" s="3" t="str">
        <f>IF(G304&lt;&gt;"LIBSETS_SETTYPE_BATTLEGROUND",IF(G304&lt;&gt;"LIBSETS_SETTYPE_SPECIAL",IF(AO304&lt;&gt;"",VLOOKUP(AO304,'ESO zone constants'!$D$3:$H$4953,5,FALSE),""),""),"")</f>
        <v/>
      </c>
      <c r="AP304" s="44"/>
      <c r="AQ304" s="43" t="str">
        <f>IF(AP304&lt;&gt;"",IF(AP304&lt;&gt;"LIBSETS_DROP_MECHANIC_MONSTER_NAME",VLOOKUP(AP304,'LibSets constants'!$I$4:$L$1003,3,FALSE),""),"")</f>
        <v/>
      </c>
      <c r="AR304" s="43" t="str">
        <f>IF(AP304&lt;&gt;"",IF(AP304&lt;&gt;"LIBSETS_DROP_MECHANIC_MONSTER_NAME",VLOOKUP(AP304,'LibSets constants'!$I$4:$L$1003,4,FALSE),""),"")</f>
        <v/>
      </c>
      <c r="AS304" s="3" t="str">
        <f>IF(G304&lt;&gt;"LIBSETS_SETTYPE_BATTLEGROUND",IF(G304&lt;&gt;"LIBSETS_SETTYPE_SPECIAL",IF(AT304&lt;&gt;"",VLOOKUP(AT304,'ESO zone constants'!$D$3:$H$4953,5,FALSE),""),""),"")</f>
        <v/>
      </c>
      <c r="AU304" s="44"/>
      <c r="AV304" s="43" t="str">
        <f>IF(AU304&lt;&gt;"",IF(AU304&lt;&gt;"LIBSETS_DROP_MECHANIC_MONSTER_NAME",VLOOKUP(AU304,'LibSets constants'!$I$4:$L$1003,3,FALSE),""),"")</f>
        <v/>
      </c>
      <c r="AW304" s="43" t="str">
        <f>IF(AU304&lt;&gt;"",IF(AU304&lt;&gt;"LIBSETS_DROP_MECHANIC_MONSTER_NAME",VLOOKUP(AU304,'LibSets constants'!$I$4:$L$1003,4,FALSE),""),"")</f>
        <v/>
      </c>
      <c r="AX304" s="87" t="s">
        <v>2679</v>
      </c>
      <c r="AY304" s="21" t="str">
        <f t="shared" si="20"/>
        <v>[351] = {wayshrines={339,339,339,}, traitsNeeded=6, dlcId=DLC_CLOCKWORK_CITY</v>
      </c>
      <c r="AZ304" s="21" t="str">
        <f t="shared" si="21"/>
        <v>, zoneIds={980,980,980}, veteran=false</v>
      </c>
      <c r="BA304" s="21" t="str">
        <f t="shared" si="22"/>
        <v>, setType=LIBSETS_SETTYPE_CRAFTED</v>
      </c>
      <c r="BB304" s="21" t="str">
        <f t="shared" si="23"/>
        <v>, isProcSetAllowedInPvP=1},</v>
      </c>
      <c r="BC304" s="21" t="str">
        <f t="shared" si="24"/>
        <v xml:space="preserve"> --Innate Axiom / Kernaxiom   [Clockwork City, Clockwork City, Clockwork City]</v>
      </c>
    </row>
    <row r="305" spans="1:55" x14ac:dyDescent="0.25">
      <c r="A305" s="5">
        <v>352</v>
      </c>
      <c r="B305" t="s">
        <v>1196</v>
      </c>
      <c r="C305" t="s">
        <v>1197</v>
      </c>
      <c r="D305" s="3">
        <f>A305</f>
        <v>352</v>
      </c>
      <c r="G305" s="8" t="s">
        <v>1479</v>
      </c>
      <c r="I305" t="s">
        <v>91</v>
      </c>
      <c r="J305" t="s">
        <v>91</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constants'!$B$4:$C$1003,2,FALSE),"")</f>
        <v>Clockwork City</v>
      </c>
      <c r="V305" s="3" t="str">
        <f>IF(U305&lt;&gt;"",IF(U305&lt;&gt;"LIBSETS_DROP_MECHANIC_MONSTER_NAME",VLOOKUP(U305,'LibSets constants'!$I$4:$L$1003,3,FALSE),""),"")</f>
        <v/>
      </c>
      <c r="W305" s="3" t="str">
        <f>IF(U305&lt;&gt;"",IF(U305&lt;&gt;"LIBSETS_DROP_MECHANIC_MONSTER_NAME",VLOOKUP(U305,'LibSets constants'!$I$4:$L$1003,4,FALSE),""),"")</f>
        <v/>
      </c>
      <c r="X305" s="3"/>
      <c r="Y305" s="3">
        <f>IF(G305&lt;&gt;"LIBSETS_SETTYPE_BATTLEGROUND",IF(G305&lt;&gt;"LIBSETS_SETTYPE_SPECIAL",IF(X305&lt;&gt;"",X305,IF(Z305&lt;&gt;"",VLOOKUP(Z305,'ESO zone constants'!$D$3:$H$4953,5,FALSE),"")),""),"")</f>
        <v>980</v>
      </c>
      <c r="Z305" t="str">
        <f>IF(AND(O305&lt;&gt;"",NOT(ISERROR(O305))),"",IF(AND(L305&lt;&gt;"",L305&gt;0,NOT(ISERROR(L305))),VLOOKUP(L305,'ESO dumped WayshrineInfo'!$K$3:$N$9999,4,FALSE),""))</f>
        <v>Clockwork City</v>
      </c>
      <c r="AB305" s="3" t="str">
        <f>IF(AA305&lt;&gt;"",IF(AA305&lt;&gt;"LIBSETS_DROP_MECHANIC_MONSTER_NAME",VLOOKUP(AA305,'LibSets constants'!$I$4:$L$1003,3,FALSE),""),"")</f>
        <v/>
      </c>
      <c r="AC305" s="3" t="str">
        <f>IF(AA305&lt;&gt;"",IF(AA305&lt;&gt;"LIBSETS_DROP_MECHANIC_MONSTER_NAME",VLOOKUP(AA305,'LibSets constants'!$I$4:$L$1003,4,FALSE),""),"")</f>
        <v/>
      </c>
      <c r="AD305" s="3">
        <f>IF(G305&lt;&gt;"LIBSETS_SETTYPE_BATTLEGROUND",IF(G305&lt;&gt;"LIBSETS_SETTYPE_SPECIAL",IF(AE305&lt;&gt;"",VLOOKUP(AE305,'ESO zone constants'!$D$3:$H$4953,5,FALSE),""),""),"")</f>
        <v>980</v>
      </c>
      <c r="AE305" t="str">
        <f>IF(AND(O305&lt;&gt;"",NOT(ISERROR(O305))),"",IF(AND(M305&lt;&gt;"",M305&gt;0,NOT(ISERROR(M305))),VLOOKUP(M305,'ESO dumped WayshrineInfo'!$K$3:$N$9999,4,FALSE),""))</f>
        <v>Clockwork City</v>
      </c>
      <c r="AG305" s="3" t="str">
        <f>IF(AF305&lt;&gt;"",IF(AF305&lt;&gt;"LIBSETS_DROP_MECHANIC_MONSTER_NAME",VLOOKUP(AF305,'LibSets constants'!$I$4:$L$1003,3,FALSE),""),"")</f>
        <v/>
      </c>
      <c r="AH305" s="3" t="str">
        <f>IF(AF305&lt;&gt;"",IF(AF305&lt;&gt;"LIBSETS_DROP_MECHANIC_MONSTER_NAME",VLOOKUP(AF305,'LibSets constants'!$I$4:$L$1003,4,FALSE),""),"")</f>
        <v/>
      </c>
      <c r="AI305" s="3" t="str">
        <f>IF(G305&lt;&gt;"LIBSETS_SETTYPE_BATTLEGROUND",IF(G305&lt;&gt;"LIBSETS_SETTYPE_SPECIAL",IF(AJ305&lt;&gt;"",VLOOKUP(AJ305,'ESO zone constants'!$D$3:$H$4953,5,FALSE),""),""),"")</f>
        <v/>
      </c>
      <c r="AL305" s="3" t="str">
        <f>IF(AK305&lt;&gt;"",IF(AK305&lt;&gt;"LIBSETS_DROP_MECHANIC_MONSTER_NAME",VLOOKUP(AK305,'LibSets constants'!$I$4:$L$1003,3,FALSE),""),"")</f>
        <v/>
      </c>
      <c r="AM305" s="3" t="str">
        <f>IF(AK305&lt;&gt;"",IF(AK305&lt;&gt;"LIBSETS_DROP_MECHANIC_MONSTER_NAME",VLOOKUP(AK305,'LibSets constants'!$I$4:$L$1003,4,FALSE),""),"")</f>
        <v/>
      </c>
      <c r="AN305" s="3" t="str">
        <f>IF(G305&lt;&gt;"LIBSETS_SETTYPE_BATTLEGROUND",IF(G305&lt;&gt;"LIBSETS_SETTYPE_SPECIAL",IF(AO305&lt;&gt;"",VLOOKUP(AO305,'ESO zone constants'!$D$3:$H$4953,5,FALSE),""),""),"")</f>
        <v/>
      </c>
      <c r="AQ305" s="3" t="str">
        <f>IF(AP305&lt;&gt;"",IF(AP305&lt;&gt;"LIBSETS_DROP_MECHANIC_MONSTER_NAME",VLOOKUP(AP305,'LibSets constants'!$I$4:$L$1003,3,FALSE),""),"")</f>
        <v/>
      </c>
      <c r="AR305" s="3" t="str">
        <f>IF(AP305&lt;&gt;"",IF(AP305&lt;&gt;"LIBSETS_DROP_MECHANIC_MONSTER_NAME",VLOOKUP(AP305,'LibSets constants'!$I$4:$L$1003,4,FALSE),""),"")</f>
        <v/>
      </c>
      <c r="AS305" s="3" t="str">
        <f>IF(G305&lt;&gt;"LIBSETS_SETTYPE_BATTLEGROUND",IF(G305&lt;&gt;"LIBSETS_SETTYPE_SPECIAL",IF(AT305&lt;&gt;"",VLOOKUP(AT305,'ESO zone constants'!$D$3:$H$4953,5,FALSE),""),""),"")</f>
        <v/>
      </c>
      <c r="AV305" s="3" t="str">
        <f>IF(AU305&lt;&gt;"",IF(AU305&lt;&gt;"LIBSETS_DROP_MECHANIC_MONSTER_NAME",VLOOKUP(AU305,'LibSets constants'!$I$4:$L$1003,3,FALSE),""),"")</f>
        <v/>
      </c>
      <c r="AW305" s="3" t="str">
        <f>IF(AU305&lt;&gt;"",IF(AU305&lt;&gt;"LIBSETS_DROP_MECHANIC_MONSTER_NAME",VLOOKUP(AU305,'LibSets constants'!$I$4:$L$1003,4,FALSE),""),"")</f>
        <v/>
      </c>
      <c r="AX305" s="87" t="s">
        <v>2679</v>
      </c>
      <c r="AY305" s="21" t="str">
        <f t="shared" si="20"/>
        <v>[352] = {wayshrines={337,337,337,}, traitsNeeded=2, dlcId=DLC_CLOCKWORK_CITY</v>
      </c>
      <c r="AZ305" s="21" t="str">
        <f t="shared" si="21"/>
        <v>, zoneIds={980,980,980}, veteran=false</v>
      </c>
      <c r="BA305" s="21" t="str">
        <f t="shared" si="22"/>
        <v>, setType=LIBSETS_SETTYPE_CRAFTED</v>
      </c>
      <c r="BB305" s="21" t="str">
        <f t="shared" si="23"/>
        <v>, isProcSetAllowedInPvP=1},</v>
      </c>
      <c r="BC305" s="21" t="str">
        <f t="shared" si="24"/>
        <v xml:space="preserve"> --Fortified Brass / Messingpanzer   [Clockwork City, Clockwork City, Clockwork City]</v>
      </c>
    </row>
    <row r="306" spans="1:55" x14ac:dyDescent="0.25">
      <c r="A306" s="5">
        <v>353</v>
      </c>
      <c r="B306" t="s">
        <v>1198</v>
      </c>
      <c r="C306" t="s">
        <v>1199</v>
      </c>
      <c r="D306" s="3">
        <f>A306</f>
        <v>353</v>
      </c>
      <c r="G306" s="8" t="s">
        <v>1479</v>
      </c>
      <c r="I306" t="s">
        <v>91</v>
      </c>
      <c r="J306" t="s">
        <v>91</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constants'!$B$4:$C$1003,2,FALSE),"")</f>
        <v>Clockwork City</v>
      </c>
      <c r="V306" s="3" t="str">
        <f>IF(U306&lt;&gt;"",IF(U306&lt;&gt;"LIBSETS_DROP_MECHANIC_MONSTER_NAME",VLOOKUP(U306,'LibSets constants'!$I$4:$L$1003,3,FALSE),""),"")</f>
        <v/>
      </c>
      <c r="W306" s="3" t="str">
        <f>IF(U306&lt;&gt;"",IF(U306&lt;&gt;"LIBSETS_DROP_MECHANIC_MONSTER_NAME",VLOOKUP(U306,'LibSets constants'!$I$4:$L$1003,4,FALSE),""),"")</f>
        <v/>
      </c>
      <c r="X306" s="3"/>
      <c r="Y306" s="3">
        <f>IF(G306&lt;&gt;"LIBSETS_SETTYPE_BATTLEGROUND",IF(G306&lt;&gt;"LIBSETS_SETTYPE_SPECIAL",IF(X306&lt;&gt;"",X306,IF(Z306&lt;&gt;"",VLOOKUP(Z306,'ESO zone constants'!$D$3:$H$4953,5,FALSE),"")),""),"")</f>
        <v>980</v>
      </c>
      <c r="Z306" t="str">
        <f>IF(AND(O306&lt;&gt;"",NOT(ISERROR(O306))),"",IF(AND(L306&lt;&gt;"",L306&gt;0,NOT(ISERROR(L306))),VLOOKUP(L306,'ESO dumped WayshrineInfo'!$K$3:$N$9999,4,FALSE),""))</f>
        <v>Clockwork City</v>
      </c>
      <c r="AB306" s="3" t="str">
        <f>IF(AA306&lt;&gt;"",IF(AA306&lt;&gt;"LIBSETS_DROP_MECHANIC_MONSTER_NAME",VLOOKUP(AA306,'LibSets constants'!$I$4:$L$1003,3,FALSE),""),"")</f>
        <v/>
      </c>
      <c r="AC306" s="3" t="str">
        <f>IF(AA306&lt;&gt;"",IF(AA306&lt;&gt;"LIBSETS_DROP_MECHANIC_MONSTER_NAME",VLOOKUP(AA306,'LibSets constants'!$I$4:$L$1003,4,FALSE),""),"")</f>
        <v/>
      </c>
      <c r="AD306" s="3">
        <f>IF(G306&lt;&gt;"LIBSETS_SETTYPE_BATTLEGROUND",IF(G306&lt;&gt;"LIBSETS_SETTYPE_SPECIAL",IF(AE306&lt;&gt;"",VLOOKUP(AE306,'ESO zone constants'!$D$3:$H$4953,5,FALSE),""),""),"")</f>
        <v>980</v>
      </c>
      <c r="AE306" t="str">
        <f>IF(AND(O306&lt;&gt;"",NOT(ISERROR(O306))),"",IF(AND(M306&lt;&gt;"",M306&gt;0,NOT(ISERROR(M306))),VLOOKUP(M306,'ESO dumped WayshrineInfo'!$K$3:$N$9999,4,FALSE),""))</f>
        <v>Clockwork City</v>
      </c>
      <c r="AG306" s="3" t="str">
        <f>IF(AF306&lt;&gt;"",IF(AF306&lt;&gt;"LIBSETS_DROP_MECHANIC_MONSTER_NAME",VLOOKUP(AF306,'LibSets constants'!$I$4:$L$1003,3,FALSE),""),"")</f>
        <v/>
      </c>
      <c r="AH306" s="3" t="str">
        <f>IF(AF306&lt;&gt;"",IF(AF306&lt;&gt;"LIBSETS_DROP_MECHANIC_MONSTER_NAME",VLOOKUP(AF306,'LibSets constants'!$I$4:$L$1003,4,FALSE),""),"")</f>
        <v/>
      </c>
      <c r="AI306" s="3" t="str">
        <f>IF(G306&lt;&gt;"LIBSETS_SETTYPE_BATTLEGROUND",IF(G306&lt;&gt;"LIBSETS_SETTYPE_SPECIAL",IF(AJ306&lt;&gt;"",VLOOKUP(AJ306,'ESO zone constants'!$D$3:$H$4953,5,FALSE),""),""),"")</f>
        <v/>
      </c>
      <c r="AL306" s="3" t="str">
        <f>IF(AK306&lt;&gt;"",IF(AK306&lt;&gt;"LIBSETS_DROP_MECHANIC_MONSTER_NAME",VLOOKUP(AK306,'LibSets constants'!$I$4:$L$1003,3,FALSE),""),"")</f>
        <v/>
      </c>
      <c r="AM306" s="3" t="str">
        <f>IF(AK306&lt;&gt;"",IF(AK306&lt;&gt;"LIBSETS_DROP_MECHANIC_MONSTER_NAME",VLOOKUP(AK306,'LibSets constants'!$I$4:$L$1003,4,FALSE),""),"")</f>
        <v/>
      </c>
      <c r="AN306" s="3" t="str">
        <f>IF(G306&lt;&gt;"LIBSETS_SETTYPE_BATTLEGROUND",IF(G306&lt;&gt;"LIBSETS_SETTYPE_SPECIAL",IF(AO306&lt;&gt;"",VLOOKUP(AO306,'ESO zone constants'!$D$3:$H$4953,5,FALSE),""),""),"")</f>
        <v/>
      </c>
      <c r="AQ306" s="3" t="str">
        <f>IF(AP306&lt;&gt;"",IF(AP306&lt;&gt;"LIBSETS_DROP_MECHANIC_MONSTER_NAME",VLOOKUP(AP306,'LibSets constants'!$I$4:$L$1003,3,FALSE),""),"")</f>
        <v/>
      </c>
      <c r="AR306" s="3" t="str">
        <f>IF(AP306&lt;&gt;"",IF(AP306&lt;&gt;"LIBSETS_DROP_MECHANIC_MONSTER_NAME",VLOOKUP(AP306,'LibSets constants'!$I$4:$L$1003,4,FALSE),""),"")</f>
        <v/>
      </c>
      <c r="AS306" s="3" t="str">
        <f>IF(G306&lt;&gt;"LIBSETS_SETTYPE_BATTLEGROUND",IF(G306&lt;&gt;"LIBSETS_SETTYPE_SPECIAL",IF(AT306&lt;&gt;"",VLOOKUP(AT306,'ESO zone constants'!$D$3:$H$4953,5,FALSE),""),""),"")</f>
        <v/>
      </c>
      <c r="AV306" s="3" t="str">
        <f>IF(AU306&lt;&gt;"",IF(AU306&lt;&gt;"LIBSETS_DROP_MECHANIC_MONSTER_NAME",VLOOKUP(AU306,'LibSets constants'!$I$4:$L$1003,3,FALSE),""),"")</f>
        <v/>
      </c>
      <c r="AW306" s="3" t="str">
        <f>IF(AU306&lt;&gt;"",IF(AU306&lt;&gt;"LIBSETS_DROP_MECHANIC_MONSTER_NAME",VLOOKUP(AU306,'LibSets constants'!$I$4:$L$1003,4,FALSE),""),"")</f>
        <v/>
      </c>
      <c r="AX306" s="87" t="s">
        <v>2678</v>
      </c>
      <c r="AY306" s="21" t="str">
        <f t="shared" si="20"/>
        <v>[353] = {wayshrines={338,338,338,}, traitsNeeded=4, dlcId=DLC_CLOCKWORK_CITY</v>
      </c>
      <c r="AZ306" s="21" t="str">
        <f t="shared" si="21"/>
        <v>, zoneIds={980,980,980}, veteran=false</v>
      </c>
      <c r="BA306" s="21" t="str">
        <f t="shared" si="22"/>
        <v>, setType=LIBSETS_SETTYPE_CRAFTED</v>
      </c>
      <c r="BB306" s="21" t="str">
        <f t="shared" si="23"/>
        <v>},</v>
      </c>
      <c r="BC306" s="21" t="str">
        <f t="shared" si="24"/>
        <v xml:space="preserve"> --Mechanical Acuity / Mechanikblick   [Clockwork City, Clockwork City, Clockwork City]</v>
      </c>
    </row>
    <row r="307" spans="1:55" x14ac:dyDescent="0.25">
      <c r="A307" s="12">
        <v>354</v>
      </c>
      <c r="B307" t="s">
        <v>1200</v>
      </c>
      <c r="C307" t="s">
        <v>1201</v>
      </c>
      <c r="D307" s="3">
        <f>A307</f>
        <v>354</v>
      </c>
      <c r="G307" s="8" t="s">
        <v>1485</v>
      </c>
      <c r="I307" t="s">
        <v>91</v>
      </c>
      <c r="J307" t="s">
        <v>91</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constants'!$B$4:$C$1003,2,FALSE),"")</f>
        <v>Clockwork City</v>
      </c>
      <c r="U307" s="33" t="s">
        <v>1565</v>
      </c>
      <c r="V307" s="3" t="str">
        <f>IF(U307&lt;&gt;"",IF(U307&lt;&gt;"LIBSETS_DROP_MECHANIC_MONSTER_NAME",VLOOKUP(U307,'LibSets constants'!$I$4:$L$1003,3,FALSE),""),"")</f>
        <v>Delve bosses have a chance to drop a waist or feet.</v>
      </c>
      <c r="W307" s="3" t="str">
        <f>IF(U307&lt;&gt;"",IF(U307&lt;&gt;"LIBSETS_DROP_MECHANIC_MONSTER_NAME",VLOOKUP(U307,'LibSets constants'!$I$4:$L$1003,4,FALSE),""),"")</f>
        <v>Bosse in Gewölben haben die Chance, eine Taille oder Füße fallen zu lassen.</v>
      </c>
      <c r="X307" s="3"/>
      <c r="Y307" s="3" t="str">
        <f>IF(G307&lt;&gt;"LIBSETS_SETTYPE_BATTLEGROUND",IF(G307&lt;&gt;"LIBSETS_SETTYPE_SPECIAL",IF(X307&lt;&gt;"",X307,IF(Z307&lt;&gt;"",VLOOKUP(Z307,'ESO zone constants'!$D$3:$H$4953,5,FALSE),"")),""),"")</f>
        <v/>
      </c>
      <c r="Z307" t="str">
        <f>IF(AND(O307&lt;&gt;"",NOT(ISERROR(O307))),"",IF(AND(L307&lt;&gt;"",L307&gt;0,NOT(ISERROR(L307))),VLOOKUP(L307,'ESO dumped WayshrineInfo'!$K$3:$N$9999,4,FALSE),""))</f>
        <v/>
      </c>
      <c r="AA307" s="33" t="s">
        <v>1566</v>
      </c>
      <c r="AB307" s="43" t="str">
        <f>IF(AA307&lt;&gt;"",IF(AA307&lt;&gt;"LIBSETS_DROP_MECHANIC_MONSTER_NAME",VLOOKUP(AA307,'LibSets constants'!$I$4:$L$1003,3,FALSE),""),"")</f>
        <v>Overland group bosses have a 100% chance to drop head, chest, legs, or weapon.</v>
      </c>
      <c r="AC307" s="43" t="str">
        <f>IF(AA307&lt;&gt;"",IF(AA307&lt;&gt;"LIBSETS_DROP_MECHANIC_MONSTER_NAME",VLOOKUP(AA307,'LibSets constants'!$I$4:$L$1003,4,FALSE),""),"")</f>
        <v>Überland Gruppenbosse haben eine Chance von 100%, Kopf, Brust, Beine oder Waffen fallen zu lassen.</v>
      </c>
      <c r="AD307" s="3" t="str">
        <f>IF(G307&lt;&gt;"LIBSETS_SETTYPE_BATTLEGROUND",IF(G307&lt;&gt;"LIBSETS_SETTYPE_SPECIAL",IF(AE307&lt;&gt;"",VLOOKUP(AE307,'ESO zone constants'!$D$3:$H$4953,5,FALSE),""),""),"")</f>
        <v/>
      </c>
      <c r="AE307" t="str">
        <f>IF(AND(O307&lt;&gt;"",NOT(ISERROR(O307))),"",IF(AND(M307&lt;&gt;"",M307&gt;0,NOT(ISERROR(M307))),VLOOKUP(M307,'ESO dumped WayshrineInfo'!$K$3:$N$9999,4,FALSE),""))</f>
        <v/>
      </c>
      <c r="AF307" s="44" t="s">
        <v>1567</v>
      </c>
      <c r="AG307" s="43" t="str">
        <f>IF(AF307&lt;&gt;"",IF(AF307&lt;&gt;"LIBSETS_DROP_MECHANIC_MONSTER_NAME",VLOOKUP(AF307,'LibSets constants'!$I$4:$L$1003,3,FALSE),""),"")</f>
        <v>Public dungeon bosses have a chance to drop a shoulder, hand, or weapon.</v>
      </c>
      <c r="AH307" s="43" t="str">
        <f>IF(AF307&lt;&gt;"",IF(AF307&lt;&gt;"LIBSETS_DROP_MECHANIC_MONSTER_NAME",VLOOKUP(AF307,'LibSets constants'!$I$4:$L$1003,4,FALSE),""),"")</f>
        <v>Öffentliche Dungeon-Bosse haben die Möglichkeit, eine Schulter, Handschuhe oder eine Waffe fallen zu lassen.</v>
      </c>
      <c r="AI307" s="3" t="str">
        <f>IF(G307&lt;&gt;"LIBSETS_SETTYPE_BATTLEGROUND",IF(G307&lt;&gt;"LIBSETS_SETTYPE_SPECIAL",IF(AJ307&lt;&gt;"",VLOOKUP(AJ307,'ESO zone constants'!$D$3:$H$4953,5,FALSE),""),""),"")</f>
        <v/>
      </c>
      <c r="AK307" s="44" t="s">
        <v>1568</v>
      </c>
      <c r="AL307" s="43" t="str">
        <f>IF(AK307&lt;&gt;"",IF(AK307&lt;&gt;"LIBSETS_DROP_MECHANIC_MONSTER_NAME",VLOOKUP(AK307,'LibSets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7" s="43" t="str">
        <f>IF(AK307&lt;&gt;"",IF(AK307&lt;&gt;"LIBSETS_DROP_MECHANIC_MONSTER_NAME",VLOOKUP(AK307,'LibSets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7" s="3" t="str">
        <f>IF(G307&lt;&gt;"LIBSETS_SETTYPE_BATTLEGROUND",IF(G307&lt;&gt;"LIBSETS_SETTYPE_SPECIAL",IF(AO307&lt;&gt;"",VLOOKUP(AO307,'ESO zone constants'!$D$3:$H$4953,5,FALSE),""),""),"")</f>
        <v/>
      </c>
      <c r="AP307" s="44"/>
      <c r="AQ307" s="43" t="str">
        <f>IF(AP307&lt;&gt;"",IF(AP307&lt;&gt;"LIBSETS_DROP_MECHANIC_MONSTER_NAME",VLOOKUP(AP307,'LibSets constants'!$I$4:$L$1003,3,FALSE),""),"")</f>
        <v/>
      </c>
      <c r="AR307" s="43" t="str">
        <f>IF(AP307&lt;&gt;"",IF(AP307&lt;&gt;"LIBSETS_DROP_MECHANIC_MONSTER_NAME",VLOOKUP(AP307,'LibSets constants'!$I$4:$L$1003,4,FALSE),""),"")</f>
        <v/>
      </c>
      <c r="AS307" s="3" t="str">
        <f>IF(G307&lt;&gt;"LIBSETS_SETTYPE_BATTLEGROUND",IF(G307&lt;&gt;"LIBSETS_SETTYPE_SPECIAL",IF(AT307&lt;&gt;"",VLOOKUP(AT307,'ESO zone constants'!$D$3:$H$4953,5,FALSE),""),""),"")</f>
        <v/>
      </c>
      <c r="AU307" s="44"/>
      <c r="AV307" s="43" t="str">
        <f>IF(AU307&lt;&gt;"",IF(AU307&lt;&gt;"LIBSETS_DROP_MECHANIC_MONSTER_NAME",VLOOKUP(AU307,'LibSets constants'!$I$4:$L$1003,3,FALSE),""),"")</f>
        <v/>
      </c>
      <c r="AW307" s="43" t="str">
        <f>IF(AU307&lt;&gt;"",IF(AU307&lt;&gt;"LIBSETS_DROP_MECHANIC_MONSTER_NAME",VLOOKUP(AU307,'LibSets constants'!$I$4:$L$1003,4,FALSE),""),"")</f>
        <v/>
      </c>
      <c r="AX307" s="87" t="s">
        <v>2678</v>
      </c>
      <c r="AY307" s="21" t="str">
        <f t="shared" si="20"/>
        <v>[354] = {wayshrines={-1,-1,-1,}, dlcId=DLC_CLOCKWORK_CITY</v>
      </c>
      <c r="AZ307" s="21" t="str">
        <f t="shared" si="21"/>
        <v>, zoneIds={980}, veteran=false</v>
      </c>
      <c r="BA307" s="21" t="str">
        <f t="shared" si="22"/>
        <v>, setType=LIBSETS_SETTYPE_OVERLAND</v>
      </c>
      <c r="BB307" s="21" t="str">
        <f t="shared" si="23"/>
        <v>, dropMechanic={LIBSETS_DROP_MECHANIC_OVERLAND_BOSS_DELVE,LIBSETS_DROP_MECHANIC_OVERLAND_WORLDBOSS,LIBSETS_DROP_MECHANIC_OVERLAND_BOSS_PUBLIC_DUNGEON,LIBSETS_DROP_MECHANIC_OVERLAND_CHEST}},</v>
      </c>
      <c r="BC307" s="21" t="str">
        <f t="shared" si="24"/>
        <v xml:space="preserve"> --Mad Tinkerer / Wahntüftler   [Clockwork City]</v>
      </c>
    </row>
    <row r="308" spans="1:55" x14ac:dyDescent="0.25">
      <c r="A308" s="12">
        <v>355</v>
      </c>
      <c r="B308" t="s">
        <v>1202</v>
      </c>
      <c r="C308" t="s">
        <v>1203</v>
      </c>
      <c r="D308" s="3">
        <f>A308</f>
        <v>355</v>
      </c>
      <c r="G308" s="8" t="s">
        <v>1485</v>
      </c>
      <c r="I308" t="s">
        <v>91</v>
      </c>
      <c r="J308" t="s">
        <v>91</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constants'!$B$4:$C$1003,2,FALSE),"")</f>
        <v>Clockwork City</v>
      </c>
      <c r="U308" s="33" t="s">
        <v>1565</v>
      </c>
      <c r="V308" s="3" t="str">
        <f>IF(U308&lt;&gt;"",IF(U308&lt;&gt;"LIBSETS_DROP_MECHANIC_MONSTER_NAME",VLOOKUP(U308,'LibSets constants'!$I$4:$L$1003,3,FALSE),""),"")</f>
        <v>Delve bosses have a chance to drop a waist or feet.</v>
      </c>
      <c r="W308" s="3" t="str">
        <f>IF(U308&lt;&gt;"",IF(U308&lt;&gt;"LIBSETS_DROP_MECHANIC_MONSTER_NAME",VLOOKUP(U308,'LibSets constants'!$I$4:$L$1003,4,FALSE),""),"")</f>
        <v>Bosse in Gewölben haben die Chance, eine Taille oder Füße fallen zu lassen.</v>
      </c>
      <c r="X308" s="3"/>
      <c r="Y308" s="3" t="str">
        <f>IF(G308&lt;&gt;"LIBSETS_SETTYPE_BATTLEGROUND",IF(G308&lt;&gt;"LIBSETS_SETTYPE_SPECIAL",IF(X308&lt;&gt;"",X308,IF(Z308&lt;&gt;"",VLOOKUP(Z308,'ESO zone constants'!$D$3:$H$4953,5,FALSE),"")),""),"")</f>
        <v/>
      </c>
      <c r="Z308" t="str">
        <f>IF(AND(O308&lt;&gt;"",NOT(ISERROR(O308))),"",IF(AND(L308&lt;&gt;"",L308&gt;0,NOT(ISERROR(L308))),VLOOKUP(L308,'ESO dumped WayshrineInfo'!$K$3:$N$9999,4,FALSE),""))</f>
        <v/>
      </c>
      <c r="AA308" s="33" t="s">
        <v>1566</v>
      </c>
      <c r="AB308" s="43" t="str">
        <f>IF(AA308&lt;&gt;"",IF(AA308&lt;&gt;"LIBSETS_DROP_MECHANIC_MONSTER_NAME",VLOOKUP(AA308,'LibSets constants'!$I$4:$L$1003,3,FALSE),""),"")</f>
        <v>Overland group bosses have a 100% chance to drop head, chest, legs, or weapon.</v>
      </c>
      <c r="AC308" s="43" t="str">
        <f>IF(AA308&lt;&gt;"",IF(AA308&lt;&gt;"LIBSETS_DROP_MECHANIC_MONSTER_NAME",VLOOKUP(AA308,'LibSets constants'!$I$4:$L$1003,4,FALSE),""),"")</f>
        <v>Überland Gruppenbosse haben eine Chance von 100%, Kopf, Brust, Beine oder Waffen fallen zu lassen.</v>
      </c>
      <c r="AD308" s="3" t="str">
        <f>IF(G308&lt;&gt;"LIBSETS_SETTYPE_BATTLEGROUND",IF(G308&lt;&gt;"LIBSETS_SETTYPE_SPECIAL",IF(AE308&lt;&gt;"",VLOOKUP(AE308,'ESO zone constants'!$D$3:$H$4953,5,FALSE),""),""),"")</f>
        <v/>
      </c>
      <c r="AE308" t="str">
        <f>IF(AND(O308&lt;&gt;"",NOT(ISERROR(O308))),"",IF(AND(M308&lt;&gt;"",M308&gt;0,NOT(ISERROR(M308))),VLOOKUP(M308,'ESO dumped WayshrineInfo'!$K$3:$N$9999,4,FALSE),""))</f>
        <v/>
      </c>
      <c r="AF308" s="44" t="s">
        <v>1567</v>
      </c>
      <c r="AG308" s="43" t="str">
        <f>IF(AF308&lt;&gt;"",IF(AF308&lt;&gt;"LIBSETS_DROP_MECHANIC_MONSTER_NAME",VLOOKUP(AF308,'LibSets constants'!$I$4:$L$1003,3,FALSE),""),"")</f>
        <v>Public dungeon bosses have a chance to drop a shoulder, hand, or weapon.</v>
      </c>
      <c r="AH308" s="43" t="str">
        <f>IF(AF308&lt;&gt;"",IF(AF308&lt;&gt;"LIBSETS_DROP_MECHANIC_MONSTER_NAME",VLOOKUP(AF308,'LibSets constants'!$I$4:$L$1003,4,FALSE),""),"")</f>
        <v>Öffentliche Dungeon-Bosse haben die Möglichkeit, eine Schulter, Handschuhe oder eine Waffe fallen zu lassen.</v>
      </c>
      <c r="AI308" s="3" t="str">
        <f>IF(G308&lt;&gt;"LIBSETS_SETTYPE_BATTLEGROUND",IF(G308&lt;&gt;"LIBSETS_SETTYPE_SPECIAL",IF(AJ308&lt;&gt;"",VLOOKUP(AJ308,'ESO zone constants'!$D$3:$H$4953,5,FALSE),""),""),"")</f>
        <v/>
      </c>
      <c r="AK308" s="44" t="s">
        <v>1568</v>
      </c>
      <c r="AL308" s="43" t="str">
        <f>IF(AK308&lt;&gt;"",IF(AK308&lt;&gt;"LIBSETS_DROP_MECHANIC_MONSTER_NAME",VLOOKUP(AK308,'LibSets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8" s="43" t="str">
        <f>IF(AK308&lt;&gt;"",IF(AK308&lt;&gt;"LIBSETS_DROP_MECHANIC_MONSTER_NAME",VLOOKUP(AK308,'LibSets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8" s="3" t="str">
        <f>IF(G308&lt;&gt;"LIBSETS_SETTYPE_BATTLEGROUND",IF(G308&lt;&gt;"LIBSETS_SETTYPE_SPECIAL",IF(AO308&lt;&gt;"",VLOOKUP(AO308,'ESO zone constants'!$D$3:$H$4953,5,FALSE),""),""),"")</f>
        <v/>
      </c>
      <c r="AP308" s="44"/>
      <c r="AQ308" s="43" t="str">
        <f>IF(AP308&lt;&gt;"",IF(AP308&lt;&gt;"LIBSETS_DROP_MECHANIC_MONSTER_NAME",VLOOKUP(AP308,'LibSets constants'!$I$4:$L$1003,3,FALSE),""),"")</f>
        <v/>
      </c>
      <c r="AR308" s="43" t="str">
        <f>IF(AP308&lt;&gt;"",IF(AP308&lt;&gt;"LIBSETS_DROP_MECHANIC_MONSTER_NAME",VLOOKUP(AP308,'LibSets constants'!$I$4:$L$1003,4,FALSE),""),"")</f>
        <v/>
      </c>
      <c r="AS308" s="3" t="str">
        <f>IF(G308&lt;&gt;"LIBSETS_SETTYPE_BATTLEGROUND",IF(G308&lt;&gt;"LIBSETS_SETTYPE_SPECIAL",IF(AT308&lt;&gt;"",VLOOKUP(AT308,'ESO zone constants'!$D$3:$H$4953,5,FALSE),""),""),"")</f>
        <v/>
      </c>
      <c r="AU308" s="44"/>
      <c r="AV308" s="43" t="str">
        <f>IF(AU308&lt;&gt;"",IF(AU308&lt;&gt;"LIBSETS_DROP_MECHANIC_MONSTER_NAME",VLOOKUP(AU308,'LibSets constants'!$I$4:$L$1003,3,FALSE),""),"")</f>
        <v/>
      </c>
      <c r="AW308" s="43" t="str">
        <f>IF(AU308&lt;&gt;"",IF(AU308&lt;&gt;"LIBSETS_DROP_MECHANIC_MONSTER_NAME",VLOOKUP(AU308,'LibSets constants'!$I$4:$L$1003,4,FALSE),""),"")</f>
        <v/>
      </c>
      <c r="AX308" s="87" t="s">
        <v>2678</v>
      </c>
      <c r="AY308" s="21" t="str">
        <f t="shared" si="20"/>
        <v>[355] = {wayshrines={-1,-1,-1,}, dlcId=DLC_CLOCKWORK_CITY</v>
      </c>
      <c r="AZ308" s="21" t="str">
        <f t="shared" si="21"/>
        <v>, zoneIds={980}, veteran=false</v>
      </c>
      <c r="BA308" s="21" t="str">
        <f t="shared" si="22"/>
        <v>, setType=LIBSETS_SETTYPE_OVERLAND</v>
      </c>
      <c r="BB308" s="21" t="str">
        <f t="shared" si="23"/>
        <v>, dropMechanic={LIBSETS_DROP_MECHANIC_OVERLAND_BOSS_DELVE,LIBSETS_DROP_MECHANIC_OVERLAND_WORLDBOSS,LIBSETS_DROP_MECHANIC_OVERLAND_BOSS_PUBLIC_DUNGEON,LIBSETS_DROP_MECHANIC_OVERLAND_CHEST}},</v>
      </c>
      <c r="BC308" s="21" t="str">
        <f t="shared" si="24"/>
        <v xml:space="preserve"> --Unfathomable Darkness / Unermessliche Dunkelheit   [Clockwork City]</v>
      </c>
    </row>
    <row r="309" spans="1:55" x14ac:dyDescent="0.25">
      <c r="A309" s="12">
        <v>356</v>
      </c>
      <c r="B309" t="s">
        <v>1204</v>
      </c>
      <c r="C309" t="s">
        <v>1205</v>
      </c>
      <c r="D309" s="3">
        <f>A309</f>
        <v>356</v>
      </c>
      <c r="G309" s="8" t="s">
        <v>1485</v>
      </c>
      <c r="I309" t="s">
        <v>91</v>
      </c>
      <c r="J309" t="s">
        <v>91</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constants'!$B$4:$C$1003,2,FALSE),"")</f>
        <v>Clockwork City</v>
      </c>
      <c r="U309" s="33" t="s">
        <v>1565</v>
      </c>
      <c r="V309" s="3" t="str">
        <f>IF(U309&lt;&gt;"",IF(U309&lt;&gt;"LIBSETS_DROP_MECHANIC_MONSTER_NAME",VLOOKUP(U309,'LibSets constants'!$I$4:$L$1003,3,FALSE),""),"")</f>
        <v>Delve bosses have a chance to drop a waist or feet.</v>
      </c>
      <c r="W309" s="3" t="str">
        <f>IF(U309&lt;&gt;"",IF(U309&lt;&gt;"LIBSETS_DROP_MECHANIC_MONSTER_NAME",VLOOKUP(U309,'LibSets constants'!$I$4:$L$1003,4,FALSE),""),"")</f>
        <v>Bosse in Gewölben haben die Chance, eine Taille oder Füße fallen zu lassen.</v>
      </c>
      <c r="X309" s="3"/>
      <c r="Y309" s="3" t="str">
        <f>IF(G309&lt;&gt;"LIBSETS_SETTYPE_BATTLEGROUND",IF(G309&lt;&gt;"LIBSETS_SETTYPE_SPECIAL",IF(X309&lt;&gt;"",X309,IF(Z309&lt;&gt;"",VLOOKUP(Z309,'ESO zone constants'!$D$3:$H$4953,5,FALSE),"")),""),"")</f>
        <v/>
      </c>
      <c r="Z309" t="str">
        <f>IF(AND(O309&lt;&gt;"",NOT(ISERROR(O309))),"",IF(AND(L309&lt;&gt;"",L309&gt;0,NOT(ISERROR(L309))),VLOOKUP(L309,'ESO dumped WayshrineInfo'!$K$3:$N$9999,4,FALSE),""))</f>
        <v/>
      </c>
      <c r="AA309" s="33" t="s">
        <v>1566</v>
      </c>
      <c r="AB309" s="43" t="str">
        <f>IF(AA309&lt;&gt;"",IF(AA309&lt;&gt;"LIBSETS_DROP_MECHANIC_MONSTER_NAME",VLOOKUP(AA309,'LibSets constants'!$I$4:$L$1003,3,FALSE),""),"")</f>
        <v>Overland group bosses have a 100% chance to drop head, chest, legs, or weapon.</v>
      </c>
      <c r="AC309" s="43" t="str">
        <f>IF(AA309&lt;&gt;"",IF(AA309&lt;&gt;"LIBSETS_DROP_MECHANIC_MONSTER_NAME",VLOOKUP(AA309,'LibSets constants'!$I$4:$L$1003,4,FALSE),""),"")</f>
        <v>Überland Gruppenbosse haben eine Chance von 100%, Kopf, Brust, Beine oder Waffen fallen zu lassen.</v>
      </c>
      <c r="AD309" s="3" t="str">
        <f>IF(G309&lt;&gt;"LIBSETS_SETTYPE_BATTLEGROUND",IF(G309&lt;&gt;"LIBSETS_SETTYPE_SPECIAL",IF(AE309&lt;&gt;"",VLOOKUP(AE309,'ESO zone constants'!$D$3:$H$4953,5,FALSE),""),""),"")</f>
        <v/>
      </c>
      <c r="AE309" t="str">
        <f>IF(AND(O309&lt;&gt;"",NOT(ISERROR(O309))),"",IF(AND(M309&lt;&gt;"",M309&gt;0,NOT(ISERROR(M309))),VLOOKUP(M309,'ESO dumped WayshrineInfo'!$K$3:$N$9999,4,FALSE),""))</f>
        <v/>
      </c>
      <c r="AF309" s="44" t="s">
        <v>1567</v>
      </c>
      <c r="AG309" s="43" t="str">
        <f>IF(AF309&lt;&gt;"",IF(AF309&lt;&gt;"LIBSETS_DROP_MECHANIC_MONSTER_NAME",VLOOKUP(AF309,'LibSets constants'!$I$4:$L$1003,3,FALSE),""),"")</f>
        <v>Public dungeon bosses have a chance to drop a shoulder, hand, or weapon.</v>
      </c>
      <c r="AH309" s="43" t="str">
        <f>IF(AF309&lt;&gt;"",IF(AF309&lt;&gt;"LIBSETS_DROP_MECHANIC_MONSTER_NAME",VLOOKUP(AF309,'LibSets constants'!$I$4:$L$1003,4,FALSE),""),"")</f>
        <v>Öffentliche Dungeon-Bosse haben die Möglichkeit, eine Schulter, Handschuhe oder eine Waffe fallen zu lassen.</v>
      </c>
      <c r="AI309" s="3" t="str">
        <f>IF(G309&lt;&gt;"LIBSETS_SETTYPE_BATTLEGROUND",IF(G309&lt;&gt;"LIBSETS_SETTYPE_SPECIAL",IF(AJ309&lt;&gt;"",VLOOKUP(AJ309,'ESO zone constants'!$D$3:$H$4953,5,FALSE),""),""),"")</f>
        <v/>
      </c>
      <c r="AK309" s="44" t="s">
        <v>1568</v>
      </c>
      <c r="AL309" s="43" t="str">
        <f>IF(AK309&lt;&gt;"",IF(AK309&lt;&gt;"LIBSETS_DROP_MECHANIC_MONSTER_NAME",VLOOKUP(AK309,'LibSets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9" s="43" t="str">
        <f>IF(AK309&lt;&gt;"",IF(AK309&lt;&gt;"LIBSETS_DROP_MECHANIC_MONSTER_NAME",VLOOKUP(AK309,'LibSets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9" s="3" t="str">
        <f>IF(G309&lt;&gt;"LIBSETS_SETTYPE_BATTLEGROUND",IF(G309&lt;&gt;"LIBSETS_SETTYPE_SPECIAL",IF(AO309&lt;&gt;"",VLOOKUP(AO309,'ESO zone constants'!$D$3:$H$4953,5,FALSE),""),""),"")</f>
        <v/>
      </c>
      <c r="AP309" s="44"/>
      <c r="AQ309" s="43" t="str">
        <f>IF(AP309&lt;&gt;"",IF(AP309&lt;&gt;"LIBSETS_DROP_MECHANIC_MONSTER_NAME",VLOOKUP(AP309,'LibSets constants'!$I$4:$L$1003,3,FALSE),""),"")</f>
        <v/>
      </c>
      <c r="AR309" s="43" t="str">
        <f>IF(AP309&lt;&gt;"",IF(AP309&lt;&gt;"LIBSETS_DROP_MECHANIC_MONSTER_NAME",VLOOKUP(AP309,'LibSets constants'!$I$4:$L$1003,4,FALSE),""),"")</f>
        <v/>
      </c>
      <c r="AS309" s="3" t="str">
        <f>IF(G309&lt;&gt;"LIBSETS_SETTYPE_BATTLEGROUND",IF(G309&lt;&gt;"LIBSETS_SETTYPE_SPECIAL",IF(AT309&lt;&gt;"",VLOOKUP(AT309,'ESO zone constants'!$D$3:$H$4953,5,FALSE),""),""),"")</f>
        <v/>
      </c>
      <c r="AU309" s="44"/>
      <c r="AV309" s="43" t="str">
        <f>IF(AU309&lt;&gt;"",IF(AU309&lt;&gt;"LIBSETS_DROP_MECHANIC_MONSTER_NAME",VLOOKUP(AU309,'LibSets constants'!$I$4:$L$1003,3,FALSE),""),"")</f>
        <v/>
      </c>
      <c r="AW309" s="43" t="str">
        <f>IF(AU309&lt;&gt;"",IF(AU309&lt;&gt;"LIBSETS_DROP_MECHANIC_MONSTER_NAME",VLOOKUP(AU309,'LibSets constants'!$I$4:$L$1003,4,FALSE),""),"")</f>
        <v/>
      </c>
      <c r="AX309" s="87" t="s">
        <v>2678</v>
      </c>
      <c r="AY309" s="21" t="str">
        <f t="shared" si="20"/>
        <v>[356] = {wayshrines={-1,-1,-1,}, dlcId=DLC_CLOCKWORK_CITY</v>
      </c>
      <c r="AZ309" s="21" t="str">
        <f t="shared" si="21"/>
        <v>, zoneIds={980}, veteran=false</v>
      </c>
      <c r="BA309" s="21" t="str">
        <f t="shared" si="22"/>
        <v>, setType=LIBSETS_SETTYPE_OVERLAND</v>
      </c>
      <c r="BB309" s="21" t="str">
        <f t="shared" si="23"/>
        <v>, dropMechanic={LIBSETS_DROP_MECHANIC_OVERLAND_BOSS_DELVE,LIBSETS_DROP_MECHANIC_OVERLAND_WORLDBOSS,LIBSETS_DROP_MECHANIC_OVERLAND_BOSS_PUBLIC_DUNGEON,LIBSETS_DROP_MECHANIC_OVERLAND_CHEST}},</v>
      </c>
      <c r="BC309" s="21" t="str">
        <f t="shared" si="24"/>
        <v xml:space="preserve"> --Livewire / Stromschlag   [Clockwork City]</v>
      </c>
    </row>
    <row r="310" spans="1:55" x14ac:dyDescent="0.25">
      <c r="A310" s="12">
        <v>357</v>
      </c>
      <c r="B310" t="s">
        <v>1206</v>
      </c>
      <c r="C310" t="s">
        <v>1207</v>
      </c>
      <c r="D310" s="3">
        <f>A310</f>
        <v>357</v>
      </c>
      <c r="G310" s="8" t="s">
        <v>1486</v>
      </c>
      <c r="I310" t="s">
        <v>92</v>
      </c>
      <c r="J310" t="s">
        <v>91</v>
      </c>
      <c r="K310">
        <v>346</v>
      </c>
      <c r="L310">
        <v>346</v>
      </c>
      <c r="M310">
        <v>346</v>
      </c>
      <c r="N310">
        <v>0</v>
      </c>
      <c r="O310" s="66" t="s">
        <v>660</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constants'!$B$4:$C$1003,2,FALSE),"")</f>
        <v>Clockwork City</v>
      </c>
      <c r="U310" s="33" t="s">
        <v>1549</v>
      </c>
      <c r="V310" s="3" t="s">
        <v>2822</v>
      </c>
      <c r="W310" s="3" t="s">
        <v>2838</v>
      </c>
      <c r="X310" s="3"/>
      <c r="Y310" s="3" t="str">
        <f>IF(G310&lt;&gt;"LIBSETS_SETTYPE_BATTLEGROUND",IF(G310&lt;&gt;"LIBSETS_SETTYPE_SPECIAL",IF(X310&lt;&gt;"",X310,IF(Z310&lt;&gt;"",VLOOKUP(Z310,'ESO zone constants'!$D$3:$H$4953,5,FALSE),"")),""),"")</f>
        <v/>
      </c>
      <c r="Z310" t="str">
        <f>IF(AND(O310&lt;&gt;"",NOT(ISERROR(O310))),"",IF(AND(L310&lt;&gt;"",L310&gt;0,NOT(ISERROR(L310))),VLOOKUP(L310,'ESO dumped WayshrineInfo'!$K$3:$N$9999,4,FALSE),""))</f>
        <v/>
      </c>
      <c r="AB310" s="39"/>
      <c r="AC310" s="39"/>
      <c r="AD310" s="3" t="str">
        <f>IF(G310&lt;&gt;"LIBSETS_SETTYPE_BATTLEGROUND",IF(G310&lt;&gt;"LIBSETS_SETTYPE_SPECIAL",IF(AE310&lt;&gt;"",VLOOKUP(AE310,'ESO zone constants'!$D$3:$H$4953,5,FALSE),""),""),"")</f>
        <v/>
      </c>
      <c r="AE310" t="str">
        <f>IF(AND(O310&lt;&gt;"",NOT(ISERROR(O310))),"",IF(AND(M310&lt;&gt;"",M310&gt;0,NOT(ISERROR(M310))),VLOOKUP(M310,'ESO dumped WayshrineInfo'!$K$3:$N$9999,4,FALSE),""))</f>
        <v/>
      </c>
      <c r="AF310" s="39"/>
      <c r="AG310" s="39"/>
      <c r="AH310" s="39"/>
      <c r="AI310" s="3" t="str">
        <f>IF(G310&lt;&gt;"LIBSETS_SETTYPE_BATTLEGROUND",IF(G310&lt;&gt;"LIBSETS_SETTYPE_SPECIAL",IF(AJ310&lt;&gt;"",VLOOKUP(AJ310,'ESO zone constants'!$D$3:$H$4953,5,FALSE),""),""),"")</f>
        <v/>
      </c>
      <c r="AK310" s="39"/>
      <c r="AL310" s="39"/>
      <c r="AM310" s="39"/>
      <c r="AN310" s="3" t="str">
        <f>IF(G310&lt;&gt;"LIBSETS_SETTYPE_BATTLEGROUND",IF(G310&lt;&gt;"LIBSETS_SETTYPE_SPECIAL",IF(AO310&lt;&gt;"",VLOOKUP(AO310,'ESO zone constants'!$D$3:$H$4953,5,FALSE),""),""),"")</f>
        <v/>
      </c>
      <c r="AP310" s="39"/>
      <c r="AQ310" s="39"/>
      <c r="AR310" s="39"/>
      <c r="AS310" s="3" t="str">
        <f>IF(G310&lt;&gt;"LIBSETS_SETTYPE_BATTLEGROUND",IF(G310&lt;&gt;"LIBSETS_SETTYPE_SPECIAL",IF(AT310&lt;&gt;"",VLOOKUP(AT310,'ESO zone constants'!$D$3:$H$4953,5,FALSE),""),""),"")</f>
        <v/>
      </c>
      <c r="AU310" s="39"/>
      <c r="AV310" s="39"/>
      <c r="AW310" s="39"/>
      <c r="AX310" s="87" t="s">
        <v>2678</v>
      </c>
      <c r="AY310" s="21" t="str">
        <f t="shared" si="20"/>
        <v>[357] = {wayshrines={346,346,346,}, dlcId=DLC_CLOCKWORK_CITY</v>
      </c>
      <c r="AZ310" s="21" t="str">
        <f t="shared" si="21"/>
        <v>, zoneIds={1000}, veteran=true</v>
      </c>
      <c r="BA310" s="21" t="str">
        <f t="shared" si="22"/>
        <v>, setType=LIBSETS_SETTYPE_TRIAL</v>
      </c>
      <c r="BB310"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0" s="21" t="str">
        <f t="shared" si="24"/>
        <v xml:space="preserve"> --Disciplined Slash (Perfected) / Disziplinierter Schnitt (vollendet)   [Asylum Sanctorium]</v>
      </c>
    </row>
    <row r="311" spans="1:55" x14ac:dyDescent="0.25">
      <c r="A311" s="12">
        <v>358</v>
      </c>
      <c r="B311" t="s">
        <v>1208</v>
      </c>
      <c r="C311" t="s">
        <v>1209</v>
      </c>
      <c r="D311" s="3">
        <f>A311</f>
        <v>358</v>
      </c>
      <c r="G311" s="8" t="s">
        <v>1486</v>
      </c>
      <c r="I311" t="s">
        <v>92</v>
      </c>
      <c r="J311" t="s">
        <v>91</v>
      </c>
      <c r="K311">
        <v>346</v>
      </c>
      <c r="L311">
        <v>346</v>
      </c>
      <c r="M311">
        <v>346</v>
      </c>
      <c r="N311">
        <v>0</v>
      </c>
      <c r="O311" s="66" t="s">
        <v>660</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constants'!$B$4:$C$1003,2,FALSE),"")</f>
        <v>Clockwork City</v>
      </c>
      <c r="U311" s="33" t="s">
        <v>1549</v>
      </c>
      <c r="V311" s="3" t="s">
        <v>2822</v>
      </c>
      <c r="W311" s="3" t="s">
        <v>2838</v>
      </c>
      <c r="X311" s="3"/>
      <c r="Y311" s="3" t="str">
        <f>IF(G311&lt;&gt;"LIBSETS_SETTYPE_BATTLEGROUND",IF(G311&lt;&gt;"LIBSETS_SETTYPE_SPECIAL",IF(X311&lt;&gt;"",X311,IF(Z311&lt;&gt;"",VLOOKUP(Z311,'ESO zone constants'!$D$3:$H$4953,5,FALSE),"")),""),"")</f>
        <v/>
      </c>
      <c r="Z311" t="str">
        <f>IF(AND(O311&lt;&gt;"",NOT(ISERROR(O311))),"",IF(AND(L311&lt;&gt;"",L311&gt;0,NOT(ISERROR(L311))),VLOOKUP(L311,'ESO dumped WayshrineInfo'!$K$3:$N$9999,4,FALSE),""))</f>
        <v/>
      </c>
      <c r="AB311" s="39"/>
      <c r="AC311" s="39"/>
      <c r="AD311" s="3" t="str">
        <f>IF(G311&lt;&gt;"LIBSETS_SETTYPE_BATTLEGROUND",IF(G311&lt;&gt;"LIBSETS_SETTYPE_SPECIAL",IF(AE311&lt;&gt;"",VLOOKUP(AE311,'ESO zone constants'!$D$3:$H$4953,5,FALSE),""),""),"")</f>
        <v/>
      </c>
      <c r="AE311" t="str">
        <f>IF(AND(O311&lt;&gt;"",NOT(ISERROR(O311))),"",IF(AND(M311&lt;&gt;"",M311&gt;0,NOT(ISERROR(M311))),VLOOKUP(M311,'ESO dumped WayshrineInfo'!$K$3:$N$9999,4,FALSE),""))</f>
        <v/>
      </c>
      <c r="AF311" s="39"/>
      <c r="AG311" s="39"/>
      <c r="AH311" s="39"/>
      <c r="AI311" s="3" t="str">
        <f>IF(G311&lt;&gt;"LIBSETS_SETTYPE_BATTLEGROUND",IF(G311&lt;&gt;"LIBSETS_SETTYPE_SPECIAL",IF(AJ311&lt;&gt;"",VLOOKUP(AJ311,'ESO zone constants'!$D$3:$H$4953,5,FALSE),""),""),"")</f>
        <v/>
      </c>
      <c r="AK311" s="39"/>
      <c r="AL311" s="39"/>
      <c r="AM311" s="39"/>
      <c r="AN311" s="3" t="str">
        <f>IF(G311&lt;&gt;"LIBSETS_SETTYPE_BATTLEGROUND",IF(G311&lt;&gt;"LIBSETS_SETTYPE_SPECIAL",IF(AO311&lt;&gt;"",VLOOKUP(AO311,'ESO zone constants'!$D$3:$H$4953,5,FALSE),""),""),"")</f>
        <v/>
      </c>
      <c r="AP311" s="39"/>
      <c r="AQ311" s="39"/>
      <c r="AR311" s="39"/>
      <c r="AS311" s="3" t="str">
        <f>IF(G311&lt;&gt;"LIBSETS_SETTYPE_BATTLEGROUND",IF(G311&lt;&gt;"LIBSETS_SETTYPE_SPECIAL",IF(AT311&lt;&gt;"",VLOOKUP(AT311,'ESO zone constants'!$D$3:$H$4953,5,FALSE),""),""),"")</f>
        <v/>
      </c>
      <c r="AU311" s="39"/>
      <c r="AV311" s="39"/>
      <c r="AW311" s="39"/>
      <c r="AX311" s="87" t="s">
        <v>2678</v>
      </c>
      <c r="AY311" s="21" t="str">
        <f t="shared" si="20"/>
        <v>[358] = {wayshrines={346,346,346,}, dlcId=DLC_CLOCKWORK_CITY</v>
      </c>
      <c r="AZ311" s="21" t="str">
        <f t="shared" si="21"/>
        <v>, zoneIds={1000}, veteran=true</v>
      </c>
      <c r="BA311" s="21" t="str">
        <f t="shared" si="22"/>
        <v>, setType=LIBSETS_SETTYPE_TRIAL</v>
      </c>
      <c r="BB311"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1" s="21" t="str">
        <f t="shared" si="24"/>
        <v xml:space="preserve"> --Defensive Position (Perfected) / Defensive Position (vollendet)   [Asylum Sanctorium]</v>
      </c>
    </row>
    <row r="312" spans="1:55" x14ac:dyDescent="0.25">
      <c r="A312" s="12">
        <v>359</v>
      </c>
      <c r="B312" t="s">
        <v>1210</v>
      </c>
      <c r="C312" t="s">
        <v>1211</v>
      </c>
      <c r="D312" s="3">
        <f>A312</f>
        <v>359</v>
      </c>
      <c r="E312" s="42"/>
      <c r="G312" s="8" t="s">
        <v>1486</v>
      </c>
      <c r="I312" t="s">
        <v>92</v>
      </c>
      <c r="J312" t="s">
        <v>91</v>
      </c>
      <c r="K312">
        <v>346</v>
      </c>
      <c r="L312">
        <v>346</v>
      </c>
      <c r="M312">
        <v>346</v>
      </c>
      <c r="N312">
        <v>0</v>
      </c>
      <c r="O312" s="66" t="s">
        <v>660</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constants'!$B$4:$C$1003,2,FALSE),"")</f>
        <v>Clockwork City</v>
      </c>
      <c r="U312" s="33" t="s">
        <v>1549</v>
      </c>
      <c r="V312" s="3" t="s">
        <v>2822</v>
      </c>
      <c r="W312" s="3" t="s">
        <v>2838</v>
      </c>
      <c r="X312" s="3"/>
      <c r="Y312" s="3" t="str">
        <f>IF(G312&lt;&gt;"LIBSETS_SETTYPE_BATTLEGROUND",IF(G312&lt;&gt;"LIBSETS_SETTYPE_SPECIAL",IF(X312&lt;&gt;"",X312,IF(Z312&lt;&gt;"",VLOOKUP(Z312,'ESO zone constants'!$D$3:$H$4953,5,FALSE),"")),""),"")</f>
        <v/>
      </c>
      <c r="Z312" t="str">
        <f>IF(AND(O312&lt;&gt;"",NOT(ISERROR(O312))),"",IF(AND(L312&lt;&gt;"",L312&gt;0,NOT(ISERROR(L312))),VLOOKUP(L312,'ESO dumped WayshrineInfo'!$K$3:$N$9999,4,FALSE),""))</f>
        <v/>
      </c>
      <c r="AB312" s="39"/>
      <c r="AC312" s="39"/>
      <c r="AD312" s="3" t="str">
        <f>IF(G312&lt;&gt;"LIBSETS_SETTYPE_BATTLEGROUND",IF(G312&lt;&gt;"LIBSETS_SETTYPE_SPECIAL",IF(AE312&lt;&gt;"",VLOOKUP(AE312,'ESO zone constants'!$D$3:$H$4953,5,FALSE),""),""),"")</f>
        <v/>
      </c>
      <c r="AE312" t="str">
        <f>IF(AND(O312&lt;&gt;"",NOT(ISERROR(O312))),"",IF(AND(M312&lt;&gt;"",M312&gt;0,NOT(ISERROR(M312))),VLOOKUP(M312,'ESO dumped WayshrineInfo'!$K$3:$N$9999,4,FALSE),""))</f>
        <v/>
      </c>
      <c r="AF312" s="39"/>
      <c r="AG312" s="39"/>
      <c r="AH312" s="39"/>
      <c r="AI312" s="3" t="str">
        <f>IF(G312&lt;&gt;"LIBSETS_SETTYPE_BATTLEGROUND",IF(G312&lt;&gt;"LIBSETS_SETTYPE_SPECIAL",IF(AJ312&lt;&gt;"",VLOOKUP(AJ312,'ESO zone constants'!$D$3:$H$4953,5,FALSE),""),""),"")</f>
        <v/>
      </c>
      <c r="AK312" s="39"/>
      <c r="AL312" s="39"/>
      <c r="AM312" s="39"/>
      <c r="AN312" s="3" t="str">
        <f>IF(G312&lt;&gt;"LIBSETS_SETTYPE_BATTLEGROUND",IF(G312&lt;&gt;"LIBSETS_SETTYPE_SPECIAL",IF(AO312&lt;&gt;"",VLOOKUP(AO312,'ESO zone constants'!$D$3:$H$4953,5,FALSE),""),""),"")</f>
        <v/>
      </c>
      <c r="AP312" s="39"/>
      <c r="AQ312" s="39"/>
      <c r="AR312" s="39"/>
      <c r="AS312" s="3" t="str">
        <f>IF(G312&lt;&gt;"LIBSETS_SETTYPE_BATTLEGROUND",IF(G312&lt;&gt;"LIBSETS_SETTYPE_SPECIAL",IF(AT312&lt;&gt;"",VLOOKUP(AT312,'ESO zone constants'!$D$3:$H$4953,5,FALSE),""),""),"")</f>
        <v/>
      </c>
      <c r="AU312" s="39"/>
      <c r="AV312" s="39"/>
      <c r="AW312" s="39"/>
      <c r="AX312" s="87" t="s">
        <v>2678</v>
      </c>
      <c r="AY312" s="21" t="str">
        <f t="shared" si="20"/>
        <v>[359] = {wayshrines={346,346,346,}, dlcId=DLC_CLOCKWORK_CITY</v>
      </c>
      <c r="AZ312" s="21" t="str">
        <f t="shared" si="21"/>
        <v>, zoneIds={1000}, veteran=true</v>
      </c>
      <c r="BA312" s="21" t="str">
        <f t="shared" si="22"/>
        <v>, setType=LIBSETS_SETTYPE_TRIAL</v>
      </c>
      <c r="BB312"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2" s="21" t="str">
        <f t="shared" si="24"/>
        <v xml:space="preserve"> --Chaotic Whirlwind (Perfected) / Chaotischer Wirbelwind (vollendet)   [Asylum Sanctorium]</v>
      </c>
    </row>
    <row r="313" spans="1:55" x14ac:dyDescent="0.25">
      <c r="A313" s="12">
        <v>360</v>
      </c>
      <c r="B313" t="s">
        <v>1212</v>
      </c>
      <c r="C313" t="s">
        <v>1213</v>
      </c>
      <c r="D313" s="3">
        <f>A313</f>
        <v>360</v>
      </c>
      <c r="G313" s="8" t="s">
        <v>1486</v>
      </c>
      <c r="I313" t="s">
        <v>92</v>
      </c>
      <c r="J313" t="s">
        <v>91</v>
      </c>
      <c r="K313">
        <v>346</v>
      </c>
      <c r="L313">
        <v>346</v>
      </c>
      <c r="M313">
        <v>346</v>
      </c>
      <c r="N313">
        <v>0</v>
      </c>
      <c r="O313" s="66" t="s">
        <v>660</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constants'!$B$4:$C$1003,2,FALSE),"")</f>
        <v>Clockwork City</v>
      </c>
      <c r="U313" s="33" t="s">
        <v>1549</v>
      </c>
      <c r="V313" s="3" t="s">
        <v>2822</v>
      </c>
      <c r="W313" s="3" t="s">
        <v>2838</v>
      </c>
      <c r="X313" s="3"/>
      <c r="Y313" s="3" t="str">
        <f>IF(G313&lt;&gt;"LIBSETS_SETTYPE_BATTLEGROUND",IF(G313&lt;&gt;"LIBSETS_SETTYPE_SPECIAL",IF(X313&lt;&gt;"",X313,IF(Z313&lt;&gt;"",VLOOKUP(Z313,'ESO zone constants'!$D$3:$H$4953,5,FALSE),"")),""),"")</f>
        <v/>
      </c>
      <c r="Z313" t="str">
        <f>IF(AND(O313&lt;&gt;"",NOT(ISERROR(O313))),"",IF(AND(L313&lt;&gt;"",L313&gt;0,NOT(ISERROR(L313))),VLOOKUP(L313,'ESO dumped WayshrineInfo'!$K$3:$N$9999,4,FALSE),""))</f>
        <v/>
      </c>
      <c r="AB313" s="39"/>
      <c r="AC313" s="39"/>
      <c r="AD313" s="3" t="str">
        <f>IF(G313&lt;&gt;"LIBSETS_SETTYPE_BATTLEGROUND",IF(G313&lt;&gt;"LIBSETS_SETTYPE_SPECIAL",IF(AE313&lt;&gt;"",VLOOKUP(AE313,'ESO zone constants'!$D$3:$H$4953,5,FALSE),""),""),"")</f>
        <v/>
      </c>
      <c r="AE313" t="str">
        <f>IF(AND(O313&lt;&gt;"",NOT(ISERROR(O313))),"",IF(AND(M313&lt;&gt;"",M313&gt;0,NOT(ISERROR(M313))),VLOOKUP(M313,'ESO dumped WayshrineInfo'!$K$3:$N$9999,4,FALSE),""))</f>
        <v/>
      </c>
      <c r="AF313" s="39"/>
      <c r="AG313" s="39"/>
      <c r="AH313" s="39"/>
      <c r="AI313" s="3" t="str">
        <f>IF(G313&lt;&gt;"LIBSETS_SETTYPE_BATTLEGROUND",IF(G313&lt;&gt;"LIBSETS_SETTYPE_SPECIAL",IF(AJ313&lt;&gt;"",VLOOKUP(AJ313,'ESO zone constants'!$D$3:$H$4953,5,FALSE),""),""),"")</f>
        <v/>
      </c>
      <c r="AK313" s="39"/>
      <c r="AL313" s="39"/>
      <c r="AM313" s="39"/>
      <c r="AN313" s="3" t="str">
        <f>IF(G313&lt;&gt;"LIBSETS_SETTYPE_BATTLEGROUND",IF(G313&lt;&gt;"LIBSETS_SETTYPE_SPECIAL",IF(AO313&lt;&gt;"",VLOOKUP(AO313,'ESO zone constants'!$D$3:$H$4953,5,FALSE),""),""),"")</f>
        <v/>
      </c>
      <c r="AP313" s="39"/>
      <c r="AQ313" s="39"/>
      <c r="AR313" s="39"/>
      <c r="AS313" s="3" t="str">
        <f>IF(G313&lt;&gt;"LIBSETS_SETTYPE_BATTLEGROUND",IF(G313&lt;&gt;"LIBSETS_SETTYPE_SPECIAL",IF(AT313&lt;&gt;"",VLOOKUP(AT313,'ESO zone constants'!$D$3:$H$4953,5,FALSE),""),""),"")</f>
        <v/>
      </c>
      <c r="AU313" s="39"/>
      <c r="AV313" s="39"/>
      <c r="AW313" s="39"/>
      <c r="AX313" s="87" t="s">
        <v>2678</v>
      </c>
      <c r="AY313" s="21" t="str">
        <f t="shared" si="20"/>
        <v>[360] = {wayshrines={346,346,346,}, dlcId=DLC_CLOCKWORK_CITY</v>
      </c>
      <c r="AZ313" s="21" t="str">
        <f t="shared" si="21"/>
        <v>, zoneIds={1000}, veteran=true</v>
      </c>
      <c r="BA313" s="21" t="str">
        <f t="shared" si="22"/>
        <v>, setType=LIBSETS_SETTYPE_TRIAL</v>
      </c>
      <c r="BB313"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3" s="21" t="str">
        <f t="shared" si="24"/>
        <v xml:space="preserve"> --Piercing Spray (Perfected) / Durchdringende Salve (vollendet)   [Asylum Sanctorium]</v>
      </c>
    </row>
    <row r="314" spans="1:55" x14ac:dyDescent="0.25">
      <c r="A314" s="12">
        <v>361</v>
      </c>
      <c r="B314" t="s">
        <v>1214</v>
      </c>
      <c r="C314" t="s">
        <v>1215</v>
      </c>
      <c r="D314" s="3">
        <f>A314</f>
        <v>361</v>
      </c>
      <c r="G314" s="8" t="s">
        <v>1486</v>
      </c>
      <c r="I314" t="s">
        <v>92</v>
      </c>
      <c r="J314" t="s">
        <v>91</v>
      </c>
      <c r="K314">
        <v>346</v>
      </c>
      <c r="L314">
        <v>346</v>
      </c>
      <c r="M314">
        <v>346</v>
      </c>
      <c r="N314">
        <v>0</v>
      </c>
      <c r="O314" s="66" t="s">
        <v>660</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constants'!$B$4:$C$1003,2,FALSE),"")</f>
        <v>Clockwork City</v>
      </c>
      <c r="U314" s="33" t="s">
        <v>1549</v>
      </c>
      <c r="V314" s="3" t="s">
        <v>2822</v>
      </c>
      <c r="W314" s="3" t="s">
        <v>2838</v>
      </c>
      <c r="X314" s="3"/>
      <c r="Y314" s="3" t="str">
        <f>IF(G314&lt;&gt;"LIBSETS_SETTYPE_BATTLEGROUND",IF(G314&lt;&gt;"LIBSETS_SETTYPE_SPECIAL",IF(X314&lt;&gt;"",X314,IF(Z314&lt;&gt;"",VLOOKUP(Z314,'ESO zone constants'!$D$3:$H$4953,5,FALSE),"")),""),"")</f>
        <v/>
      </c>
      <c r="Z314" t="str">
        <f>IF(AND(O314&lt;&gt;"",NOT(ISERROR(O314))),"",IF(AND(L314&lt;&gt;"",L314&gt;0,NOT(ISERROR(L314))),VLOOKUP(L314,'ESO dumped WayshrineInfo'!$K$3:$N$9999,4,FALSE),""))</f>
        <v/>
      </c>
      <c r="AB314" s="39"/>
      <c r="AC314" s="39"/>
      <c r="AD314" s="3" t="str">
        <f>IF(G314&lt;&gt;"LIBSETS_SETTYPE_BATTLEGROUND",IF(G314&lt;&gt;"LIBSETS_SETTYPE_SPECIAL",IF(AE314&lt;&gt;"",VLOOKUP(AE314,'ESO zone constants'!$D$3:$H$4953,5,FALSE),""),""),"")</f>
        <v/>
      </c>
      <c r="AE314" t="str">
        <f>IF(AND(O314&lt;&gt;"",NOT(ISERROR(O314))),"",IF(AND(M314&lt;&gt;"",M314&gt;0,NOT(ISERROR(M314))),VLOOKUP(M314,'ESO dumped WayshrineInfo'!$K$3:$N$9999,4,FALSE),""))</f>
        <v/>
      </c>
      <c r="AF314" s="39"/>
      <c r="AG314" s="39"/>
      <c r="AH314" s="39"/>
      <c r="AI314" s="3" t="str">
        <f>IF(G314&lt;&gt;"LIBSETS_SETTYPE_BATTLEGROUND",IF(G314&lt;&gt;"LIBSETS_SETTYPE_SPECIAL",IF(AJ314&lt;&gt;"",VLOOKUP(AJ314,'ESO zone constants'!$D$3:$H$4953,5,FALSE),""),""),"")</f>
        <v/>
      </c>
      <c r="AK314" s="39"/>
      <c r="AL314" s="39"/>
      <c r="AM314" s="39"/>
      <c r="AN314" s="3" t="str">
        <f>IF(G314&lt;&gt;"LIBSETS_SETTYPE_BATTLEGROUND",IF(G314&lt;&gt;"LIBSETS_SETTYPE_SPECIAL",IF(AO314&lt;&gt;"",VLOOKUP(AO314,'ESO zone constants'!$D$3:$H$4953,5,FALSE),""),""),"")</f>
        <v/>
      </c>
      <c r="AP314" s="39"/>
      <c r="AQ314" s="39"/>
      <c r="AR314" s="39"/>
      <c r="AS314" s="3" t="str">
        <f>IF(G314&lt;&gt;"LIBSETS_SETTYPE_BATTLEGROUND",IF(G314&lt;&gt;"LIBSETS_SETTYPE_SPECIAL",IF(AT314&lt;&gt;"",VLOOKUP(AT314,'ESO zone constants'!$D$3:$H$4953,5,FALSE),""),""),"")</f>
        <v/>
      </c>
      <c r="AU314" s="39"/>
      <c r="AV314" s="39"/>
      <c r="AW314" s="39"/>
      <c r="AX314" s="87" t="s">
        <v>2678</v>
      </c>
      <c r="AY314" s="21" t="str">
        <f t="shared" si="20"/>
        <v>[361] = {wayshrines={346,346,346,}, dlcId=DLC_CLOCKWORK_CITY</v>
      </c>
      <c r="AZ314" s="21" t="str">
        <f t="shared" si="21"/>
        <v>, zoneIds={1000}, veteran=true</v>
      </c>
      <c r="BA314" s="21" t="str">
        <f t="shared" si="22"/>
        <v>, setType=LIBSETS_SETTYPE_TRIAL</v>
      </c>
      <c r="BB314"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4" s="21" t="str">
        <f t="shared" si="24"/>
        <v xml:space="preserve"> --Concentrated Force (Perfected) / Konzentrierte Kraft (vollendet)   [Asylum Sanctorium]</v>
      </c>
    </row>
    <row r="315" spans="1:55" x14ac:dyDescent="0.25">
      <c r="A315" s="12">
        <v>362</v>
      </c>
      <c r="B315" t="s">
        <v>1216</v>
      </c>
      <c r="C315" t="s">
        <v>1217</v>
      </c>
      <c r="D315" s="3">
        <f>A315</f>
        <v>362</v>
      </c>
      <c r="G315" s="8" t="s">
        <v>1486</v>
      </c>
      <c r="I315" t="s">
        <v>92</v>
      </c>
      <c r="J315" t="s">
        <v>91</v>
      </c>
      <c r="K315">
        <v>346</v>
      </c>
      <c r="L315">
        <v>346</v>
      </c>
      <c r="M315">
        <v>346</v>
      </c>
      <c r="N315">
        <v>0</v>
      </c>
      <c r="O315" s="66" t="s">
        <v>660</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constants'!$B$4:$C$1003,2,FALSE),"")</f>
        <v>Clockwork City</v>
      </c>
      <c r="U315" s="33" t="s">
        <v>1549</v>
      </c>
      <c r="V315" s="3" t="s">
        <v>2822</v>
      </c>
      <c r="W315" s="3" t="s">
        <v>2838</v>
      </c>
      <c r="X315" s="3"/>
      <c r="Y315" s="3" t="str">
        <f>IF(G315&lt;&gt;"LIBSETS_SETTYPE_BATTLEGROUND",IF(G315&lt;&gt;"LIBSETS_SETTYPE_SPECIAL",IF(X315&lt;&gt;"",X315,IF(Z315&lt;&gt;"",VLOOKUP(Z315,'ESO zone constants'!$D$3:$H$4953,5,FALSE),"")),""),"")</f>
        <v/>
      </c>
      <c r="Z315" t="str">
        <f>IF(AND(O315&lt;&gt;"",NOT(ISERROR(O315))),"",IF(AND(L315&lt;&gt;"",L315&gt;0,NOT(ISERROR(L315))),VLOOKUP(L315,'ESO dumped WayshrineInfo'!$K$3:$N$9999,4,FALSE),""))</f>
        <v/>
      </c>
      <c r="AB315" s="39"/>
      <c r="AC315" s="39"/>
      <c r="AD315" s="3" t="str">
        <f>IF(G315&lt;&gt;"LIBSETS_SETTYPE_BATTLEGROUND",IF(G315&lt;&gt;"LIBSETS_SETTYPE_SPECIAL",IF(AE315&lt;&gt;"",VLOOKUP(AE315,'ESO zone constants'!$D$3:$H$4953,5,FALSE),""),""),"")</f>
        <v/>
      </c>
      <c r="AE315" t="str">
        <f>IF(AND(O315&lt;&gt;"",NOT(ISERROR(O315))),"",IF(AND(M315&lt;&gt;"",M315&gt;0,NOT(ISERROR(M315))),VLOOKUP(M315,'ESO dumped WayshrineInfo'!$K$3:$N$9999,4,FALSE),""))</f>
        <v/>
      </c>
      <c r="AF315" s="39"/>
      <c r="AG315" s="39"/>
      <c r="AH315" s="39"/>
      <c r="AI315" s="3" t="str">
        <f>IF(G315&lt;&gt;"LIBSETS_SETTYPE_BATTLEGROUND",IF(G315&lt;&gt;"LIBSETS_SETTYPE_SPECIAL",IF(AJ315&lt;&gt;"",VLOOKUP(AJ315,'ESO zone constants'!$D$3:$H$4953,5,FALSE),""),""),"")</f>
        <v/>
      </c>
      <c r="AK315" s="39"/>
      <c r="AL315" s="39"/>
      <c r="AM315" s="39"/>
      <c r="AN315" s="3" t="str">
        <f>IF(G315&lt;&gt;"LIBSETS_SETTYPE_BATTLEGROUND",IF(G315&lt;&gt;"LIBSETS_SETTYPE_SPECIAL",IF(AO315&lt;&gt;"",VLOOKUP(AO315,'ESO zone constants'!$D$3:$H$4953,5,FALSE),""),""),"")</f>
        <v/>
      </c>
      <c r="AP315" s="39"/>
      <c r="AQ315" s="39"/>
      <c r="AR315" s="39"/>
      <c r="AS315" s="3" t="str">
        <f>IF(G315&lt;&gt;"LIBSETS_SETTYPE_BATTLEGROUND",IF(G315&lt;&gt;"LIBSETS_SETTYPE_SPECIAL",IF(AT315&lt;&gt;"",VLOOKUP(AT315,'ESO zone constants'!$D$3:$H$4953,5,FALSE),""),""),"")</f>
        <v/>
      </c>
      <c r="AU315" s="39"/>
      <c r="AV315" s="39"/>
      <c r="AW315" s="39"/>
      <c r="AX315" s="87" t="s">
        <v>2678</v>
      </c>
      <c r="AY315" s="21" t="str">
        <f t="shared" si="20"/>
        <v>[362] = {wayshrines={346,346,346,}, dlcId=DLC_CLOCKWORK_CITY</v>
      </c>
      <c r="AZ315" s="21" t="str">
        <f t="shared" si="21"/>
        <v>, zoneIds={1000}, veteran=true</v>
      </c>
      <c r="BA315" s="21" t="str">
        <f t="shared" si="22"/>
        <v>, setType=LIBSETS_SETTYPE_TRIAL</v>
      </c>
      <c r="BB315"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5" s="21" t="str">
        <f t="shared" si="24"/>
        <v xml:space="preserve"> --Timeless Blessing (Perfected) / Zeitloser Segen (vollendet)   [Asylum Sanctorium]</v>
      </c>
    </row>
    <row r="316" spans="1:55" x14ac:dyDescent="0.25">
      <c r="A316" s="12">
        <v>363</v>
      </c>
      <c r="B316" t="s">
        <v>1218</v>
      </c>
      <c r="C316" t="s">
        <v>1219</v>
      </c>
      <c r="D316" s="3">
        <f>A316</f>
        <v>363</v>
      </c>
      <c r="G316" s="8" t="s">
        <v>1486</v>
      </c>
      <c r="I316" t="s">
        <v>91</v>
      </c>
      <c r="J316" t="s">
        <v>91</v>
      </c>
      <c r="K316">
        <v>346</v>
      </c>
      <c r="L316">
        <v>346</v>
      </c>
      <c r="M316">
        <v>346</v>
      </c>
      <c r="N316">
        <v>0</v>
      </c>
      <c r="O316" s="66" t="s">
        <v>660</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constants'!$B$4:$C$1003,2,FALSE),"")</f>
        <v>Clockwork City</v>
      </c>
      <c r="U316" s="33" t="s">
        <v>1549</v>
      </c>
      <c r="V316" s="3" t="s">
        <v>2822</v>
      </c>
      <c r="W316" s="3" t="s">
        <v>2838</v>
      </c>
      <c r="X316" s="3"/>
      <c r="Y316" s="3" t="str">
        <f>IF(G316&lt;&gt;"LIBSETS_SETTYPE_BATTLEGROUND",IF(G316&lt;&gt;"LIBSETS_SETTYPE_SPECIAL",IF(X316&lt;&gt;"",X316,IF(Z316&lt;&gt;"",VLOOKUP(Z316,'ESO zone constants'!$D$3:$H$4953,5,FALSE),"")),""),"")</f>
        <v/>
      </c>
      <c r="Z316" t="str">
        <f>IF(AND(O316&lt;&gt;"",NOT(ISERROR(O316))),"",IF(AND(L316&lt;&gt;"",L316&gt;0,NOT(ISERROR(L316))),VLOOKUP(L316,'ESO dumped WayshrineInfo'!$K$3:$N$9999,4,FALSE),""))</f>
        <v/>
      </c>
      <c r="AB316" s="39"/>
      <c r="AC316" s="39"/>
      <c r="AD316" s="3" t="str">
        <f>IF(G316&lt;&gt;"LIBSETS_SETTYPE_BATTLEGROUND",IF(G316&lt;&gt;"LIBSETS_SETTYPE_SPECIAL",IF(AE316&lt;&gt;"",VLOOKUP(AE316,'ESO zone constants'!$D$3:$H$4953,5,FALSE),""),""),"")</f>
        <v/>
      </c>
      <c r="AE316" t="str">
        <f>IF(AND(O316&lt;&gt;"",NOT(ISERROR(O316))),"",IF(AND(M316&lt;&gt;"",M316&gt;0,NOT(ISERROR(M316))),VLOOKUP(M316,'ESO dumped WayshrineInfo'!$K$3:$N$9999,4,FALSE),""))</f>
        <v/>
      </c>
      <c r="AF316" s="39"/>
      <c r="AG316" s="39"/>
      <c r="AH316" s="39"/>
      <c r="AI316" s="3" t="str">
        <f>IF(G316&lt;&gt;"LIBSETS_SETTYPE_BATTLEGROUND",IF(G316&lt;&gt;"LIBSETS_SETTYPE_SPECIAL",IF(AJ316&lt;&gt;"",VLOOKUP(AJ316,'ESO zone constants'!$D$3:$H$4953,5,FALSE),""),""),"")</f>
        <v/>
      </c>
      <c r="AK316" s="39"/>
      <c r="AL316" s="39"/>
      <c r="AM316" s="39"/>
      <c r="AN316" s="3" t="str">
        <f>IF(G316&lt;&gt;"LIBSETS_SETTYPE_BATTLEGROUND",IF(G316&lt;&gt;"LIBSETS_SETTYPE_SPECIAL",IF(AO316&lt;&gt;"",VLOOKUP(AO316,'ESO zone constants'!$D$3:$H$4953,5,FALSE),""),""),"")</f>
        <v/>
      </c>
      <c r="AP316" s="39"/>
      <c r="AQ316" s="39"/>
      <c r="AR316" s="39"/>
      <c r="AS316" s="3" t="str">
        <f>IF(G316&lt;&gt;"LIBSETS_SETTYPE_BATTLEGROUND",IF(G316&lt;&gt;"LIBSETS_SETTYPE_SPECIAL",IF(AT316&lt;&gt;"",VLOOKUP(AT316,'ESO zone constants'!$D$3:$H$4953,5,FALSE),""),""),"")</f>
        <v/>
      </c>
      <c r="AU316" s="39"/>
      <c r="AV316" s="39"/>
      <c r="AW316" s="39"/>
      <c r="AX316" s="87" t="s">
        <v>2678</v>
      </c>
      <c r="AY316" s="21" t="str">
        <f t="shared" si="20"/>
        <v>[363] = {wayshrines={346,346,346,}, dlcId=DLC_CLOCKWORK_CITY</v>
      </c>
      <c r="AZ316" s="21" t="str">
        <f t="shared" si="21"/>
        <v>, zoneIds={1000}, veteran=false</v>
      </c>
      <c r="BA316" s="21" t="str">
        <f t="shared" si="22"/>
        <v>, setType=LIBSETS_SETTYPE_TRIAL</v>
      </c>
      <c r="BB316"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6" s="21" t="str">
        <f t="shared" si="24"/>
        <v xml:space="preserve"> --Disciplined Slash / Disziplinierter Schnitt   [Asylum Sanctorium]</v>
      </c>
    </row>
    <row r="317" spans="1:55" x14ac:dyDescent="0.25">
      <c r="A317" s="12">
        <v>364</v>
      </c>
      <c r="B317" t="s">
        <v>1220</v>
      </c>
      <c r="C317" t="s">
        <v>1220</v>
      </c>
      <c r="D317" s="3">
        <f>A317</f>
        <v>364</v>
      </c>
      <c r="G317" s="8" t="s">
        <v>1486</v>
      </c>
      <c r="I317" t="s">
        <v>91</v>
      </c>
      <c r="J317" t="s">
        <v>91</v>
      </c>
      <c r="K317">
        <v>346</v>
      </c>
      <c r="L317">
        <v>346</v>
      </c>
      <c r="M317">
        <v>346</v>
      </c>
      <c r="N317">
        <v>0</v>
      </c>
      <c r="O317" s="66" t="s">
        <v>660</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constants'!$B$4:$C$1003,2,FALSE),"")</f>
        <v>Clockwork City</v>
      </c>
      <c r="U317" s="33" t="s">
        <v>1549</v>
      </c>
      <c r="V317" s="3" t="s">
        <v>2822</v>
      </c>
      <c r="W317" s="3" t="s">
        <v>2838</v>
      </c>
      <c r="X317" s="3"/>
      <c r="Y317" s="3" t="str">
        <f>IF(G317&lt;&gt;"LIBSETS_SETTYPE_BATTLEGROUND",IF(G317&lt;&gt;"LIBSETS_SETTYPE_SPECIAL",IF(X317&lt;&gt;"",X317,IF(Z317&lt;&gt;"",VLOOKUP(Z317,'ESO zone constants'!$D$3:$H$4953,5,FALSE),"")),""),"")</f>
        <v/>
      </c>
      <c r="Z317" t="str">
        <f>IF(AND(O317&lt;&gt;"",NOT(ISERROR(O317))),"",IF(AND(L317&lt;&gt;"",L317&gt;0,NOT(ISERROR(L317))),VLOOKUP(L317,'ESO dumped WayshrineInfo'!$K$3:$N$9999,4,FALSE),""))</f>
        <v/>
      </c>
      <c r="AB317" s="39"/>
      <c r="AC317" s="39"/>
      <c r="AD317" s="3" t="str">
        <f>IF(G317&lt;&gt;"LIBSETS_SETTYPE_BATTLEGROUND",IF(G317&lt;&gt;"LIBSETS_SETTYPE_SPECIAL",IF(AE317&lt;&gt;"",VLOOKUP(AE317,'ESO zone constants'!$D$3:$H$4953,5,FALSE),""),""),"")</f>
        <v/>
      </c>
      <c r="AE317" t="str">
        <f>IF(AND(O317&lt;&gt;"",NOT(ISERROR(O317))),"",IF(AND(M317&lt;&gt;"",M317&gt;0,NOT(ISERROR(M317))),VLOOKUP(M317,'ESO dumped WayshrineInfo'!$K$3:$N$9999,4,FALSE),""))</f>
        <v/>
      </c>
      <c r="AF317" s="39"/>
      <c r="AG317" s="39"/>
      <c r="AH317" s="39"/>
      <c r="AI317" s="3" t="str">
        <f>IF(G317&lt;&gt;"LIBSETS_SETTYPE_BATTLEGROUND",IF(G317&lt;&gt;"LIBSETS_SETTYPE_SPECIAL",IF(AJ317&lt;&gt;"",VLOOKUP(AJ317,'ESO zone constants'!$D$3:$H$4953,5,FALSE),""),""),"")</f>
        <v/>
      </c>
      <c r="AK317" s="39"/>
      <c r="AL317" s="39"/>
      <c r="AM317" s="39"/>
      <c r="AN317" s="3" t="str">
        <f>IF(G317&lt;&gt;"LIBSETS_SETTYPE_BATTLEGROUND",IF(G317&lt;&gt;"LIBSETS_SETTYPE_SPECIAL",IF(AO317&lt;&gt;"",VLOOKUP(AO317,'ESO zone constants'!$D$3:$H$4953,5,FALSE),""),""),"")</f>
        <v/>
      </c>
      <c r="AP317" s="39"/>
      <c r="AQ317" s="39"/>
      <c r="AR317" s="39"/>
      <c r="AS317" s="3" t="str">
        <f>IF(G317&lt;&gt;"LIBSETS_SETTYPE_BATTLEGROUND",IF(G317&lt;&gt;"LIBSETS_SETTYPE_SPECIAL",IF(AT317&lt;&gt;"",VLOOKUP(AT317,'ESO zone constants'!$D$3:$H$4953,5,FALSE),""),""),"")</f>
        <v/>
      </c>
      <c r="AU317" s="39"/>
      <c r="AV317" s="39"/>
      <c r="AW317" s="39"/>
      <c r="AX317" s="87" t="s">
        <v>2678</v>
      </c>
      <c r="AY317" s="21" t="str">
        <f t="shared" si="20"/>
        <v>[364] = {wayshrines={346,346,346,}, dlcId=DLC_CLOCKWORK_CITY</v>
      </c>
      <c r="AZ317" s="21" t="str">
        <f t="shared" si="21"/>
        <v>, zoneIds={1000}, veteran=false</v>
      </c>
      <c r="BA317" s="21" t="str">
        <f t="shared" si="22"/>
        <v>, setType=LIBSETS_SETTYPE_TRIAL</v>
      </c>
      <c r="BB317"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7" s="21" t="str">
        <f t="shared" si="24"/>
        <v xml:space="preserve"> --Defensive Position / Defensive Position   [Asylum Sanctorium]</v>
      </c>
    </row>
    <row r="318" spans="1:55" x14ac:dyDescent="0.25">
      <c r="A318" s="12">
        <v>365</v>
      </c>
      <c r="B318" t="s">
        <v>1221</v>
      </c>
      <c r="C318" t="s">
        <v>1222</v>
      </c>
      <c r="D318" s="3">
        <f>A318</f>
        <v>365</v>
      </c>
      <c r="E318" s="42"/>
      <c r="G318" s="8" t="s">
        <v>1486</v>
      </c>
      <c r="I318" t="s">
        <v>91</v>
      </c>
      <c r="J318" t="s">
        <v>91</v>
      </c>
      <c r="K318">
        <v>346</v>
      </c>
      <c r="L318">
        <v>346</v>
      </c>
      <c r="M318">
        <v>346</v>
      </c>
      <c r="N318">
        <v>0</v>
      </c>
      <c r="O318" s="66" t="s">
        <v>660</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constants'!$B$4:$C$1003,2,FALSE),"")</f>
        <v>Clockwork City</v>
      </c>
      <c r="U318" s="33" t="s">
        <v>1549</v>
      </c>
      <c r="V318" s="3" t="s">
        <v>2822</v>
      </c>
      <c r="W318" s="3" t="s">
        <v>2838</v>
      </c>
      <c r="X318" s="3"/>
      <c r="Y318" s="3" t="str">
        <f>IF(G318&lt;&gt;"LIBSETS_SETTYPE_BATTLEGROUND",IF(G318&lt;&gt;"LIBSETS_SETTYPE_SPECIAL",IF(X318&lt;&gt;"",X318,IF(Z318&lt;&gt;"",VLOOKUP(Z318,'ESO zone constants'!$D$3:$H$4953,5,FALSE),"")),""),"")</f>
        <v/>
      </c>
      <c r="Z318" t="str">
        <f>IF(AND(O318&lt;&gt;"",NOT(ISERROR(O318))),"",IF(AND(L318&lt;&gt;"",L318&gt;0,NOT(ISERROR(L318))),VLOOKUP(L318,'ESO dumped WayshrineInfo'!$K$3:$N$9999,4,FALSE),""))</f>
        <v/>
      </c>
      <c r="AB318" s="39"/>
      <c r="AC318" s="39"/>
      <c r="AD318" s="3" t="str">
        <f>IF(G318&lt;&gt;"LIBSETS_SETTYPE_BATTLEGROUND",IF(G318&lt;&gt;"LIBSETS_SETTYPE_SPECIAL",IF(AE318&lt;&gt;"",VLOOKUP(AE318,'ESO zone constants'!$D$3:$H$4953,5,FALSE),""),""),"")</f>
        <v/>
      </c>
      <c r="AE318" t="str">
        <f>IF(AND(O318&lt;&gt;"",NOT(ISERROR(O318))),"",IF(AND(M318&lt;&gt;"",M318&gt;0,NOT(ISERROR(M318))),VLOOKUP(M318,'ESO dumped WayshrineInfo'!$K$3:$N$9999,4,FALSE),""))</f>
        <v/>
      </c>
      <c r="AF318" s="39"/>
      <c r="AG318" s="39"/>
      <c r="AH318" s="39"/>
      <c r="AI318" s="3" t="str">
        <f>IF(G318&lt;&gt;"LIBSETS_SETTYPE_BATTLEGROUND",IF(G318&lt;&gt;"LIBSETS_SETTYPE_SPECIAL",IF(AJ318&lt;&gt;"",VLOOKUP(AJ318,'ESO zone constants'!$D$3:$H$4953,5,FALSE),""),""),"")</f>
        <v/>
      </c>
      <c r="AK318" s="39"/>
      <c r="AL318" s="39"/>
      <c r="AM318" s="39"/>
      <c r="AN318" s="3" t="str">
        <f>IF(G318&lt;&gt;"LIBSETS_SETTYPE_BATTLEGROUND",IF(G318&lt;&gt;"LIBSETS_SETTYPE_SPECIAL",IF(AO318&lt;&gt;"",VLOOKUP(AO318,'ESO zone constants'!$D$3:$H$4953,5,FALSE),""),""),"")</f>
        <v/>
      </c>
      <c r="AP318" s="39"/>
      <c r="AQ318" s="39"/>
      <c r="AR318" s="39"/>
      <c r="AS318" s="3" t="str">
        <f>IF(G318&lt;&gt;"LIBSETS_SETTYPE_BATTLEGROUND",IF(G318&lt;&gt;"LIBSETS_SETTYPE_SPECIAL",IF(AT318&lt;&gt;"",VLOOKUP(AT318,'ESO zone constants'!$D$3:$H$4953,5,FALSE),""),""),"")</f>
        <v/>
      </c>
      <c r="AU318" s="39"/>
      <c r="AV318" s="39"/>
      <c r="AW318" s="39"/>
      <c r="AX318" s="87" t="s">
        <v>2678</v>
      </c>
      <c r="AY318" s="21" t="str">
        <f t="shared" si="20"/>
        <v>[365] = {wayshrines={346,346,346,}, dlcId=DLC_CLOCKWORK_CITY</v>
      </c>
      <c r="AZ318" s="21" t="str">
        <f t="shared" si="21"/>
        <v>, zoneIds={1000}, veteran=false</v>
      </c>
      <c r="BA318" s="21" t="str">
        <f t="shared" si="22"/>
        <v>, setType=LIBSETS_SETTYPE_TRIAL</v>
      </c>
      <c r="BB318"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8" s="21" t="str">
        <f t="shared" si="24"/>
        <v xml:space="preserve"> --Chaotic Whirlwind / Chaotischer Wirbelwind   [Asylum Sanctorium]</v>
      </c>
    </row>
    <row r="319" spans="1:55" x14ac:dyDescent="0.25">
      <c r="A319" s="12">
        <v>366</v>
      </c>
      <c r="B319" t="s">
        <v>1223</v>
      </c>
      <c r="C319" t="s">
        <v>1224</v>
      </c>
      <c r="D319" s="3">
        <f>A319</f>
        <v>366</v>
      </c>
      <c r="G319" s="8" t="s">
        <v>1486</v>
      </c>
      <c r="I319" t="s">
        <v>91</v>
      </c>
      <c r="J319" t="s">
        <v>91</v>
      </c>
      <c r="K319">
        <v>346</v>
      </c>
      <c r="L319">
        <v>346</v>
      </c>
      <c r="M319">
        <v>346</v>
      </c>
      <c r="N319">
        <v>0</v>
      </c>
      <c r="O319" s="66" t="s">
        <v>660</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constants'!$B$4:$C$1003,2,FALSE),"")</f>
        <v>Clockwork City</v>
      </c>
      <c r="U319" s="33" t="s">
        <v>1549</v>
      </c>
      <c r="V319" s="3" t="s">
        <v>2822</v>
      </c>
      <c r="W319" s="3" t="s">
        <v>2838</v>
      </c>
      <c r="X319" s="3"/>
      <c r="Y319" s="3" t="str">
        <f>IF(G319&lt;&gt;"LIBSETS_SETTYPE_BATTLEGROUND",IF(G319&lt;&gt;"LIBSETS_SETTYPE_SPECIAL",IF(X319&lt;&gt;"",X319,IF(Z319&lt;&gt;"",VLOOKUP(Z319,'ESO zone constants'!$D$3:$H$4953,5,FALSE),"")),""),"")</f>
        <v/>
      </c>
      <c r="Z319" t="str">
        <f>IF(AND(O319&lt;&gt;"",NOT(ISERROR(O319))),"",IF(AND(L319&lt;&gt;"",L319&gt;0,NOT(ISERROR(L319))),VLOOKUP(L319,'ESO dumped WayshrineInfo'!$K$3:$N$9999,4,FALSE),""))</f>
        <v/>
      </c>
      <c r="AB319" s="39"/>
      <c r="AC319" s="39"/>
      <c r="AD319" s="3" t="str">
        <f>IF(G319&lt;&gt;"LIBSETS_SETTYPE_BATTLEGROUND",IF(G319&lt;&gt;"LIBSETS_SETTYPE_SPECIAL",IF(AE319&lt;&gt;"",VLOOKUP(AE319,'ESO zone constants'!$D$3:$H$4953,5,FALSE),""),""),"")</f>
        <v/>
      </c>
      <c r="AE319" t="str">
        <f>IF(AND(O319&lt;&gt;"",NOT(ISERROR(O319))),"",IF(AND(M319&lt;&gt;"",M319&gt;0,NOT(ISERROR(M319))),VLOOKUP(M319,'ESO dumped WayshrineInfo'!$K$3:$N$9999,4,FALSE),""))</f>
        <v/>
      </c>
      <c r="AF319" s="39"/>
      <c r="AG319" s="39"/>
      <c r="AH319" s="39"/>
      <c r="AI319" s="3" t="str">
        <f>IF(G319&lt;&gt;"LIBSETS_SETTYPE_BATTLEGROUND",IF(G319&lt;&gt;"LIBSETS_SETTYPE_SPECIAL",IF(AJ319&lt;&gt;"",VLOOKUP(AJ319,'ESO zone constants'!$D$3:$H$4953,5,FALSE),""),""),"")</f>
        <v/>
      </c>
      <c r="AK319" s="39"/>
      <c r="AL319" s="39"/>
      <c r="AM319" s="39"/>
      <c r="AN319" s="3" t="str">
        <f>IF(G319&lt;&gt;"LIBSETS_SETTYPE_BATTLEGROUND",IF(G319&lt;&gt;"LIBSETS_SETTYPE_SPECIAL",IF(AO319&lt;&gt;"",VLOOKUP(AO319,'ESO zone constants'!$D$3:$H$4953,5,FALSE),""),""),"")</f>
        <v/>
      </c>
      <c r="AP319" s="39"/>
      <c r="AQ319" s="39"/>
      <c r="AR319" s="39"/>
      <c r="AS319" s="3" t="str">
        <f>IF(G319&lt;&gt;"LIBSETS_SETTYPE_BATTLEGROUND",IF(G319&lt;&gt;"LIBSETS_SETTYPE_SPECIAL",IF(AT319&lt;&gt;"",VLOOKUP(AT319,'ESO zone constants'!$D$3:$H$4953,5,FALSE),""),""),"")</f>
        <v/>
      </c>
      <c r="AU319" s="39"/>
      <c r="AV319" s="39"/>
      <c r="AW319" s="39"/>
      <c r="AX319" s="87" t="s">
        <v>2678</v>
      </c>
      <c r="AY319" s="21" t="str">
        <f t="shared" si="20"/>
        <v>[366] = {wayshrines={346,346,346,}, dlcId=DLC_CLOCKWORK_CITY</v>
      </c>
      <c r="AZ319" s="21" t="str">
        <f t="shared" si="21"/>
        <v>, zoneIds={1000}, veteran=false</v>
      </c>
      <c r="BA319" s="21" t="str">
        <f t="shared" si="22"/>
        <v>, setType=LIBSETS_SETTYPE_TRIAL</v>
      </c>
      <c r="BB319"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9" s="21" t="str">
        <f t="shared" si="24"/>
        <v xml:space="preserve"> --Piercing Spray / Durchdringende Salve   [Asylum Sanctorium]</v>
      </c>
    </row>
    <row r="320" spans="1:55" x14ac:dyDescent="0.25">
      <c r="A320" s="12">
        <v>367</v>
      </c>
      <c r="B320" t="s">
        <v>1225</v>
      </c>
      <c r="C320" t="s">
        <v>1226</v>
      </c>
      <c r="D320" s="3">
        <f>A320</f>
        <v>367</v>
      </c>
      <c r="G320" s="8" t="s">
        <v>1486</v>
      </c>
      <c r="I320" t="s">
        <v>91</v>
      </c>
      <c r="J320" t="s">
        <v>91</v>
      </c>
      <c r="K320">
        <v>346</v>
      </c>
      <c r="L320">
        <v>346</v>
      </c>
      <c r="M320">
        <v>346</v>
      </c>
      <c r="N320">
        <v>0</v>
      </c>
      <c r="O320" s="66" t="s">
        <v>660</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constants'!$B$4:$C$1003,2,FALSE),"")</f>
        <v>Clockwork City</v>
      </c>
      <c r="U320" s="33" t="s">
        <v>1549</v>
      </c>
      <c r="V320" s="3" t="s">
        <v>2822</v>
      </c>
      <c r="W320" s="3" t="s">
        <v>2838</v>
      </c>
      <c r="X320" s="3"/>
      <c r="Y320" s="3" t="str">
        <f>IF(G320&lt;&gt;"LIBSETS_SETTYPE_BATTLEGROUND",IF(G320&lt;&gt;"LIBSETS_SETTYPE_SPECIAL",IF(X320&lt;&gt;"",X320,IF(Z320&lt;&gt;"",VLOOKUP(Z320,'ESO zone constants'!$D$3:$H$4953,5,FALSE),"")),""),"")</f>
        <v/>
      </c>
      <c r="Z320" t="str">
        <f>IF(AND(O320&lt;&gt;"",NOT(ISERROR(O320))),"",IF(AND(L320&lt;&gt;"",L320&gt;0,NOT(ISERROR(L320))),VLOOKUP(L320,'ESO dumped WayshrineInfo'!$K$3:$N$9999,4,FALSE),""))</f>
        <v/>
      </c>
      <c r="AB320" s="39"/>
      <c r="AC320" s="39"/>
      <c r="AD320" s="3" t="str">
        <f>IF(G320&lt;&gt;"LIBSETS_SETTYPE_BATTLEGROUND",IF(G320&lt;&gt;"LIBSETS_SETTYPE_SPECIAL",IF(AE320&lt;&gt;"",VLOOKUP(AE320,'ESO zone constants'!$D$3:$H$4953,5,FALSE),""),""),"")</f>
        <v/>
      </c>
      <c r="AE320" t="str">
        <f>IF(AND(O320&lt;&gt;"",NOT(ISERROR(O320))),"",IF(AND(M320&lt;&gt;"",M320&gt;0,NOT(ISERROR(M320))),VLOOKUP(M320,'ESO dumped WayshrineInfo'!$K$3:$N$9999,4,FALSE),""))</f>
        <v/>
      </c>
      <c r="AF320" s="39"/>
      <c r="AG320" s="39"/>
      <c r="AH320" s="39"/>
      <c r="AI320" s="3" t="str">
        <f>IF(G320&lt;&gt;"LIBSETS_SETTYPE_BATTLEGROUND",IF(G320&lt;&gt;"LIBSETS_SETTYPE_SPECIAL",IF(AJ320&lt;&gt;"",VLOOKUP(AJ320,'ESO zone constants'!$D$3:$H$4953,5,FALSE),""),""),"")</f>
        <v/>
      </c>
      <c r="AK320" s="39"/>
      <c r="AL320" s="39"/>
      <c r="AM320" s="39"/>
      <c r="AN320" s="3" t="str">
        <f>IF(G320&lt;&gt;"LIBSETS_SETTYPE_BATTLEGROUND",IF(G320&lt;&gt;"LIBSETS_SETTYPE_SPECIAL",IF(AO320&lt;&gt;"",VLOOKUP(AO320,'ESO zone constants'!$D$3:$H$4953,5,FALSE),""),""),"")</f>
        <v/>
      </c>
      <c r="AP320" s="39"/>
      <c r="AQ320" s="39"/>
      <c r="AR320" s="39"/>
      <c r="AS320" s="3" t="str">
        <f>IF(G320&lt;&gt;"LIBSETS_SETTYPE_BATTLEGROUND",IF(G320&lt;&gt;"LIBSETS_SETTYPE_SPECIAL",IF(AT320&lt;&gt;"",VLOOKUP(AT320,'ESO zone constants'!$D$3:$H$4953,5,FALSE),""),""),"")</f>
        <v/>
      </c>
      <c r="AU320" s="39"/>
      <c r="AV320" s="39"/>
      <c r="AW320" s="39"/>
      <c r="AX320" s="87" t="s">
        <v>2678</v>
      </c>
      <c r="AY320" s="21" t="str">
        <f t="shared" si="20"/>
        <v>[367] = {wayshrines={346,346,346,}, dlcId=DLC_CLOCKWORK_CITY</v>
      </c>
      <c r="AZ320" s="21" t="str">
        <f t="shared" si="21"/>
        <v>, zoneIds={1000}, veteran=false</v>
      </c>
      <c r="BA320" s="21" t="str">
        <f t="shared" si="22"/>
        <v>, setType=LIBSETS_SETTYPE_TRIAL</v>
      </c>
      <c r="BB320"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0" s="21" t="str">
        <f t="shared" si="24"/>
        <v xml:space="preserve"> --Concentrated Force / Konzentrierte Kraft   [Asylum Sanctorium]</v>
      </c>
    </row>
    <row r="321" spans="1:55" x14ac:dyDescent="0.25">
      <c r="A321" s="12">
        <v>368</v>
      </c>
      <c r="B321" t="s">
        <v>1227</v>
      </c>
      <c r="C321" t="s">
        <v>1228</v>
      </c>
      <c r="D321" s="3">
        <f>A321</f>
        <v>368</v>
      </c>
      <c r="G321" s="8" t="s">
        <v>1486</v>
      </c>
      <c r="I321" t="s">
        <v>91</v>
      </c>
      <c r="J321" t="s">
        <v>91</v>
      </c>
      <c r="K321">
        <v>346</v>
      </c>
      <c r="L321">
        <v>346</v>
      </c>
      <c r="M321">
        <v>346</v>
      </c>
      <c r="N321">
        <v>0</v>
      </c>
      <c r="O321" s="66" t="s">
        <v>660</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constants'!$B$4:$C$1003,2,FALSE),"")</f>
        <v>Clockwork City</v>
      </c>
      <c r="U321" s="33" t="s">
        <v>1549</v>
      </c>
      <c r="V321" s="3" t="s">
        <v>2822</v>
      </c>
      <c r="W321" s="3" t="s">
        <v>2838</v>
      </c>
      <c r="X321" s="3"/>
      <c r="Y321" s="3" t="str">
        <f>IF(G321&lt;&gt;"LIBSETS_SETTYPE_BATTLEGROUND",IF(G321&lt;&gt;"LIBSETS_SETTYPE_SPECIAL",IF(X321&lt;&gt;"",X321,IF(Z321&lt;&gt;"",VLOOKUP(Z321,'ESO zone constants'!$D$3:$H$4953,5,FALSE),"")),""),"")</f>
        <v/>
      </c>
      <c r="Z321" t="str">
        <f>IF(AND(O321&lt;&gt;"",NOT(ISERROR(O321))),"",IF(AND(L321&lt;&gt;"",L321&gt;0,NOT(ISERROR(L321))),VLOOKUP(L321,'ESO dumped WayshrineInfo'!$K$3:$N$9999,4,FALSE),""))</f>
        <v/>
      </c>
      <c r="AB321" s="39"/>
      <c r="AC321" s="39"/>
      <c r="AD321" s="3" t="str">
        <f>IF(G321&lt;&gt;"LIBSETS_SETTYPE_BATTLEGROUND",IF(G321&lt;&gt;"LIBSETS_SETTYPE_SPECIAL",IF(AE321&lt;&gt;"",VLOOKUP(AE321,'ESO zone constants'!$D$3:$H$4953,5,FALSE),""),""),"")</f>
        <v/>
      </c>
      <c r="AE321" t="str">
        <f>IF(AND(O321&lt;&gt;"",NOT(ISERROR(O321))),"",IF(AND(M321&lt;&gt;"",M321&gt;0,NOT(ISERROR(M321))),VLOOKUP(M321,'ESO dumped WayshrineInfo'!$K$3:$N$9999,4,FALSE),""))</f>
        <v/>
      </c>
      <c r="AF321" s="39"/>
      <c r="AG321" s="39"/>
      <c r="AH321" s="39"/>
      <c r="AI321" s="3" t="str">
        <f>IF(G321&lt;&gt;"LIBSETS_SETTYPE_BATTLEGROUND",IF(G321&lt;&gt;"LIBSETS_SETTYPE_SPECIAL",IF(AJ321&lt;&gt;"",VLOOKUP(AJ321,'ESO zone constants'!$D$3:$H$4953,5,FALSE),""),""),"")</f>
        <v/>
      </c>
      <c r="AK321" s="39"/>
      <c r="AL321" s="39"/>
      <c r="AM321" s="39"/>
      <c r="AN321" s="3" t="str">
        <f>IF(G321&lt;&gt;"LIBSETS_SETTYPE_BATTLEGROUND",IF(G321&lt;&gt;"LIBSETS_SETTYPE_SPECIAL",IF(AO321&lt;&gt;"",VLOOKUP(AO321,'ESO zone constants'!$D$3:$H$4953,5,FALSE),""),""),"")</f>
        <v/>
      </c>
      <c r="AP321" s="39"/>
      <c r="AQ321" s="39"/>
      <c r="AR321" s="39"/>
      <c r="AS321" s="3" t="str">
        <f>IF(G321&lt;&gt;"LIBSETS_SETTYPE_BATTLEGROUND",IF(G321&lt;&gt;"LIBSETS_SETTYPE_SPECIAL",IF(AT321&lt;&gt;"",VLOOKUP(AT321,'ESO zone constants'!$D$3:$H$4953,5,FALSE),""),""),"")</f>
        <v/>
      </c>
      <c r="AU321" s="39"/>
      <c r="AV321" s="39"/>
      <c r="AW321" s="39"/>
      <c r="AX321" s="87" t="s">
        <v>2678</v>
      </c>
      <c r="AY321" s="21" t="str">
        <f t="shared" si="20"/>
        <v>[368] = {wayshrines={346,346,346,}, dlcId=DLC_CLOCKWORK_CITY</v>
      </c>
      <c r="AZ321" s="21" t="str">
        <f t="shared" si="21"/>
        <v>, zoneIds={1000}, veteran=false</v>
      </c>
      <c r="BA321" s="21" t="str">
        <f t="shared" si="22"/>
        <v>, setType=LIBSETS_SETTYPE_TRIAL</v>
      </c>
      <c r="BB321" s="21" t="str">
        <f t="shared" si="2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1" s="21" t="str">
        <f t="shared" si="24"/>
        <v xml:space="preserve"> --Timeless Blessing / Zeitloser Segen   [Asylum Sanctorium]</v>
      </c>
    </row>
    <row r="322" spans="1:55" x14ac:dyDescent="0.25">
      <c r="A322" s="12">
        <v>369</v>
      </c>
      <c r="B322" t="s">
        <v>1229</v>
      </c>
      <c r="C322" t="s">
        <v>1230</v>
      </c>
      <c r="D322" s="3">
        <f>A322</f>
        <v>369</v>
      </c>
      <c r="G322" s="8" t="s">
        <v>1477</v>
      </c>
      <c r="I322" t="s">
        <v>91</v>
      </c>
      <c r="J322" t="s">
        <v>91</v>
      </c>
      <c r="K322">
        <v>249</v>
      </c>
      <c r="L322">
        <v>249</v>
      </c>
      <c r="M322">
        <v>249</v>
      </c>
      <c r="N322">
        <v>0</v>
      </c>
      <c r="O322" s="66" t="s">
        <v>451</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constants'!$B$4:$C$1003,2,FALSE),"")</f>
        <v>Orsinium</v>
      </c>
      <c r="U322" s="33" t="s">
        <v>1561</v>
      </c>
      <c r="V322" s="3" t="str">
        <f>IF(U322&lt;&gt;"",IF(U322&lt;&gt;"LIBSETS_DROP_MECHANIC_MONSTER_NAME",VLOOKUP(U322,'LibSets constants'!$I$4:$L$1003,3,FALSE),""),"")</f>
        <v>Arena stage chest</v>
      </c>
      <c r="W322" s="3" t="str">
        <f>IF(U322&lt;&gt;"",IF(U322&lt;&gt;"LIBSETS_DROP_MECHANIC_MONSTER_NAME",VLOOKUP(U322,'LibSets constants'!$I$4:$L$1003,4,FALSE),""),"")</f>
        <v>Arena-Phasen Schatztruhe</v>
      </c>
      <c r="X322" s="3"/>
      <c r="Y322" s="3" t="str">
        <f>IF(G322&lt;&gt;"LIBSETS_SETTYPE_BATTLEGROUND",IF(G322&lt;&gt;"LIBSETS_SETTYPE_SPECIAL",IF(X322&lt;&gt;"",X322,IF(Z322&lt;&gt;"",VLOOKUP(Z322,'ESO zone constants'!$D$3:$H$4953,5,FALSE),"")),""),"")</f>
        <v/>
      </c>
      <c r="Z322" t="str">
        <f>IF(AND(O322&lt;&gt;"",NOT(ISERROR(O322))),"",IF(AND(L322&lt;&gt;"",L322&gt;0,NOT(ISERROR(L322))),VLOOKUP(L322,'ESO dumped WayshrineInfo'!$K$3:$N$9999,4,FALSE),""))</f>
        <v/>
      </c>
      <c r="AB322" s="43" t="str">
        <f>IF(AA322&lt;&gt;"",IF(AA322&lt;&gt;"LIBSETS_DROP_MECHANIC_MONSTER_NAME",VLOOKUP(AA322,'LibSets constants'!$I$4:$L$1003,3,FALSE),""),"")</f>
        <v/>
      </c>
      <c r="AC322" s="43" t="str">
        <f>IF(AA322&lt;&gt;"",IF(AA322&lt;&gt;"LIBSETS_DROP_MECHANIC_MONSTER_NAME",VLOOKUP(AA322,'LibSets constants'!$I$4:$L$1003,4,FALSE),""),"")</f>
        <v/>
      </c>
      <c r="AD322" s="3" t="str">
        <f>IF(G322&lt;&gt;"LIBSETS_SETTYPE_BATTLEGROUND",IF(G322&lt;&gt;"LIBSETS_SETTYPE_SPECIAL",IF(AE322&lt;&gt;"",VLOOKUP(AE322,'ESO zone constants'!$D$3:$H$4953,5,FALSE),""),""),"")</f>
        <v/>
      </c>
      <c r="AE322" t="str">
        <f>IF(AND(O322&lt;&gt;"",NOT(ISERROR(O322))),"",IF(AND(M322&lt;&gt;"",M322&gt;0,NOT(ISERROR(M322))),VLOOKUP(M322,'ESO dumped WayshrineInfo'!$K$3:$N$9999,4,FALSE),""))</f>
        <v/>
      </c>
      <c r="AF322" s="44"/>
      <c r="AG322" s="43" t="str">
        <f>IF(AF322&lt;&gt;"",IF(AF322&lt;&gt;"LIBSETS_DROP_MECHANIC_MONSTER_NAME",VLOOKUP(AF322,'LibSets constants'!$I$4:$L$1003,3,FALSE),""),"")</f>
        <v/>
      </c>
      <c r="AH322" s="43" t="str">
        <f>IF(AF322&lt;&gt;"",IF(AF322&lt;&gt;"LIBSETS_DROP_MECHANIC_MONSTER_NAME",VLOOKUP(AF322,'LibSets constants'!$I$4:$L$1003,4,FALSE),""),"")</f>
        <v/>
      </c>
      <c r="AI322" s="3" t="str">
        <f>IF(G322&lt;&gt;"LIBSETS_SETTYPE_BATTLEGROUND",IF(G322&lt;&gt;"LIBSETS_SETTYPE_SPECIAL",IF(AJ322&lt;&gt;"",VLOOKUP(AJ322,'ESO zone constants'!$D$3:$H$4953,5,FALSE),""),""),"")</f>
        <v/>
      </c>
      <c r="AK322" s="44"/>
      <c r="AL322" s="43" t="str">
        <f>IF(AK322&lt;&gt;"",IF(AK322&lt;&gt;"LIBSETS_DROP_MECHANIC_MONSTER_NAME",VLOOKUP(AK322,'LibSets constants'!$I$4:$L$1003,3,FALSE),""),"")</f>
        <v/>
      </c>
      <c r="AM322" s="43" t="str">
        <f>IF(AK322&lt;&gt;"",IF(AK322&lt;&gt;"LIBSETS_DROP_MECHANIC_MONSTER_NAME",VLOOKUP(AK322,'LibSets constants'!$I$4:$L$1003,4,FALSE),""),"")</f>
        <v/>
      </c>
      <c r="AN322" s="3" t="str">
        <f>IF(G322&lt;&gt;"LIBSETS_SETTYPE_BATTLEGROUND",IF(G322&lt;&gt;"LIBSETS_SETTYPE_SPECIAL",IF(AO322&lt;&gt;"",VLOOKUP(AO322,'ESO zone constants'!$D$3:$H$4953,5,FALSE),""),""),"")</f>
        <v/>
      </c>
      <c r="AP322" s="44"/>
      <c r="AQ322" s="43" t="str">
        <f>IF(AP322&lt;&gt;"",IF(AP322&lt;&gt;"LIBSETS_DROP_MECHANIC_MONSTER_NAME",VLOOKUP(AP322,'LibSets constants'!$I$4:$L$1003,3,FALSE),""),"")</f>
        <v/>
      </c>
      <c r="AR322" s="43" t="str">
        <f>IF(AP322&lt;&gt;"",IF(AP322&lt;&gt;"LIBSETS_DROP_MECHANIC_MONSTER_NAME",VLOOKUP(AP322,'LibSets constants'!$I$4:$L$1003,4,FALSE),""),"")</f>
        <v/>
      </c>
      <c r="AS322" s="3" t="str">
        <f>IF(G322&lt;&gt;"LIBSETS_SETTYPE_BATTLEGROUND",IF(G322&lt;&gt;"LIBSETS_SETTYPE_SPECIAL",IF(AT322&lt;&gt;"",VLOOKUP(AT322,'ESO zone constants'!$D$3:$H$4953,5,FALSE),""),""),"")</f>
        <v/>
      </c>
      <c r="AU322" s="44"/>
      <c r="AV322" s="43" t="str">
        <f>IF(AU322&lt;&gt;"",IF(AU322&lt;&gt;"LIBSETS_DROP_MECHANIC_MONSTER_NAME",VLOOKUP(AU322,'LibSets constants'!$I$4:$L$1003,3,FALSE),""),"")</f>
        <v/>
      </c>
      <c r="AW322" s="43" t="str">
        <f>IF(AU322&lt;&gt;"",IF(AU322&lt;&gt;"LIBSETS_DROP_MECHANIC_MONSTER_NAME",VLOOKUP(AU322,'LibSets constants'!$I$4:$L$1003,4,FALSE),""),"")</f>
        <v/>
      </c>
      <c r="AX322" s="87" t="s">
        <v>2678</v>
      </c>
      <c r="AY322" s="21" t="str">
        <f t="shared" si="20"/>
        <v>[369] = {wayshrines={249,249,249,}, dlcId=DLC_ORSINIUM</v>
      </c>
      <c r="AZ322" s="21" t="str">
        <f t="shared" si="21"/>
        <v>, zoneIds={677}, veteran=false</v>
      </c>
      <c r="BA322" s="21" t="str">
        <f t="shared" si="22"/>
        <v>, setType=LIBSETS_SETTYPE_ARENA</v>
      </c>
      <c r="BB322" s="21" t="str">
        <f t="shared" si="23"/>
        <v>, dropMechanic={LIBSETS_DROP_MECHANIC_ARENA_STAGE_CHEST}},</v>
      </c>
      <c r="BC322" s="21" t="str">
        <f t="shared" si="24"/>
        <v xml:space="preserve"> --Merciless Charge / Gnadenloser Ansturm   [Maelstrom Arena]</v>
      </c>
    </row>
    <row r="323" spans="1:55" x14ac:dyDescent="0.25">
      <c r="A323" s="12">
        <v>370</v>
      </c>
      <c r="B323" t="s">
        <v>1231</v>
      </c>
      <c r="C323" t="s">
        <v>1232</v>
      </c>
      <c r="D323" s="3">
        <f>A323</f>
        <v>370</v>
      </c>
      <c r="G323" s="8" t="s">
        <v>1477</v>
      </c>
      <c r="I323" t="s">
        <v>91</v>
      </c>
      <c r="J323" t="s">
        <v>91</v>
      </c>
      <c r="K323">
        <v>249</v>
      </c>
      <c r="L323">
        <v>249</v>
      </c>
      <c r="M323">
        <v>249</v>
      </c>
      <c r="N323">
        <v>0</v>
      </c>
      <c r="O323" s="66" t="s">
        <v>451</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1561</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X323" s="3"/>
      <c r="Y323" s="3" t="str">
        <f>IF(G323&lt;&gt;"LIBSETS_SETTYPE_BATTLEGROUND",IF(G323&lt;&gt;"LIBSETS_SETTYPE_SPECIAL",IF(X323&lt;&gt;"",X323,IF(Z323&lt;&gt;"",VLOOKUP(Z323,'ESO zone constants'!$D$3:$H$4953,5,FALSE),"")),""),"")</f>
        <v/>
      </c>
      <c r="Z323" t="str">
        <f>IF(AND(O323&lt;&gt;"",NOT(ISERROR(O323))),"",IF(AND(L323&lt;&gt;"",L323&gt;0,NOT(ISERROR(L323))),VLOOKUP(L323,'ESO dumped WayshrineInfo'!$K$3:$N$9999,4,FALSE),""))</f>
        <v/>
      </c>
      <c r="AB323" s="3" t="str">
        <f>IF(AA323&lt;&gt;"",IF(AA323&lt;&gt;"LIBSETS_DROP_MECHANIC_MONSTER_NAME",VLOOKUP(AA323,'LibSets constants'!$I$4:$L$1003,3,FALSE),""),"")</f>
        <v/>
      </c>
      <c r="AC323" s="3" t="str">
        <f>IF(AA323&lt;&gt;"",IF(AA323&lt;&gt;"LIBSETS_DROP_MECHANIC_MONSTER_NAME",VLOOKUP(AA323,'LibSets constants'!$I$4:$L$1003,4,FALSE),""),"")</f>
        <v/>
      </c>
      <c r="AD323" s="3" t="str">
        <f>IF(G323&lt;&gt;"LIBSETS_SETTYPE_BATTLEGROUND",IF(G323&lt;&gt;"LIBSETS_SETTYPE_SPECIAL",IF(AE323&lt;&gt;"",VLOOKUP(AE323,'ESO zone constants'!$D$3:$H$4953,5,FALSE),""),""),"")</f>
        <v/>
      </c>
      <c r="AE323" t="str">
        <f>IF(AND(O323&lt;&gt;"",NOT(ISERROR(O323))),"",IF(AND(M323&lt;&gt;"",M323&gt;0,NOT(ISERROR(M323))),VLOOKUP(M323,'ESO dumped WayshrineInfo'!$K$3:$N$9999,4,FALSE),""))</f>
        <v/>
      </c>
      <c r="AG323" s="3" t="str">
        <f>IF(AF323&lt;&gt;"",IF(AF323&lt;&gt;"LIBSETS_DROP_MECHANIC_MONSTER_NAME",VLOOKUP(AF323,'LibSets constants'!$I$4:$L$1003,3,FALSE),""),"")</f>
        <v/>
      </c>
      <c r="AH323" s="3" t="str">
        <f>IF(AF323&lt;&gt;"",IF(AF323&lt;&gt;"LIBSETS_DROP_MECHANIC_MONSTER_NAME",VLOOKUP(AF323,'LibSets constants'!$I$4:$L$1003,4,FALSE),""),"")</f>
        <v/>
      </c>
      <c r="AI323" s="3" t="str">
        <f>IF(G323&lt;&gt;"LIBSETS_SETTYPE_BATTLEGROUND",IF(G323&lt;&gt;"LIBSETS_SETTYPE_SPECIAL",IF(AJ323&lt;&gt;"",VLOOKUP(AJ323,'ESO zone constants'!$D$3:$H$4953,5,FALSE),""),""),"")</f>
        <v/>
      </c>
      <c r="AL323" s="3" t="str">
        <f>IF(AK323&lt;&gt;"",IF(AK323&lt;&gt;"LIBSETS_DROP_MECHANIC_MONSTER_NAME",VLOOKUP(AK323,'LibSets constants'!$I$4:$L$1003,3,FALSE),""),"")</f>
        <v/>
      </c>
      <c r="AM323" s="3" t="str">
        <f>IF(AK323&lt;&gt;"",IF(AK323&lt;&gt;"LIBSETS_DROP_MECHANIC_MONSTER_NAME",VLOOKUP(AK323,'LibSets constants'!$I$4:$L$1003,4,FALSE),""),"")</f>
        <v/>
      </c>
      <c r="AN323" s="3" t="str">
        <f>IF(G323&lt;&gt;"LIBSETS_SETTYPE_BATTLEGROUND",IF(G323&lt;&gt;"LIBSETS_SETTYPE_SPECIAL",IF(AO323&lt;&gt;"",VLOOKUP(AO323,'ESO zone constants'!$D$3:$H$4953,5,FALSE),""),""),"")</f>
        <v/>
      </c>
      <c r="AQ323" s="3" t="str">
        <f>IF(AP323&lt;&gt;"",IF(AP323&lt;&gt;"LIBSETS_DROP_MECHANIC_MONSTER_NAME",VLOOKUP(AP323,'LibSets constants'!$I$4:$L$1003,3,FALSE),""),"")</f>
        <v/>
      </c>
      <c r="AR323" s="3" t="str">
        <f>IF(AP323&lt;&gt;"",IF(AP323&lt;&gt;"LIBSETS_DROP_MECHANIC_MONSTER_NAME",VLOOKUP(AP323,'LibSets constants'!$I$4:$L$1003,4,FALSE),""),"")</f>
        <v/>
      </c>
      <c r="AS323" s="3" t="str">
        <f>IF(G323&lt;&gt;"LIBSETS_SETTYPE_BATTLEGROUND",IF(G323&lt;&gt;"LIBSETS_SETTYPE_SPECIAL",IF(AT323&lt;&gt;"",VLOOKUP(AT323,'ESO zone constants'!$D$3:$H$4953,5,FALSE),""),""),"")</f>
        <v/>
      </c>
      <c r="AV323" s="3" t="str">
        <f>IF(AU323&lt;&gt;"",IF(AU323&lt;&gt;"LIBSETS_DROP_MECHANIC_MONSTER_NAME",VLOOKUP(AU323,'LibSets constants'!$I$4:$L$1003,3,FALSE),""),"")</f>
        <v/>
      </c>
      <c r="AW323" s="3" t="str">
        <f>IF(AU323&lt;&gt;"",IF(AU323&lt;&gt;"LIBSETS_DROP_MECHANIC_MONSTER_NAME",VLOOKUP(AU323,'LibSets constants'!$I$4:$L$1003,4,FALSE),""),"")</f>
        <v/>
      </c>
      <c r="AX323" s="87" t="s">
        <v>2678</v>
      </c>
      <c r="AY323" s="21" t="str">
        <f t="shared" si="20"/>
        <v>[370] = {wayshrines={249,249,249,}, dlcId=DLC_ORSINIUM</v>
      </c>
      <c r="AZ323" s="21" t="str">
        <f t="shared" si="21"/>
        <v>, zoneIds={677}, veteran=false</v>
      </c>
      <c r="BA323" s="21" t="str">
        <f t="shared" si="22"/>
        <v>, setType=LIBSETS_SETTYPE_ARENA</v>
      </c>
      <c r="BB323" s="21" t="str">
        <f t="shared" si="23"/>
        <v>, dropMechanic={LIBSETS_DROP_MECHANIC_ARENA_STAGE_CHEST}},</v>
      </c>
      <c r="BC323" s="21" t="str">
        <f t="shared" si="24"/>
        <v xml:space="preserve"> --Rampaging Slash / Tobender Schnitt   [Maelstrom Arena]</v>
      </c>
    </row>
    <row r="324" spans="1:55" x14ac:dyDescent="0.25">
      <c r="A324" s="12">
        <v>371</v>
      </c>
      <c r="B324" t="s">
        <v>1233</v>
      </c>
      <c r="C324" t="s">
        <v>1234</v>
      </c>
      <c r="D324" s="3">
        <f>A324</f>
        <v>371</v>
      </c>
      <c r="G324" s="8" t="s">
        <v>1477</v>
      </c>
      <c r="I324" t="s">
        <v>91</v>
      </c>
      <c r="J324" t="s">
        <v>91</v>
      </c>
      <c r="K324">
        <v>249</v>
      </c>
      <c r="L324">
        <v>249</v>
      </c>
      <c r="M324">
        <v>249</v>
      </c>
      <c r="N324">
        <v>0</v>
      </c>
      <c r="O324" s="66" t="s">
        <v>451</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constants'!$B$4:$C$1003,2,FALSE),"")</f>
        <v>Orsinium</v>
      </c>
      <c r="U324" s="33" t="s">
        <v>1561</v>
      </c>
      <c r="V324" s="3" t="str">
        <f>IF(U324&lt;&gt;"",IF(U324&lt;&gt;"LIBSETS_DROP_MECHANIC_MONSTER_NAME",VLOOKUP(U324,'LibSets constants'!$I$4:$L$1003,3,FALSE),""),"")</f>
        <v>Arena stage chest</v>
      </c>
      <c r="W324" s="3" t="str">
        <f>IF(U324&lt;&gt;"",IF(U324&lt;&gt;"LIBSETS_DROP_MECHANIC_MONSTER_NAME",VLOOKUP(U324,'LibSets constants'!$I$4:$L$1003,4,FALSE),""),"")</f>
        <v>Arena-Phasen Schatztruhe</v>
      </c>
      <c r="X324" s="3"/>
      <c r="Y324" s="3" t="str">
        <f>IF(G324&lt;&gt;"LIBSETS_SETTYPE_BATTLEGROUND",IF(G324&lt;&gt;"LIBSETS_SETTYPE_SPECIAL",IF(X324&lt;&gt;"",X324,IF(Z324&lt;&gt;"",VLOOKUP(Z324,'ESO zone constants'!$D$3:$H$4953,5,FALSE),"")),""),"")</f>
        <v/>
      </c>
      <c r="Z324" t="str">
        <f>IF(AND(O324&lt;&gt;"",NOT(ISERROR(O324))),"",IF(AND(L324&lt;&gt;"",L324&gt;0,NOT(ISERROR(L324))),VLOOKUP(L324,'ESO dumped WayshrineInfo'!$K$3:$N$9999,4,FALSE),""))</f>
        <v/>
      </c>
      <c r="AB324" s="3" t="str">
        <f>IF(AA324&lt;&gt;"",IF(AA324&lt;&gt;"LIBSETS_DROP_MECHANIC_MONSTER_NAME",VLOOKUP(AA324,'LibSets constants'!$I$4:$L$1003,3,FALSE),""),"")</f>
        <v/>
      </c>
      <c r="AC324" s="3" t="str">
        <f>IF(AA324&lt;&gt;"",IF(AA324&lt;&gt;"LIBSETS_DROP_MECHANIC_MONSTER_NAME",VLOOKUP(AA324,'LibSets constants'!$I$4:$L$1003,4,FALSE),""),"")</f>
        <v/>
      </c>
      <c r="AD324" s="3" t="str">
        <f>IF(G324&lt;&gt;"LIBSETS_SETTYPE_BATTLEGROUND",IF(G324&lt;&gt;"LIBSETS_SETTYPE_SPECIAL",IF(AE324&lt;&gt;"",VLOOKUP(AE324,'ESO zone constants'!$D$3:$H$4953,5,FALSE),""),""),"")</f>
        <v/>
      </c>
      <c r="AE324" t="str">
        <f>IF(AND(O324&lt;&gt;"",NOT(ISERROR(O324))),"",IF(AND(M324&lt;&gt;"",M324&gt;0,NOT(ISERROR(M324))),VLOOKUP(M324,'ESO dumped WayshrineInfo'!$K$3:$N$9999,4,FALSE),""))</f>
        <v/>
      </c>
      <c r="AG324" s="3" t="str">
        <f>IF(AF324&lt;&gt;"",IF(AF324&lt;&gt;"LIBSETS_DROP_MECHANIC_MONSTER_NAME",VLOOKUP(AF324,'LibSets constants'!$I$4:$L$1003,3,FALSE),""),"")</f>
        <v/>
      </c>
      <c r="AH324" s="3" t="str">
        <f>IF(AF324&lt;&gt;"",IF(AF324&lt;&gt;"LIBSETS_DROP_MECHANIC_MONSTER_NAME",VLOOKUP(AF324,'LibSets constants'!$I$4:$L$1003,4,FALSE),""),"")</f>
        <v/>
      </c>
      <c r="AI324" s="3" t="str">
        <f>IF(G324&lt;&gt;"LIBSETS_SETTYPE_BATTLEGROUND",IF(G324&lt;&gt;"LIBSETS_SETTYPE_SPECIAL",IF(AJ324&lt;&gt;"",VLOOKUP(AJ324,'ESO zone constants'!$D$3:$H$4953,5,FALSE),""),""),"")</f>
        <v/>
      </c>
      <c r="AL324" s="3" t="str">
        <f>IF(AK324&lt;&gt;"",IF(AK324&lt;&gt;"LIBSETS_DROP_MECHANIC_MONSTER_NAME",VLOOKUP(AK324,'LibSets constants'!$I$4:$L$1003,3,FALSE),""),"")</f>
        <v/>
      </c>
      <c r="AM324" s="3" t="str">
        <f>IF(AK324&lt;&gt;"",IF(AK324&lt;&gt;"LIBSETS_DROP_MECHANIC_MONSTER_NAME",VLOOKUP(AK324,'LibSets constants'!$I$4:$L$1003,4,FALSE),""),"")</f>
        <v/>
      </c>
      <c r="AN324" s="3" t="str">
        <f>IF(G324&lt;&gt;"LIBSETS_SETTYPE_BATTLEGROUND",IF(G324&lt;&gt;"LIBSETS_SETTYPE_SPECIAL",IF(AO324&lt;&gt;"",VLOOKUP(AO324,'ESO zone constants'!$D$3:$H$4953,5,FALSE),""),""),"")</f>
        <v/>
      </c>
      <c r="AQ324" s="3" t="str">
        <f>IF(AP324&lt;&gt;"",IF(AP324&lt;&gt;"LIBSETS_DROP_MECHANIC_MONSTER_NAME",VLOOKUP(AP324,'LibSets constants'!$I$4:$L$1003,3,FALSE),""),"")</f>
        <v/>
      </c>
      <c r="AR324" s="3" t="str">
        <f>IF(AP324&lt;&gt;"",IF(AP324&lt;&gt;"LIBSETS_DROP_MECHANIC_MONSTER_NAME",VLOOKUP(AP324,'LibSets constants'!$I$4:$L$1003,4,FALSE),""),"")</f>
        <v/>
      </c>
      <c r="AS324" s="3" t="str">
        <f>IF(G324&lt;&gt;"LIBSETS_SETTYPE_BATTLEGROUND",IF(G324&lt;&gt;"LIBSETS_SETTYPE_SPECIAL",IF(AT324&lt;&gt;"",VLOOKUP(AT324,'ESO zone constants'!$D$3:$H$4953,5,FALSE),""),""),"")</f>
        <v/>
      </c>
      <c r="AV324" s="3" t="str">
        <f>IF(AU324&lt;&gt;"",IF(AU324&lt;&gt;"LIBSETS_DROP_MECHANIC_MONSTER_NAME",VLOOKUP(AU324,'LibSets constants'!$I$4:$L$1003,3,FALSE),""),"")</f>
        <v/>
      </c>
      <c r="AW324" s="3" t="str">
        <f>IF(AU324&lt;&gt;"",IF(AU324&lt;&gt;"LIBSETS_DROP_MECHANIC_MONSTER_NAME",VLOOKUP(AU324,'LibSets constants'!$I$4:$L$1003,4,FALSE),""),"")</f>
        <v/>
      </c>
      <c r="AX324" s="87" t="s">
        <v>2678</v>
      </c>
      <c r="AY324" s="21" t="str">
        <f t="shared" ref="AY324:AY387" si="25">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Z324" s="21" t="str">
        <f t="shared" ref="AZ324:AZ387" si="26">IF(F324&lt;&gt;"Not in the game (anymore)",IF(A324&lt;&gt;"",IF(P324&lt;&gt;"",CONCATENATE(", zoneIds={",P324),"")&amp;IF(Y324&lt;&gt;"",CONCATENATE(",",Y324),"")&amp;IF(AD324&lt;&gt;"",CONCATENATE(",",AD324),"")&amp;IF(AI324&lt;&gt;"",CONCATENATE(",",AI324),"")&amp;IF(AN324&lt;&gt;"",CONCATENATE(",",AN324),"")&amp;IF(AS324&lt;&gt;"",CONCATENATE(",",AS324),"")&amp;IF(P324&lt;&gt;"",CONCATENATE("}",""),"")&amp;IF(OR(I324="true",I324="false",I324&lt;&gt;""), CONCATENATE(", veteran=", I324), ""),""),"")</f>
        <v>, zoneIds={677}, veteran=false</v>
      </c>
      <c r="BA324" s="21" t="str">
        <f t="shared" ref="BA324:BA387" si="27">IF(F324&lt;&gt;"Not in the game (anymore)",IF(A324&lt;&gt;"",", setType="&amp;G324,"")&amp;IF(J324="true",", multiTrialSet=true",""),"")</f>
        <v>, setType=LIBSETS_SETTYPE_ARENA</v>
      </c>
      <c r="BB324" s="21" t="str">
        <f t="shared" ref="BB324:BB387" si="28">IF(AX324&lt;&gt;"",", isProcSetAllowedInPvP="&amp; AX324,"") &amp; IF(F324&lt;&gt;"Not in the game (anymore)",IF(U324&lt;&gt;"",", dropMechanic={"&amp;U324&amp;IF(AA324&lt;&gt;"",","&amp;AA324,"")&amp;IF(AF324&lt;&gt;"",","&amp;AF324,"")&amp;IF(AK324&lt;&gt;"",","&amp;AK324,"")&amp;IF(AP324&lt;&gt;"",","&amp;AP324,"")&amp;IF(AU324&lt;&gt;"",","&amp;AU324,"")&amp;"}"&amp;IF(U324="LIBSETS_DROP_MECHANIC_MONSTER_NAME",", dropMechanicNames={" &amp; IF(V324&lt;&gt;"","['en']='"&amp;V324&amp;"'","") &amp; IF(W324&lt;&gt;"",", ['de']='" &amp; W324&amp;"'","") &amp; "}",""),"")&amp;"},","")</f>
        <v>, dropMechanic={LIBSETS_DROP_MECHANIC_ARENA_STAGE_CHEST}},</v>
      </c>
      <c r="BC324" s="21" t="str">
        <f t="shared" ref="BC324:BC387" si="29">IF(F324&lt;&gt;"Not in the game (anymore)",IF(C324&lt;&gt;"",CONCATENATE(" --",C324," / ",B324,"   [",IF(Q324&lt;&gt;"",Q324,""),IF(Z324&lt;&gt;"",", "&amp;Z324,""),IF(AE324&lt;&gt;"",", "&amp;AE324,""),IF(AJ324&lt;&gt;"",", "&amp;AJ324,""),IF(AO324&lt;&gt;"",", "&amp;AO324,""),IF(AT324&lt;&gt;"",", "&amp;AT324,""),"]")),"")</f>
        <v xml:space="preserve"> --Cruel Flurry / Grausamer Schlaghagel   [Maelstrom Arena]</v>
      </c>
    </row>
    <row r="325" spans="1:55" x14ac:dyDescent="0.25">
      <c r="A325" s="12">
        <v>372</v>
      </c>
      <c r="B325" t="s">
        <v>1235</v>
      </c>
      <c r="C325" t="s">
        <v>1236</v>
      </c>
      <c r="D325" s="3">
        <f>A325</f>
        <v>372</v>
      </c>
      <c r="G325" s="8" t="s">
        <v>1477</v>
      </c>
      <c r="I325" t="s">
        <v>91</v>
      </c>
      <c r="J325" t="s">
        <v>91</v>
      </c>
      <c r="K325">
        <v>249</v>
      </c>
      <c r="L325">
        <v>249</v>
      </c>
      <c r="M325">
        <v>249</v>
      </c>
      <c r="N325">
        <v>0</v>
      </c>
      <c r="O325" s="66" t="s">
        <v>451</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constants'!$B$4:$C$1003,2,FALSE),"")</f>
        <v>Orsinium</v>
      </c>
      <c r="U325" s="33" t="s">
        <v>1561</v>
      </c>
      <c r="V325" s="3" t="str">
        <f>IF(U325&lt;&gt;"",IF(U325&lt;&gt;"LIBSETS_DROP_MECHANIC_MONSTER_NAME",VLOOKUP(U325,'LibSets constants'!$I$4:$L$1003,3,FALSE),""),"")</f>
        <v>Arena stage chest</v>
      </c>
      <c r="W325" s="3" t="str">
        <f>IF(U325&lt;&gt;"",IF(U325&lt;&gt;"LIBSETS_DROP_MECHANIC_MONSTER_NAME",VLOOKUP(U325,'LibSets constants'!$I$4:$L$1003,4,FALSE),""),"")</f>
        <v>Arena-Phasen Schatztruhe</v>
      </c>
      <c r="X325" s="3"/>
      <c r="Y325" s="3" t="str">
        <f>IF(G325&lt;&gt;"LIBSETS_SETTYPE_BATTLEGROUND",IF(G325&lt;&gt;"LIBSETS_SETTYPE_SPECIAL",IF(X325&lt;&gt;"",X325,IF(Z325&lt;&gt;"",VLOOKUP(Z325,'ESO zone constants'!$D$3:$H$4953,5,FALSE),"")),""),"")</f>
        <v/>
      </c>
      <c r="Z325" t="str">
        <f>IF(AND(O325&lt;&gt;"",NOT(ISERROR(O325))),"",IF(AND(L325&lt;&gt;"",L325&gt;0,NOT(ISERROR(L325))),VLOOKUP(L325,'ESO dumped WayshrineInfo'!$K$3:$N$9999,4,FALSE),""))</f>
        <v/>
      </c>
      <c r="AB325" s="3" t="str">
        <f>IF(AA325&lt;&gt;"",IF(AA325&lt;&gt;"LIBSETS_DROP_MECHANIC_MONSTER_NAME",VLOOKUP(AA325,'LibSets constants'!$I$4:$L$1003,3,FALSE),""),"")</f>
        <v/>
      </c>
      <c r="AC325" s="3" t="str">
        <f>IF(AA325&lt;&gt;"",IF(AA325&lt;&gt;"LIBSETS_DROP_MECHANIC_MONSTER_NAME",VLOOKUP(AA325,'LibSets constants'!$I$4:$L$1003,4,FALSE),""),"")</f>
        <v/>
      </c>
      <c r="AD325" s="3" t="str">
        <f>IF(G325&lt;&gt;"LIBSETS_SETTYPE_BATTLEGROUND",IF(G325&lt;&gt;"LIBSETS_SETTYPE_SPECIAL",IF(AE325&lt;&gt;"",VLOOKUP(AE325,'ESO zone constants'!$D$3:$H$4953,5,FALSE),""),""),"")</f>
        <v/>
      </c>
      <c r="AE325" t="str">
        <f>IF(AND(O325&lt;&gt;"",NOT(ISERROR(O325))),"",IF(AND(M325&lt;&gt;"",M325&gt;0,NOT(ISERROR(M325))),VLOOKUP(M325,'ESO dumped WayshrineInfo'!$K$3:$N$9999,4,FALSE),""))</f>
        <v/>
      </c>
      <c r="AG325" s="3" t="str">
        <f>IF(AF325&lt;&gt;"",IF(AF325&lt;&gt;"LIBSETS_DROP_MECHANIC_MONSTER_NAME",VLOOKUP(AF325,'LibSets constants'!$I$4:$L$1003,3,FALSE),""),"")</f>
        <v/>
      </c>
      <c r="AH325" s="3" t="str">
        <f>IF(AF325&lt;&gt;"",IF(AF325&lt;&gt;"LIBSETS_DROP_MECHANIC_MONSTER_NAME",VLOOKUP(AF325,'LibSets constants'!$I$4:$L$1003,4,FALSE),""),"")</f>
        <v/>
      </c>
      <c r="AI325" s="3" t="str">
        <f>IF(G325&lt;&gt;"LIBSETS_SETTYPE_BATTLEGROUND",IF(G325&lt;&gt;"LIBSETS_SETTYPE_SPECIAL",IF(AJ325&lt;&gt;"",VLOOKUP(AJ325,'ESO zone constants'!$D$3:$H$4953,5,FALSE),""),""),"")</f>
        <v/>
      </c>
      <c r="AL325" s="3" t="str">
        <f>IF(AK325&lt;&gt;"",IF(AK325&lt;&gt;"LIBSETS_DROP_MECHANIC_MONSTER_NAME",VLOOKUP(AK325,'LibSets constants'!$I$4:$L$1003,3,FALSE),""),"")</f>
        <v/>
      </c>
      <c r="AM325" s="3" t="str">
        <f>IF(AK325&lt;&gt;"",IF(AK325&lt;&gt;"LIBSETS_DROP_MECHANIC_MONSTER_NAME",VLOOKUP(AK325,'LibSets constants'!$I$4:$L$1003,4,FALSE),""),"")</f>
        <v/>
      </c>
      <c r="AN325" s="3" t="str">
        <f>IF(G325&lt;&gt;"LIBSETS_SETTYPE_BATTLEGROUND",IF(G325&lt;&gt;"LIBSETS_SETTYPE_SPECIAL",IF(AO325&lt;&gt;"",VLOOKUP(AO325,'ESO zone constants'!$D$3:$H$4953,5,FALSE),""),""),"")</f>
        <v/>
      </c>
      <c r="AQ325" s="3" t="str">
        <f>IF(AP325&lt;&gt;"",IF(AP325&lt;&gt;"LIBSETS_DROP_MECHANIC_MONSTER_NAME",VLOOKUP(AP325,'LibSets constants'!$I$4:$L$1003,3,FALSE),""),"")</f>
        <v/>
      </c>
      <c r="AR325" s="3" t="str">
        <f>IF(AP325&lt;&gt;"",IF(AP325&lt;&gt;"LIBSETS_DROP_MECHANIC_MONSTER_NAME",VLOOKUP(AP325,'LibSets constants'!$I$4:$L$1003,4,FALSE),""),"")</f>
        <v/>
      </c>
      <c r="AS325" s="3" t="str">
        <f>IF(G325&lt;&gt;"LIBSETS_SETTYPE_BATTLEGROUND",IF(G325&lt;&gt;"LIBSETS_SETTYPE_SPECIAL",IF(AT325&lt;&gt;"",VLOOKUP(AT325,'ESO zone constants'!$D$3:$H$4953,5,FALSE),""),""),"")</f>
        <v/>
      </c>
      <c r="AV325" s="3" t="str">
        <f>IF(AU325&lt;&gt;"",IF(AU325&lt;&gt;"LIBSETS_DROP_MECHANIC_MONSTER_NAME",VLOOKUP(AU325,'LibSets constants'!$I$4:$L$1003,3,FALSE),""),"")</f>
        <v/>
      </c>
      <c r="AW325" s="3" t="str">
        <f>IF(AU325&lt;&gt;"",IF(AU325&lt;&gt;"LIBSETS_DROP_MECHANIC_MONSTER_NAME",VLOOKUP(AU325,'LibSets constants'!$I$4:$L$1003,4,FALSE),""),"")</f>
        <v/>
      </c>
      <c r="AX325" s="87" t="s">
        <v>2678</v>
      </c>
      <c r="AY325" s="21" t="str">
        <f t="shared" si="25"/>
        <v>[372] = {wayshrines={249,249,249,}, dlcId=DLC_ORSINIUM</v>
      </c>
      <c r="AZ325" s="21" t="str">
        <f t="shared" si="26"/>
        <v>, zoneIds={677}, veteran=false</v>
      </c>
      <c r="BA325" s="21" t="str">
        <f t="shared" si="27"/>
        <v>, setType=LIBSETS_SETTYPE_ARENA</v>
      </c>
      <c r="BB325" s="21" t="str">
        <f t="shared" si="28"/>
        <v>, dropMechanic={LIBSETS_DROP_MECHANIC_ARENA_STAGE_CHEST}},</v>
      </c>
      <c r="BC325" s="21" t="str">
        <f t="shared" si="29"/>
        <v xml:space="preserve"> --Thunderous Volley / Donnernde Salve   [Maelstrom Arena]</v>
      </c>
    </row>
    <row r="326" spans="1:55" x14ac:dyDescent="0.25">
      <c r="A326" s="12">
        <v>373</v>
      </c>
      <c r="B326" t="s">
        <v>1237</v>
      </c>
      <c r="C326" t="s">
        <v>1238</v>
      </c>
      <c r="D326" s="3">
        <f>A326</f>
        <v>373</v>
      </c>
      <c r="G326" s="8" t="s">
        <v>1477</v>
      </c>
      <c r="I326" t="s">
        <v>91</v>
      </c>
      <c r="J326" t="s">
        <v>91</v>
      </c>
      <c r="K326">
        <v>249</v>
      </c>
      <c r="L326">
        <v>249</v>
      </c>
      <c r="M326">
        <v>249</v>
      </c>
      <c r="N326">
        <v>0</v>
      </c>
      <c r="O326" s="66" t="s">
        <v>451</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constants'!$B$4:$C$1003,2,FALSE),"")</f>
        <v>Orsinium</v>
      </c>
      <c r="U326" s="33" t="s">
        <v>1561</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X326" s="3"/>
      <c r="Y326" s="3" t="str">
        <f>IF(G326&lt;&gt;"LIBSETS_SETTYPE_BATTLEGROUND",IF(G326&lt;&gt;"LIBSETS_SETTYPE_SPECIAL",IF(X326&lt;&gt;"",X326,IF(Z326&lt;&gt;"",VLOOKUP(Z326,'ESO zone constants'!$D$3:$H$4953,5,FALSE),"")),""),"")</f>
        <v/>
      </c>
      <c r="Z326" t="str">
        <f>IF(AND(O326&lt;&gt;"",NOT(ISERROR(O326))),"",IF(AND(L326&lt;&gt;"",L326&gt;0,NOT(ISERROR(L326))),VLOOKUP(L326,'ESO dumped WayshrineInfo'!$K$3:$N$9999,4,FALSE),""))</f>
        <v/>
      </c>
      <c r="AB326" s="3" t="str">
        <f>IF(AA326&lt;&gt;"",IF(AA326&lt;&gt;"LIBSETS_DROP_MECHANIC_MONSTER_NAME",VLOOKUP(AA326,'LibSets constants'!$I$4:$L$1003,3,FALSE),""),"")</f>
        <v/>
      </c>
      <c r="AC326" s="3" t="str">
        <f>IF(AA326&lt;&gt;"",IF(AA326&lt;&gt;"LIBSETS_DROP_MECHANIC_MONSTER_NAME",VLOOKUP(AA326,'LibSets constants'!$I$4:$L$1003,4,FALSE),""),"")</f>
        <v/>
      </c>
      <c r="AD326" s="3" t="str">
        <f>IF(G326&lt;&gt;"LIBSETS_SETTYPE_BATTLEGROUND",IF(G326&lt;&gt;"LIBSETS_SETTYPE_SPECIAL",IF(AE326&lt;&gt;"",VLOOKUP(AE326,'ESO zone constants'!$D$3:$H$4953,5,FALSE),""),""),"")</f>
        <v/>
      </c>
      <c r="AE326" t="str">
        <f>IF(AND(O326&lt;&gt;"",NOT(ISERROR(O326))),"",IF(AND(M326&lt;&gt;"",M326&gt;0,NOT(ISERROR(M326))),VLOOKUP(M326,'ESO dumped WayshrineInfo'!$K$3:$N$9999,4,FALSE),""))</f>
        <v/>
      </c>
      <c r="AG326" s="3" t="str">
        <f>IF(AF326&lt;&gt;"",IF(AF326&lt;&gt;"LIBSETS_DROP_MECHANIC_MONSTER_NAME",VLOOKUP(AF326,'LibSets constants'!$I$4:$L$1003,3,FALSE),""),"")</f>
        <v/>
      </c>
      <c r="AH326" s="3" t="str">
        <f>IF(AF326&lt;&gt;"",IF(AF326&lt;&gt;"LIBSETS_DROP_MECHANIC_MONSTER_NAME",VLOOKUP(AF326,'LibSets constants'!$I$4:$L$1003,4,FALSE),""),"")</f>
        <v/>
      </c>
      <c r="AI326" s="3" t="str">
        <f>IF(G326&lt;&gt;"LIBSETS_SETTYPE_BATTLEGROUND",IF(G326&lt;&gt;"LIBSETS_SETTYPE_SPECIAL",IF(AJ326&lt;&gt;"",VLOOKUP(AJ326,'ESO zone constants'!$D$3:$H$4953,5,FALSE),""),""),"")</f>
        <v/>
      </c>
      <c r="AL326" s="3" t="str">
        <f>IF(AK326&lt;&gt;"",IF(AK326&lt;&gt;"LIBSETS_DROP_MECHANIC_MONSTER_NAME",VLOOKUP(AK326,'LibSets constants'!$I$4:$L$1003,3,FALSE),""),"")</f>
        <v/>
      </c>
      <c r="AM326" s="3" t="str">
        <f>IF(AK326&lt;&gt;"",IF(AK326&lt;&gt;"LIBSETS_DROP_MECHANIC_MONSTER_NAME",VLOOKUP(AK326,'LibSets constants'!$I$4:$L$1003,4,FALSE),""),"")</f>
        <v/>
      </c>
      <c r="AN326" s="3" t="str">
        <f>IF(G326&lt;&gt;"LIBSETS_SETTYPE_BATTLEGROUND",IF(G326&lt;&gt;"LIBSETS_SETTYPE_SPECIAL",IF(AO326&lt;&gt;"",VLOOKUP(AO326,'ESO zone constants'!$D$3:$H$4953,5,FALSE),""),""),"")</f>
        <v/>
      </c>
      <c r="AQ326" s="3" t="str">
        <f>IF(AP326&lt;&gt;"",IF(AP326&lt;&gt;"LIBSETS_DROP_MECHANIC_MONSTER_NAME",VLOOKUP(AP326,'LibSets constants'!$I$4:$L$1003,3,FALSE),""),"")</f>
        <v/>
      </c>
      <c r="AR326" s="3" t="str">
        <f>IF(AP326&lt;&gt;"",IF(AP326&lt;&gt;"LIBSETS_DROP_MECHANIC_MONSTER_NAME",VLOOKUP(AP326,'LibSets constants'!$I$4:$L$1003,4,FALSE),""),"")</f>
        <v/>
      </c>
      <c r="AS326" s="3" t="str">
        <f>IF(G326&lt;&gt;"LIBSETS_SETTYPE_BATTLEGROUND",IF(G326&lt;&gt;"LIBSETS_SETTYPE_SPECIAL",IF(AT326&lt;&gt;"",VLOOKUP(AT326,'ESO zone constants'!$D$3:$H$4953,5,FALSE),""),""),"")</f>
        <v/>
      </c>
      <c r="AV326" s="3" t="str">
        <f>IF(AU326&lt;&gt;"",IF(AU326&lt;&gt;"LIBSETS_DROP_MECHANIC_MONSTER_NAME",VLOOKUP(AU326,'LibSets constants'!$I$4:$L$1003,3,FALSE),""),"")</f>
        <v/>
      </c>
      <c r="AW326" s="3" t="str">
        <f>IF(AU326&lt;&gt;"",IF(AU326&lt;&gt;"LIBSETS_DROP_MECHANIC_MONSTER_NAME",VLOOKUP(AU326,'LibSets constants'!$I$4:$L$1003,4,FALSE),""),"")</f>
        <v/>
      </c>
      <c r="AX326" s="87" t="s">
        <v>2679</v>
      </c>
      <c r="AY326" s="21" t="str">
        <f t="shared" si="25"/>
        <v>[373] = {wayshrines={249,249,249,}, dlcId=DLC_ORSINIUM</v>
      </c>
      <c r="AZ326" s="21" t="str">
        <f t="shared" si="26"/>
        <v>, zoneIds={677}, veteran=false</v>
      </c>
      <c r="BA326" s="21" t="str">
        <f t="shared" si="27"/>
        <v>, setType=LIBSETS_SETTYPE_ARENA</v>
      </c>
      <c r="BB326" s="21" t="str">
        <f t="shared" si="28"/>
        <v>, isProcSetAllowedInPvP=1, dropMechanic={LIBSETS_DROP_MECHANIC_ARENA_STAGE_CHEST}},</v>
      </c>
      <c r="BC326" s="21" t="str">
        <f t="shared" si="29"/>
        <v xml:space="preserve"> --Crushing Wall / Zermalmende Mauer   [Maelstrom Arena]</v>
      </c>
    </row>
    <row r="327" spans="1:55" x14ac:dyDescent="0.25">
      <c r="A327" s="12">
        <v>374</v>
      </c>
      <c r="B327" t="s">
        <v>1239</v>
      </c>
      <c r="C327" t="s">
        <v>1240</v>
      </c>
      <c r="D327" s="3">
        <f>A327</f>
        <v>374</v>
      </c>
      <c r="G327" s="8" t="s">
        <v>1477</v>
      </c>
      <c r="I327" t="s">
        <v>91</v>
      </c>
      <c r="J327" t="s">
        <v>91</v>
      </c>
      <c r="K327">
        <v>249</v>
      </c>
      <c r="L327">
        <v>249</v>
      </c>
      <c r="M327">
        <v>249</v>
      </c>
      <c r="N327">
        <v>0</v>
      </c>
      <c r="O327" s="66" t="s">
        <v>451</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constants'!$B$4:$C$1003,2,FALSE),"")</f>
        <v>Orsinium</v>
      </c>
      <c r="U327" s="33" t="s">
        <v>1561</v>
      </c>
      <c r="V327" s="3" t="str">
        <f>IF(U327&lt;&gt;"",IF(U327&lt;&gt;"LIBSETS_DROP_MECHANIC_MONSTER_NAME",VLOOKUP(U327,'LibSets constants'!$I$4:$L$1003,3,FALSE),""),"")</f>
        <v>Arena stage chest</v>
      </c>
      <c r="W327" s="3" t="str">
        <f>IF(U327&lt;&gt;"",IF(U327&lt;&gt;"LIBSETS_DROP_MECHANIC_MONSTER_NAME",VLOOKUP(U327,'LibSets constants'!$I$4:$L$1003,4,FALSE),""),"")</f>
        <v>Arena-Phasen Schatztruhe</v>
      </c>
      <c r="X327" s="3"/>
      <c r="Y327" s="3" t="str">
        <f>IF(G327&lt;&gt;"LIBSETS_SETTYPE_BATTLEGROUND",IF(G327&lt;&gt;"LIBSETS_SETTYPE_SPECIAL",IF(X327&lt;&gt;"",X327,IF(Z327&lt;&gt;"",VLOOKUP(Z327,'ESO zone constants'!$D$3:$H$4953,5,FALSE),"")),""),"")</f>
        <v/>
      </c>
      <c r="Z327" t="str">
        <f>IF(AND(O327&lt;&gt;"",NOT(ISERROR(O327))),"",IF(AND(L327&lt;&gt;"",L327&gt;0,NOT(ISERROR(L327))),VLOOKUP(L327,'ESO dumped WayshrineInfo'!$K$3:$N$9999,4,FALSE),""))</f>
        <v/>
      </c>
      <c r="AB327" s="3" t="str">
        <f>IF(AA327&lt;&gt;"",IF(AA327&lt;&gt;"LIBSETS_DROP_MECHANIC_MONSTER_NAME",VLOOKUP(AA327,'LibSets constants'!$I$4:$L$1003,3,FALSE),""),"")</f>
        <v/>
      </c>
      <c r="AC327" s="3" t="str">
        <f>IF(AA327&lt;&gt;"",IF(AA327&lt;&gt;"LIBSETS_DROP_MECHANIC_MONSTER_NAME",VLOOKUP(AA327,'LibSets constants'!$I$4:$L$1003,4,FALSE),""),"")</f>
        <v/>
      </c>
      <c r="AD327" s="3" t="str">
        <f>IF(G327&lt;&gt;"LIBSETS_SETTYPE_BATTLEGROUND",IF(G327&lt;&gt;"LIBSETS_SETTYPE_SPECIAL",IF(AE327&lt;&gt;"",VLOOKUP(AE327,'ESO zone constants'!$D$3:$H$4953,5,FALSE),""),""),"")</f>
        <v/>
      </c>
      <c r="AE327" t="str">
        <f>IF(AND(O327&lt;&gt;"",NOT(ISERROR(O327))),"",IF(AND(M327&lt;&gt;"",M327&gt;0,NOT(ISERROR(M327))),VLOOKUP(M327,'ESO dumped WayshrineInfo'!$K$3:$N$9999,4,FALSE),""))</f>
        <v/>
      </c>
      <c r="AG327" s="3" t="str">
        <f>IF(AF327&lt;&gt;"",IF(AF327&lt;&gt;"LIBSETS_DROP_MECHANIC_MONSTER_NAME",VLOOKUP(AF327,'LibSets constants'!$I$4:$L$1003,3,FALSE),""),"")</f>
        <v/>
      </c>
      <c r="AH327" s="3" t="str">
        <f>IF(AF327&lt;&gt;"",IF(AF327&lt;&gt;"LIBSETS_DROP_MECHANIC_MONSTER_NAME",VLOOKUP(AF327,'LibSets constants'!$I$4:$L$1003,4,FALSE),""),"")</f>
        <v/>
      </c>
      <c r="AI327" s="3" t="str">
        <f>IF(G327&lt;&gt;"LIBSETS_SETTYPE_BATTLEGROUND",IF(G327&lt;&gt;"LIBSETS_SETTYPE_SPECIAL",IF(AJ327&lt;&gt;"",VLOOKUP(AJ327,'ESO zone constants'!$D$3:$H$4953,5,FALSE),""),""),"")</f>
        <v/>
      </c>
      <c r="AL327" s="3" t="str">
        <f>IF(AK327&lt;&gt;"",IF(AK327&lt;&gt;"LIBSETS_DROP_MECHANIC_MONSTER_NAME",VLOOKUP(AK327,'LibSets constants'!$I$4:$L$1003,3,FALSE),""),"")</f>
        <v/>
      </c>
      <c r="AM327" s="3" t="str">
        <f>IF(AK327&lt;&gt;"",IF(AK327&lt;&gt;"LIBSETS_DROP_MECHANIC_MONSTER_NAME",VLOOKUP(AK327,'LibSets constants'!$I$4:$L$1003,4,FALSE),""),"")</f>
        <v/>
      </c>
      <c r="AN327" s="3" t="str">
        <f>IF(G327&lt;&gt;"LIBSETS_SETTYPE_BATTLEGROUND",IF(G327&lt;&gt;"LIBSETS_SETTYPE_SPECIAL",IF(AO327&lt;&gt;"",VLOOKUP(AO327,'ESO zone constants'!$D$3:$H$4953,5,FALSE),""),""),"")</f>
        <v/>
      </c>
      <c r="AQ327" s="3" t="str">
        <f>IF(AP327&lt;&gt;"",IF(AP327&lt;&gt;"LIBSETS_DROP_MECHANIC_MONSTER_NAME",VLOOKUP(AP327,'LibSets constants'!$I$4:$L$1003,3,FALSE),""),"")</f>
        <v/>
      </c>
      <c r="AR327" s="3" t="str">
        <f>IF(AP327&lt;&gt;"",IF(AP327&lt;&gt;"LIBSETS_DROP_MECHANIC_MONSTER_NAME",VLOOKUP(AP327,'LibSets constants'!$I$4:$L$1003,4,FALSE),""),"")</f>
        <v/>
      </c>
      <c r="AS327" s="3" t="str">
        <f>IF(G327&lt;&gt;"LIBSETS_SETTYPE_BATTLEGROUND",IF(G327&lt;&gt;"LIBSETS_SETTYPE_SPECIAL",IF(AT327&lt;&gt;"",VLOOKUP(AT327,'ESO zone constants'!$D$3:$H$4953,5,FALSE),""),""),"")</f>
        <v/>
      </c>
      <c r="AV327" s="3" t="str">
        <f>IF(AU327&lt;&gt;"",IF(AU327&lt;&gt;"LIBSETS_DROP_MECHANIC_MONSTER_NAME",VLOOKUP(AU327,'LibSets constants'!$I$4:$L$1003,3,FALSE),""),"")</f>
        <v/>
      </c>
      <c r="AW327" s="3" t="str">
        <f>IF(AU327&lt;&gt;"",IF(AU327&lt;&gt;"LIBSETS_DROP_MECHANIC_MONSTER_NAME",VLOOKUP(AU327,'LibSets constants'!$I$4:$L$1003,4,FALSE),""),"")</f>
        <v/>
      </c>
      <c r="AX327" s="87" t="s">
        <v>2678</v>
      </c>
      <c r="AY327" s="21" t="str">
        <f t="shared" si="25"/>
        <v>[374] = {wayshrines={249,249,249,}, dlcId=DLC_ORSINIUM</v>
      </c>
      <c r="AZ327" s="21" t="str">
        <f t="shared" si="26"/>
        <v>, zoneIds={677}, veteran=false</v>
      </c>
      <c r="BA327" s="21" t="str">
        <f t="shared" si="27"/>
        <v>, setType=LIBSETS_SETTYPE_ARENA</v>
      </c>
      <c r="BB327" s="21" t="str">
        <f t="shared" si="28"/>
        <v>, dropMechanic={LIBSETS_DROP_MECHANIC_ARENA_STAGE_CHEST}},</v>
      </c>
      <c r="BC327" s="21" t="str">
        <f t="shared" si="29"/>
        <v xml:space="preserve"> --Precise Regeneration / Präzise Regeneration   [Maelstrom Arena]</v>
      </c>
    </row>
    <row r="328" spans="1:55" x14ac:dyDescent="0.25">
      <c r="A328" s="12">
        <v>380</v>
      </c>
      <c r="B328" t="s">
        <v>1241</v>
      </c>
      <c r="C328" t="s">
        <v>2638</v>
      </c>
      <c r="D328" s="3">
        <f>A328</f>
        <v>380</v>
      </c>
      <c r="E328" t="s">
        <v>1470</v>
      </c>
      <c r="F328" t="s">
        <v>1427</v>
      </c>
      <c r="G328" s="8" t="s">
        <v>1487</v>
      </c>
      <c r="I328" t="s">
        <v>91</v>
      </c>
      <c r="J328" t="s">
        <v>91</v>
      </c>
      <c r="K328">
        <v>-1</v>
      </c>
      <c r="L328">
        <v>-1</v>
      </c>
      <c r="M328">
        <v>-1</v>
      </c>
      <c r="O328" s="66" t="s">
        <v>1520</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constants'!$B$4:$C$1003,2,FALSE),"")</f>
        <v/>
      </c>
      <c r="U328" s="33" t="s">
        <v>1621</v>
      </c>
      <c r="V328" s="3" t="str">
        <f>IF(U328&lt;&gt;"",IF(U328&lt;&gt;"LIBSETS_DROP_MECHANIC_MONSTER_NAME",VLOOKUP(U328,'LibSets constants'!$I$4:$L$1003,3,FALSE),""),"")</f>
        <v>Level up reward</v>
      </c>
      <c r="W328" s="3" t="str">
        <f>IF(U328&lt;&gt;"",IF(U328&lt;&gt;"LIBSETS_DROP_MECHANIC_MONSTER_NAME",VLOOKUP(U328,'LibSets constants'!$I$4:$L$1003,4,FALSE),""),"")</f>
        <v>Level Aufstieg Belohnung</v>
      </c>
      <c r="X328" s="3"/>
      <c r="Y328" s="3" t="str">
        <f>IF(G328&lt;&gt;"LIBSETS_SETTYPE_BATTLEGROUND",IF(G328&lt;&gt;"LIBSETS_SETTYPE_SPECIAL",IF(X328&lt;&gt;"",X328,IF(Z328&lt;&gt;"",VLOOKUP(Z328,'ESO zone constants'!$D$3:$H$4953,5,FALSE),"")),""),"")</f>
        <v/>
      </c>
      <c r="Z328" t="str">
        <f>IF(AND(O328&lt;&gt;"",NOT(ISERROR(O328))),"",IF(AND(L328&lt;&gt;"",L328&gt;0,NOT(ISERROR(L328))),VLOOKUP(L328,'ESO dumped WayshrineInfo'!$K$3:$N$9999,4,FALSE),""))</f>
        <v/>
      </c>
      <c r="AB328" s="43" t="str">
        <f>IF(AA328&lt;&gt;"",IF(AA328&lt;&gt;"LIBSETS_DROP_MECHANIC_MONSTER_NAME",VLOOKUP(AA328,'LibSets constants'!$I$4:$L$1003,3,FALSE),""),"")</f>
        <v/>
      </c>
      <c r="AC328" s="43" t="str">
        <f>IF(AA328&lt;&gt;"",IF(AA328&lt;&gt;"LIBSETS_DROP_MECHANIC_MONSTER_NAME",VLOOKUP(AA328,'LibSets constants'!$I$4:$L$1003,4,FALSE),""),"")</f>
        <v/>
      </c>
      <c r="AD328" s="3" t="str">
        <f>IF(G328&lt;&gt;"LIBSETS_SETTYPE_BATTLEGROUND",IF(G328&lt;&gt;"LIBSETS_SETTYPE_SPECIAL",IF(AE328&lt;&gt;"",VLOOKUP(AE328,'ESO zone constants'!$D$3:$H$4953,5,FALSE),""),""),"")</f>
        <v/>
      </c>
      <c r="AE328" t="str">
        <f>IF(AND(O328&lt;&gt;"",NOT(ISERROR(O328))),"",IF(AND(M328&lt;&gt;"",M328&gt;0,NOT(ISERROR(M328))),VLOOKUP(M328,'ESO dumped WayshrineInfo'!$K$3:$N$9999,4,FALSE),""))</f>
        <v/>
      </c>
      <c r="AF328" s="44"/>
      <c r="AG328" s="43" t="str">
        <f>IF(AF328&lt;&gt;"",IF(AF328&lt;&gt;"LIBSETS_DROP_MECHANIC_MONSTER_NAME",VLOOKUP(AF328,'LibSets constants'!$I$4:$L$1003,3,FALSE),""),"")</f>
        <v/>
      </c>
      <c r="AH328" s="43" t="str">
        <f>IF(AF328&lt;&gt;"",IF(AF328&lt;&gt;"LIBSETS_DROP_MECHANIC_MONSTER_NAME",VLOOKUP(AF328,'LibSets constants'!$I$4:$L$1003,4,FALSE),""),"")</f>
        <v/>
      </c>
      <c r="AI328" s="3" t="str">
        <f>IF(G328&lt;&gt;"LIBSETS_SETTYPE_BATTLEGROUND",IF(G328&lt;&gt;"LIBSETS_SETTYPE_SPECIAL",IF(AJ328&lt;&gt;"",VLOOKUP(AJ328,'ESO zone constants'!$D$3:$H$4953,5,FALSE),""),""),"")</f>
        <v/>
      </c>
      <c r="AK328" s="44"/>
      <c r="AL328" s="43" t="str">
        <f>IF(AK328&lt;&gt;"",IF(AK328&lt;&gt;"LIBSETS_DROP_MECHANIC_MONSTER_NAME",VLOOKUP(AK328,'LibSets constants'!$I$4:$L$1003,3,FALSE),""),"")</f>
        <v/>
      </c>
      <c r="AM328" s="43" t="str">
        <f>IF(AK328&lt;&gt;"",IF(AK328&lt;&gt;"LIBSETS_DROP_MECHANIC_MONSTER_NAME",VLOOKUP(AK328,'LibSets constants'!$I$4:$L$1003,4,FALSE),""),"")</f>
        <v/>
      </c>
      <c r="AN328" s="3" t="str">
        <f>IF(G328&lt;&gt;"LIBSETS_SETTYPE_BATTLEGROUND",IF(G328&lt;&gt;"LIBSETS_SETTYPE_SPECIAL",IF(AO328&lt;&gt;"",VLOOKUP(AO328,'ESO zone constants'!$D$3:$H$4953,5,FALSE),""),""),"")</f>
        <v/>
      </c>
      <c r="AP328" s="44"/>
      <c r="AQ328" s="43" t="str">
        <f>IF(AP328&lt;&gt;"",IF(AP328&lt;&gt;"LIBSETS_DROP_MECHANIC_MONSTER_NAME",VLOOKUP(AP328,'LibSets constants'!$I$4:$L$1003,3,FALSE),""),"")</f>
        <v/>
      </c>
      <c r="AR328" s="43" t="str">
        <f>IF(AP328&lt;&gt;"",IF(AP328&lt;&gt;"LIBSETS_DROP_MECHANIC_MONSTER_NAME",VLOOKUP(AP328,'LibSets constants'!$I$4:$L$1003,4,FALSE),""),"")</f>
        <v/>
      </c>
      <c r="AS328" s="3" t="str">
        <f>IF(G328&lt;&gt;"LIBSETS_SETTYPE_BATTLEGROUND",IF(G328&lt;&gt;"LIBSETS_SETTYPE_SPECIAL",IF(AT328&lt;&gt;"",VLOOKUP(AT328,'ESO zone constants'!$D$3:$H$4953,5,FALSE),""),""),"")</f>
        <v/>
      </c>
      <c r="AU328" s="44"/>
      <c r="AV328" s="43" t="str">
        <f>IF(AU328&lt;&gt;"",IF(AU328&lt;&gt;"LIBSETS_DROP_MECHANIC_MONSTER_NAME",VLOOKUP(AU328,'LibSets constants'!$I$4:$L$1003,3,FALSE),""),"")</f>
        <v/>
      </c>
      <c r="AW328" s="43" t="str">
        <f>IF(AU328&lt;&gt;"",IF(AU328&lt;&gt;"LIBSETS_DROP_MECHANIC_MONSTER_NAME",VLOOKUP(AU328,'LibSets constants'!$I$4:$L$1003,4,FALSE),""),"")</f>
        <v/>
      </c>
      <c r="AX328" s="87" t="s">
        <v>2678</v>
      </c>
      <c r="AY328" s="21" t="str">
        <f t="shared" si="25"/>
        <v>[380] = {wayshrines={-1,-1,-1,}, dlcId=DLC_BASE_GAME</v>
      </c>
      <c r="AZ328" s="21" t="str">
        <f t="shared" si="26"/>
        <v>, veteran=false</v>
      </c>
      <c r="BA328" s="21" t="str">
        <f t="shared" si="27"/>
        <v>, setType=LIBSETS_SETTYPE_SPECIAL</v>
      </c>
      <c r="BB328" s="21" t="str">
        <f t="shared" si="28"/>
        <v>, dropMechanic={LIBSETS_DROP_MECHANIC_LEVEL_UP_REWARD}},</v>
      </c>
      <c r="BC328" s="21" t="str">
        <f t="shared" si="29"/>
        <v xml:space="preserve"> --Prophet\'s / Prophet   [!Level up advisor]</v>
      </c>
    </row>
    <row r="329" spans="1:55" x14ac:dyDescent="0.25">
      <c r="A329" s="12">
        <v>381</v>
      </c>
      <c r="B329" t="s">
        <v>1242</v>
      </c>
      <c r="C329" t="s">
        <v>1243</v>
      </c>
      <c r="D329" s="3">
        <f>A329</f>
        <v>381</v>
      </c>
      <c r="E329" s="42" t="s">
        <v>1470</v>
      </c>
      <c r="F329" t="s">
        <v>1427</v>
      </c>
      <c r="G329" s="8" t="s">
        <v>1487</v>
      </c>
      <c r="I329" t="s">
        <v>91</v>
      </c>
      <c r="J329" t="s">
        <v>91</v>
      </c>
      <c r="K329">
        <v>-1</v>
      </c>
      <c r="L329">
        <v>-1</v>
      </c>
      <c r="M329">
        <v>-1</v>
      </c>
      <c r="O329" s="66" t="s">
        <v>1520</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constants'!$B$4:$C$1003,2,FALSE),"")</f>
        <v/>
      </c>
      <c r="U329" s="33" t="s">
        <v>1621</v>
      </c>
      <c r="V329" s="3" t="str">
        <f>IF(U329&lt;&gt;"",IF(U329&lt;&gt;"LIBSETS_DROP_MECHANIC_MONSTER_NAME",VLOOKUP(U329,'LibSets constants'!$I$4:$L$1003,3,FALSE),""),"")</f>
        <v>Level up reward</v>
      </c>
      <c r="W329" s="3" t="str">
        <f>IF(U329&lt;&gt;"",IF(U329&lt;&gt;"LIBSETS_DROP_MECHANIC_MONSTER_NAME",VLOOKUP(U329,'LibSets constants'!$I$4:$L$1003,4,FALSE),""),"")</f>
        <v>Level Aufstieg Belohnung</v>
      </c>
      <c r="X329" s="3"/>
      <c r="Y329" s="3" t="str">
        <f>IF(G329&lt;&gt;"LIBSETS_SETTYPE_BATTLEGROUND",IF(G329&lt;&gt;"LIBSETS_SETTYPE_SPECIAL",IF(X329&lt;&gt;"",X329,IF(Z329&lt;&gt;"",VLOOKUP(Z329,'ESO zone constants'!$D$3:$H$4953,5,FALSE),"")),""),"")</f>
        <v/>
      </c>
      <c r="Z329" t="str">
        <f>IF(AND(O329&lt;&gt;"",NOT(ISERROR(O329))),"",IF(AND(L329&lt;&gt;"",L329&gt;0,NOT(ISERROR(L329))),VLOOKUP(L329,'ESO dumped WayshrineInfo'!$K$3:$N$9999,4,FALSE),""))</f>
        <v/>
      </c>
      <c r="AB329" s="43" t="str">
        <f>IF(AA329&lt;&gt;"",IF(AA329&lt;&gt;"LIBSETS_DROP_MECHANIC_MONSTER_NAME",VLOOKUP(AA329,'LibSets constants'!$I$4:$L$1003,3,FALSE),""),"")</f>
        <v/>
      </c>
      <c r="AC329" s="43" t="str">
        <f>IF(AA329&lt;&gt;"",IF(AA329&lt;&gt;"LIBSETS_DROP_MECHANIC_MONSTER_NAME",VLOOKUP(AA329,'LibSets constants'!$I$4:$L$1003,4,FALSE),""),"")</f>
        <v/>
      </c>
      <c r="AD329" s="3" t="str">
        <f>IF(G329&lt;&gt;"LIBSETS_SETTYPE_BATTLEGROUND",IF(G329&lt;&gt;"LIBSETS_SETTYPE_SPECIAL",IF(AE329&lt;&gt;"",VLOOKUP(AE329,'ESO zone constants'!$D$3:$H$4953,5,FALSE),""),""),"")</f>
        <v/>
      </c>
      <c r="AE329" t="str">
        <f>IF(AND(O329&lt;&gt;"",NOT(ISERROR(O329))),"",IF(AND(M329&lt;&gt;"",M329&gt;0,NOT(ISERROR(M329))),VLOOKUP(M329,'ESO dumped WayshrineInfo'!$K$3:$N$9999,4,FALSE),""))</f>
        <v/>
      </c>
      <c r="AF329" s="44"/>
      <c r="AG329" s="43" t="str">
        <f>IF(AF329&lt;&gt;"",IF(AF329&lt;&gt;"LIBSETS_DROP_MECHANIC_MONSTER_NAME",VLOOKUP(AF329,'LibSets constants'!$I$4:$L$1003,3,FALSE),""),"")</f>
        <v/>
      </c>
      <c r="AH329" s="43" t="str">
        <f>IF(AF329&lt;&gt;"",IF(AF329&lt;&gt;"LIBSETS_DROP_MECHANIC_MONSTER_NAME",VLOOKUP(AF329,'LibSets constants'!$I$4:$L$1003,4,FALSE),""),"")</f>
        <v/>
      </c>
      <c r="AI329" s="3" t="str">
        <f>IF(G329&lt;&gt;"LIBSETS_SETTYPE_BATTLEGROUND",IF(G329&lt;&gt;"LIBSETS_SETTYPE_SPECIAL",IF(AJ329&lt;&gt;"",VLOOKUP(AJ329,'ESO zone constants'!$D$3:$H$4953,5,FALSE),""),""),"")</f>
        <v/>
      </c>
      <c r="AK329" s="44"/>
      <c r="AL329" s="43" t="str">
        <f>IF(AK329&lt;&gt;"",IF(AK329&lt;&gt;"LIBSETS_DROP_MECHANIC_MONSTER_NAME",VLOOKUP(AK329,'LibSets constants'!$I$4:$L$1003,3,FALSE),""),"")</f>
        <v/>
      </c>
      <c r="AM329" s="43" t="str">
        <f>IF(AK329&lt;&gt;"",IF(AK329&lt;&gt;"LIBSETS_DROP_MECHANIC_MONSTER_NAME",VLOOKUP(AK329,'LibSets constants'!$I$4:$L$1003,4,FALSE),""),"")</f>
        <v/>
      </c>
      <c r="AN329" s="3" t="str">
        <f>IF(G329&lt;&gt;"LIBSETS_SETTYPE_BATTLEGROUND",IF(G329&lt;&gt;"LIBSETS_SETTYPE_SPECIAL",IF(AO329&lt;&gt;"",VLOOKUP(AO329,'ESO zone constants'!$D$3:$H$4953,5,FALSE),""),""),"")</f>
        <v/>
      </c>
      <c r="AP329" s="44"/>
      <c r="AQ329" s="43" t="str">
        <f>IF(AP329&lt;&gt;"",IF(AP329&lt;&gt;"LIBSETS_DROP_MECHANIC_MONSTER_NAME",VLOOKUP(AP329,'LibSets constants'!$I$4:$L$1003,3,FALSE),""),"")</f>
        <v/>
      </c>
      <c r="AR329" s="43" t="str">
        <f>IF(AP329&lt;&gt;"",IF(AP329&lt;&gt;"LIBSETS_DROP_MECHANIC_MONSTER_NAME",VLOOKUP(AP329,'LibSets constants'!$I$4:$L$1003,4,FALSE),""),"")</f>
        <v/>
      </c>
      <c r="AS329" s="3" t="str">
        <f>IF(G329&lt;&gt;"LIBSETS_SETTYPE_BATTLEGROUND",IF(G329&lt;&gt;"LIBSETS_SETTYPE_SPECIAL",IF(AT329&lt;&gt;"",VLOOKUP(AT329,'ESO zone constants'!$D$3:$H$4953,5,FALSE),""),""),"")</f>
        <v/>
      </c>
      <c r="AU329" s="44"/>
      <c r="AV329" s="43" t="str">
        <f>IF(AU329&lt;&gt;"",IF(AU329&lt;&gt;"LIBSETS_DROP_MECHANIC_MONSTER_NAME",VLOOKUP(AU329,'LibSets constants'!$I$4:$L$1003,3,FALSE),""),"")</f>
        <v/>
      </c>
      <c r="AW329" s="43" t="str">
        <f>IF(AU329&lt;&gt;"",IF(AU329&lt;&gt;"LIBSETS_DROP_MECHANIC_MONSTER_NAME",VLOOKUP(AU329,'LibSets constants'!$I$4:$L$1003,4,FALSE),""),"")</f>
        <v/>
      </c>
      <c r="AX329" s="87" t="s">
        <v>2678</v>
      </c>
      <c r="AY329" s="21" t="str">
        <f t="shared" si="25"/>
        <v>[381] = {wayshrines={-1,-1,-1,}, dlcId=DLC_BASE_GAME</v>
      </c>
      <c r="AZ329" s="21" t="str">
        <f t="shared" si="26"/>
        <v>, veteran=false</v>
      </c>
      <c r="BA329" s="21" t="str">
        <f t="shared" si="27"/>
        <v>, setType=LIBSETS_SETTYPE_SPECIAL</v>
      </c>
      <c r="BB329" s="21" t="str">
        <f t="shared" si="28"/>
        <v>, dropMechanic={LIBSETS_DROP_MECHANIC_LEVEL_UP_REWARD}},</v>
      </c>
      <c r="BC329" s="21" t="str">
        <f t="shared" si="29"/>
        <v xml:space="preserve"> --Broken Soul / Zerbrochene Seele   [!Level up advisor]</v>
      </c>
    </row>
    <row r="330" spans="1:55" x14ac:dyDescent="0.25">
      <c r="A330" s="12">
        <v>382</v>
      </c>
      <c r="B330" t="s">
        <v>1244</v>
      </c>
      <c r="C330" t="s">
        <v>1245</v>
      </c>
      <c r="D330" s="3">
        <f>A330</f>
        <v>382</v>
      </c>
      <c r="G330" s="8" t="s">
        <v>1485</v>
      </c>
      <c r="I330" t="s">
        <v>91</v>
      </c>
      <c r="J330" t="s">
        <v>91</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constants'!$B$4:$C$1003,2,FALSE),"")</f>
        <v>Summerset</v>
      </c>
      <c r="U330" s="33" t="s">
        <v>1565</v>
      </c>
      <c r="V330" s="3" t="str">
        <f>IF(U330&lt;&gt;"",IF(U330&lt;&gt;"LIBSETS_DROP_MECHANIC_MONSTER_NAME",VLOOKUP(U330,'LibSets constants'!$I$4:$L$1003,3,FALSE),""),"")</f>
        <v>Delve bosses have a chance to drop a waist or feet.</v>
      </c>
      <c r="W330" s="3" t="str">
        <f>IF(U330&lt;&gt;"",IF(U330&lt;&gt;"LIBSETS_DROP_MECHANIC_MONSTER_NAME",VLOOKUP(U330,'LibSets constants'!$I$4:$L$1003,4,FALSE),""),"")</f>
        <v>Bosse in Gewölben haben die Chance, eine Taille oder Füße fallen zu lassen.</v>
      </c>
      <c r="X330" s="3"/>
      <c r="Y330" s="3" t="str">
        <f>IF(G330&lt;&gt;"LIBSETS_SETTYPE_BATTLEGROUND",IF(G330&lt;&gt;"LIBSETS_SETTYPE_SPECIAL",IF(X330&lt;&gt;"",X330,IF(Z330&lt;&gt;"",VLOOKUP(Z330,'ESO zone constants'!$D$3:$H$4953,5,FALSE),"")),""),"")</f>
        <v/>
      </c>
      <c r="Z330" t="str">
        <f>IF(AND(O330&lt;&gt;"",NOT(ISERROR(O330))),"",IF(AND(L330&lt;&gt;"",L330&gt;0,NOT(ISERROR(L330))),VLOOKUP(L330,'ESO dumped WayshrineInfo'!$K$3:$N$9999,4,FALSE),""))</f>
        <v/>
      </c>
      <c r="AA330" s="33" t="s">
        <v>1566</v>
      </c>
      <c r="AB330" s="43" t="str">
        <f>IF(AA330&lt;&gt;"",IF(AA330&lt;&gt;"LIBSETS_DROP_MECHANIC_MONSTER_NAME",VLOOKUP(AA330,'LibSets constants'!$I$4:$L$1003,3,FALSE),""),"")</f>
        <v>Overland group bosses have a 100% chance to drop head, chest, legs, or weapon.</v>
      </c>
      <c r="AC330" s="43" t="str">
        <f>IF(AA330&lt;&gt;"",IF(AA330&lt;&gt;"LIBSETS_DROP_MECHANIC_MONSTER_NAME",VLOOKUP(AA330,'LibSets constants'!$I$4:$L$1003,4,FALSE),""),"")</f>
        <v>Überland Gruppenbosse haben eine Chance von 100%, Kopf, Brust, Beine oder Waffen fallen zu lassen.</v>
      </c>
      <c r="AD330" s="3" t="str">
        <f>IF(G330&lt;&gt;"LIBSETS_SETTYPE_BATTLEGROUND",IF(G330&lt;&gt;"LIBSETS_SETTYPE_SPECIAL",IF(AE330&lt;&gt;"",VLOOKUP(AE330,'ESO zone constants'!$D$3:$H$4953,5,FALSE),""),""),"")</f>
        <v/>
      </c>
      <c r="AE330" t="str">
        <f>IF(AND(O330&lt;&gt;"",NOT(ISERROR(O330))),"",IF(AND(M330&lt;&gt;"",M330&gt;0,NOT(ISERROR(M330))),VLOOKUP(M330,'ESO dumped WayshrineInfo'!$K$3:$N$9999,4,FALSE),""))</f>
        <v/>
      </c>
      <c r="AF330" s="44" t="s">
        <v>1567</v>
      </c>
      <c r="AG330" s="43" t="str">
        <f>IF(AF330&lt;&gt;"",IF(AF330&lt;&gt;"LIBSETS_DROP_MECHANIC_MONSTER_NAME",VLOOKUP(AF330,'LibSets constants'!$I$4:$L$1003,3,FALSE),""),"")</f>
        <v>Public dungeon bosses have a chance to drop a shoulder, hand, or weapon.</v>
      </c>
      <c r="AH330" s="43" t="str">
        <f>IF(AF330&lt;&gt;"",IF(AF330&lt;&gt;"LIBSETS_DROP_MECHANIC_MONSTER_NAME",VLOOKUP(AF330,'LibSets constants'!$I$4:$L$1003,4,FALSE),""),"")</f>
        <v>Öffentliche Dungeon-Bosse haben die Möglichkeit, eine Schulter, Handschuhe oder eine Waffe fallen zu lassen.</v>
      </c>
      <c r="AI330" s="3" t="str">
        <f>IF(G330&lt;&gt;"LIBSETS_SETTYPE_BATTLEGROUND",IF(G330&lt;&gt;"LIBSETS_SETTYPE_SPECIAL",IF(AJ330&lt;&gt;"",VLOOKUP(AJ330,'ESO zone constants'!$D$3:$H$4953,5,FALSE),""),""),"")</f>
        <v/>
      </c>
      <c r="AK330" s="44" t="s">
        <v>1568</v>
      </c>
      <c r="AL330" s="43" t="str">
        <f>IF(AK330&lt;&gt;"",IF(AK330&lt;&gt;"LIBSETS_DROP_MECHANIC_MONSTER_NAME",VLOOKUP(AK330,'LibSets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43" t="str">
        <f>IF(AK330&lt;&gt;"",IF(AK330&lt;&gt;"LIBSETS_DROP_MECHANIC_MONSTER_NAME",VLOOKUP(AK330,'LibSets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IF(G330&lt;&gt;"LIBSETS_SETTYPE_BATTLEGROUND",IF(G330&lt;&gt;"LIBSETS_SETTYPE_SPECIAL",IF(AO330&lt;&gt;"",VLOOKUP(AO330,'ESO zone constants'!$D$3:$H$4953,5,FALSE),""),""),"")</f>
        <v/>
      </c>
      <c r="AP330" s="44"/>
      <c r="AQ330" s="43" t="str">
        <f>IF(AP330&lt;&gt;"",IF(AP330&lt;&gt;"LIBSETS_DROP_MECHANIC_MONSTER_NAME",VLOOKUP(AP330,'LibSets constants'!$I$4:$L$1003,3,FALSE),""),"")</f>
        <v/>
      </c>
      <c r="AR330" s="43" t="str">
        <f>IF(AP330&lt;&gt;"",IF(AP330&lt;&gt;"LIBSETS_DROP_MECHANIC_MONSTER_NAME",VLOOKUP(AP330,'LibSets constants'!$I$4:$L$1003,4,FALSE),""),"")</f>
        <v/>
      </c>
      <c r="AS330" s="3" t="str">
        <f>IF(G330&lt;&gt;"LIBSETS_SETTYPE_BATTLEGROUND",IF(G330&lt;&gt;"LIBSETS_SETTYPE_SPECIAL",IF(AT330&lt;&gt;"",VLOOKUP(AT330,'ESO zone constants'!$D$3:$H$4953,5,FALSE),""),""),"")</f>
        <v/>
      </c>
      <c r="AU330" s="44"/>
      <c r="AV330" s="43" t="str">
        <f>IF(AU330&lt;&gt;"",IF(AU330&lt;&gt;"LIBSETS_DROP_MECHANIC_MONSTER_NAME",VLOOKUP(AU330,'LibSets constants'!$I$4:$L$1003,3,FALSE),""),"")</f>
        <v/>
      </c>
      <c r="AW330" s="43" t="str">
        <f>IF(AU330&lt;&gt;"",IF(AU330&lt;&gt;"LIBSETS_DROP_MECHANIC_MONSTER_NAME",VLOOKUP(AU330,'LibSets constants'!$I$4:$L$1003,4,FALSE),""),"")</f>
        <v/>
      </c>
      <c r="AX330" s="87" t="s">
        <v>2678</v>
      </c>
      <c r="AY330" s="21" t="str">
        <f t="shared" si="25"/>
        <v>[382] = {wayshrines={-1,-1,-1,}, dlcId=DLC_SUMMERSET</v>
      </c>
      <c r="AZ330" s="21" t="str">
        <f t="shared" si="26"/>
        <v>, zoneIds={1011}, veteran=false</v>
      </c>
      <c r="BA330" s="21" t="str">
        <f t="shared" si="27"/>
        <v>, setType=LIBSETS_SETTYPE_OVERLAND</v>
      </c>
      <c r="BB330" s="21" t="str">
        <f t="shared" si="28"/>
        <v>, dropMechanic={LIBSETS_DROP_MECHANIC_OVERLAND_BOSS_DELVE,LIBSETS_DROP_MECHANIC_OVERLAND_WORLDBOSS,LIBSETS_DROP_MECHANIC_OVERLAND_BOSS_PUBLIC_DUNGEON,LIBSETS_DROP_MECHANIC_OVERLAND_CHEST}},</v>
      </c>
      <c r="BC330" s="21" t="str">
        <f t="shared" si="29"/>
        <v xml:space="preserve"> --Grace of Gloom / Anmut der Gräue   [Summerset]</v>
      </c>
    </row>
    <row r="331" spans="1:55" x14ac:dyDescent="0.25">
      <c r="A331" s="12">
        <v>383</v>
      </c>
      <c r="B331" t="s">
        <v>1246</v>
      </c>
      <c r="C331" t="s">
        <v>2639</v>
      </c>
      <c r="D331" s="3">
        <f>A331</f>
        <v>383</v>
      </c>
      <c r="G331" s="8" t="s">
        <v>1485</v>
      </c>
      <c r="I331" t="s">
        <v>91</v>
      </c>
      <c r="J331" t="s">
        <v>91</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constants'!$B$4:$C$1003,2,FALSE),"")</f>
        <v>Summerset</v>
      </c>
      <c r="U331" s="33" t="s">
        <v>1565</v>
      </c>
      <c r="V331" s="3" t="str">
        <f>IF(U331&lt;&gt;"",IF(U331&lt;&gt;"LIBSETS_DROP_MECHANIC_MONSTER_NAME",VLOOKUP(U331,'LibSets constants'!$I$4:$L$1003,3,FALSE),""),"")</f>
        <v>Delve bosses have a chance to drop a waist or feet.</v>
      </c>
      <c r="W331" s="3" t="str">
        <f>IF(U331&lt;&gt;"",IF(U331&lt;&gt;"LIBSETS_DROP_MECHANIC_MONSTER_NAME",VLOOKUP(U331,'LibSets constants'!$I$4:$L$1003,4,FALSE),""),"")</f>
        <v>Bosse in Gewölben haben die Chance, eine Taille oder Füße fallen zu lassen.</v>
      </c>
      <c r="X331" s="3"/>
      <c r="Y331" s="3" t="str">
        <f>IF(G331&lt;&gt;"LIBSETS_SETTYPE_BATTLEGROUND",IF(G331&lt;&gt;"LIBSETS_SETTYPE_SPECIAL",IF(X331&lt;&gt;"",X331,IF(Z331&lt;&gt;"",VLOOKUP(Z331,'ESO zone constants'!$D$3:$H$4953,5,FALSE),"")),""),"")</f>
        <v/>
      </c>
      <c r="Z331" t="str">
        <f>IF(AND(O331&lt;&gt;"",NOT(ISERROR(O331))),"",IF(AND(L331&lt;&gt;"",L331&gt;0,NOT(ISERROR(L331))),VLOOKUP(L331,'ESO dumped WayshrineInfo'!$K$3:$N$9999,4,FALSE),""))</f>
        <v/>
      </c>
      <c r="AA331" s="33" t="s">
        <v>1566</v>
      </c>
      <c r="AB331" s="43" t="str">
        <f>IF(AA331&lt;&gt;"",IF(AA331&lt;&gt;"LIBSETS_DROP_MECHANIC_MONSTER_NAME",VLOOKUP(AA331,'LibSets constants'!$I$4:$L$1003,3,FALSE),""),"")</f>
        <v>Overland group bosses have a 100% chance to drop head, chest, legs, or weapon.</v>
      </c>
      <c r="AC331" s="43" t="str">
        <f>IF(AA331&lt;&gt;"",IF(AA331&lt;&gt;"LIBSETS_DROP_MECHANIC_MONSTER_NAME",VLOOKUP(AA331,'LibSets constants'!$I$4:$L$1003,4,FALSE),""),"")</f>
        <v>Überland Gruppenbosse haben eine Chance von 100%, Kopf, Brust, Beine oder Waffen fallen zu lassen.</v>
      </c>
      <c r="AD331" s="3" t="str">
        <f>IF(G331&lt;&gt;"LIBSETS_SETTYPE_BATTLEGROUND",IF(G331&lt;&gt;"LIBSETS_SETTYPE_SPECIAL",IF(AE331&lt;&gt;"",VLOOKUP(AE331,'ESO zone constants'!$D$3:$H$4953,5,FALSE),""),""),"")</f>
        <v/>
      </c>
      <c r="AE331" t="str">
        <f>IF(AND(O331&lt;&gt;"",NOT(ISERROR(O331))),"",IF(AND(M331&lt;&gt;"",M331&gt;0,NOT(ISERROR(M331))),VLOOKUP(M331,'ESO dumped WayshrineInfo'!$K$3:$N$9999,4,FALSE),""))</f>
        <v/>
      </c>
      <c r="AF331" s="44" t="s">
        <v>1567</v>
      </c>
      <c r="AG331" s="43" t="str">
        <f>IF(AF331&lt;&gt;"",IF(AF331&lt;&gt;"LIBSETS_DROP_MECHANIC_MONSTER_NAME",VLOOKUP(AF331,'LibSets constants'!$I$4:$L$1003,3,FALSE),""),"")</f>
        <v>Public dungeon bosses have a chance to drop a shoulder, hand, or weapon.</v>
      </c>
      <c r="AH331" s="43" t="str">
        <f>IF(AF331&lt;&gt;"",IF(AF331&lt;&gt;"LIBSETS_DROP_MECHANIC_MONSTER_NAME",VLOOKUP(AF331,'LibSets constants'!$I$4:$L$1003,4,FALSE),""),"")</f>
        <v>Öffentliche Dungeon-Bosse haben die Möglichkeit, eine Schulter, Handschuhe oder eine Waffe fallen zu lassen.</v>
      </c>
      <c r="AI331" s="3" t="str">
        <f>IF(G331&lt;&gt;"LIBSETS_SETTYPE_BATTLEGROUND",IF(G331&lt;&gt;"LIBSETS_SETTYPE_SPECIAL",IF(AJ331&lt;&gt;"",VLOOKUP(AJ331,'ESO zone constants'!$D$3:$H$4953,5,FALSE),""),""),"")</f>
        <v/>
      </c>
      <c r="AK331" s="44" t="s">
        <v>1568</v>
      </c>
      <c r="AL331" s="43" t="str">
        <f>IF(AK331&lt;&gt;"",IF(AK331&lt;&gt;"LIBSETS_DROP_MECHANIC_MONSTER_NAME",VLOOKUP(AK331,'LibSets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43" t="str">
        <f>IF(AK331&lt;&gt;"",IF(AK331&lt;&gt;"LIBSETS_DROP_MECHANIC_MONSTER_NAME",VLOOKUP(AK331,'LibSets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IF(G331&lt;&gt;"LIBSETS_SETTYPE_BATTLEGROUND",IF(G331&lt;&gt;"LIBSETS_SETTYPE_SPECIAL",IF(AO331&lt;&gt;"",VLOOKUP(AO331,'ESO zone constants'!$D$3:$H$4953,5,FALSE),""),""),"")</f>
        <v/>
      </c>
      <c r="AP331" s="44"/>
      <c r="AQ331" s="43" t="str">
        <f>IF(AP331&lt;&gt;"",IF(AP331&lt;&gt;"LIBSETS_DROP_MECHANIC_MONSTER_NAME",VLOOKUP(AP331,'LibSets constants'!$I$4:$L$1003,3,FALSE),""),"")</f>
        <v/>
      </c>
      <c r="AR331" s="43" t="str">
        <f>IF(AP331&lt;&gt;"",IF(AP331&lt;&gt;"LIBSETS_DROP_MECHANIC_MONSTER_NAME",VLOOKUP(AP331,'LibSets constants'!$I$4:$L$1003,4,FALSE),""),"")</f>
        <v/>
      </c>
      <c r="AS331" s="3" t="str">
        <f>IF(G331&lt;&gt;"LIBSETS_SETTYPE_BATTLEGROUND",IF(G331&lt;&gt;"LIBSETS_SETTYPE_SPECIAL",IF(AT331&lt;&gt;"",VLOOKUP(AT331,'ESO zone constants'!$D$3:$H$4953,5,FALSE),""),""),"")</f>
        <v/>
      </c>
      <c r="AU331" s="44"/>
      <c r="AV331" s="43" t="str">
        <f>IF(AU331&lt;&gt;"",IF(AU331&lt;&gt;"LIBSETS_DROP_MECHANIC_MONSTER_NAME",VLOOKUP(AU331,'LibSets constants'!$I$4:$L$1003,3,FALSE),""),"")</f>
        <v/>
      </c>
      <c r="AW331" s="43" t="str">
        <f>IF(AU331&lt;&gt;"",IF(AU331&lt;&gt;"LIBSETS_DROP_MECHANIC_MONSTER_NAME",VLOOKUP(AU331,'LibSets constants'!$I$4:$L$1003,4,FALSE),""),"")</f>
        <v/>
      </c>
      <c r="AX331" s="87" t="s">
        <v>2678</v>
      </c>
      <c r="AY331" s="21" t="str">
        <f t="shared" si="25"/>
        <v>[383] = {wayshrines={-1,-1,-1,}, dlcId=DLC_SUMMERSET</v>
      </c>
      <c r="AZ331" s="21" t="str">
        <f t="shared" si="26"/>
        <v>, zoneIds={1011}, veteran=false</v>
      </c>
      <c r="BA331" s="21" t="str">
        <f t="shared" si="27"/>
        <v>, setType=LIBSETS_SETTYPE_OVERLAND</v>
      </c>
      <c r="BB331" s="21" t="str">
        <f t="shared" si="28"/>
        <v>, dropMechanic={LIBSETS_DROP_MECHANIC_OVERLAND_BOSS_DELVE,LIBSETS_DROP_MECHANIC_OVERLAND_WORLDBOSS,LIBSETS_DROP_MECHANIC_OVERLAND_BOSS_PUBLIC_DUNGEON,LIBSETS_DROP_MECHANIC_OVERLAND_CHEST}},</v>
      </c>
      <c r="BC331" s="21" t="str">
        <f t="shared" si="29"/>
        <v xml:space="preserve"> --Gryphon\'s Ferocity / Wildheit des Greifen   [Summerset]</v>
      </c>
    </row>
    <row r="332" spans="1:55" x14ac:dyDescent="0.25">
      <c r="A332" s="12">
        <v>384</v>
      </c>
      <c r="B332" t="s">
        <v>1247</v>
      </c>
      <c r="C332" t="s">
        <v>1248</v>
      </c>
      <c r="D332" s="3">
        <f>A332</f>
        <v>384</v>
      </c>
      <c r="G332" s="8" t="s">
        <v>1485</v>
      </c>
      <c r="I332" t="s">
        <v>91</v>
      </c>
      <c r="J332" t="s">
        <v>91</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constants'!$B$4:$C$1003,2,FALSE),"")</f>
        <v>Summerset</v>
      </c>
      <c r="U332" s="33" t="s">
        <v>1565</v>
      </c>
      <c r="V332" s="3" t="str">
        <f>IF(U332&lt;&gt;"",IF(U332&lt;&gt;"LIBSETS_DROP_MECHANIC_MONSTER_NAME",VLOOKUP(U332,'LibSets constants'!$I$4:$L$1003,3,FALSE),""),"")</f>
        <v>Delve bosses have a chance to drop a waist or feet.</v>
      </c>
      <c r="W332" s="3" t="str">
        <f>IF(U332&lt;&gt;"",IF(U332&lt;&gt;"LIBSETS_DROP_MECHANIC_MONSTER_NAME",VLOOKUP(U332,'LibSets constants'!$I$4:$L$1003,4,FALSE),""),"")</f>
        <v>Bosse in Gewölben haben die Chance, eine Taille oder Füße fallen zu lassen.</v>
      </c>
      <c r="X332" s="3"/>
      <c r="Y332" s="3" t="str">
        <f>IF(G332&lt;&gt;"LIBSETS_SETTYPE_BATTLEGROUND",IF(G332&lt;&gt;"LIBSETS_SETTYPE_SPECIAL",IF(X332&lt;&gt;"",X332,IF(Z332&lt;&gt;"",VLOOKUP(Z332,'ESO zone constants'!$D$3:$H$4953,5,FALSE),"")),""),"")</f>
        <v/>
      </c>
      <c r="Z332" t="str">
        <f>IF(AND(O332&lt;&gt;"",NOT(ISERROR(O332))),"",IF(AND(L332&lt;&gt;"",L332&gt;0,NOT(ISERROR(L332))),VLOOKUP(L332,'ESO dumped WayshrineInfo'!$K$3:$N$9999,4,FALSE),""))</f>
        <v/>
      </c>
      <c r="AA332" s="33" t="s">
        <v>1566</v>
      </c>
      <c r="AB332" s="43" t="str">
        <f>IF(AA332&lt;&gt;"",IF(AA332&lt;&gt;"LIBSETS_DROP_MECHANIC_MONSTER_NAME",VLOOKUP(AA332,'LibSets constants'!$I$4:$L$1003,3,FALSE),""),"")</f>
        <v>Overland group bosses have a 100% chance to drop head, chest, legs, or weapon.</v>
      </c>
      <c r="AC332" s="43" t="str">
        <f>IF(AA332&lt;&gt;"",IF(AA332&lt;&gt;"LIBSETS_DROP_MECHANIC_MONSTER_NAME",VLOOKUP(AA332,'LibSets constants'!$I$4:$L$1003,4,FALSE),""),"")</f>
        <v>Überland Gruppenbosse haben eine Chance von 100%, Kopf, Brust, Beine oder Waffen fallen zu lassen.</v>
      </c>
      <c r="AD332" s="43" t="str">
        <f>IF(G332&lt;&gt;"LIBSETS_SETTYPE_BATTLEGROUND",IF(G332&lt;&gt;"LIBSETS_SETTYPE_SPECIAL",IF(AE332&lt;&gt;"",VLOOKUP(AE332,'ESO zone constants'!$D$3:$H$4953,5,FALSE),""),""),"")</f>
        <v/>
      </c>
      <c r="AE332" t="str">
        <f>IF(AND(O332&lt;&gt;"",NOT(ISERROR(O332))),"",IF(AND(M332&lt;&gt;"",M332&gt;0,NOT(ISERROR(M332))),VLOOKUP(M332,'ESO dumped WayshrineInfo'!$K$3:$N$9999,4,FALSE),""))</f>
        <v/>
      </c>
      <c r="AF332" s="44" t="s">
        <v>1567</v>
      </c>
      <c r="AG332" s="43" t="str">
        <f>IF(AF332&lt;&gt;"",IF(AF332&lt;&gt;"LIBSETS_DROP_MECHANIC_MONSTER_NAME",VLOOKUP(AF332,'LibSets constants'!$I$4:$L$1003,3,FALSE),""),"")</f>
        <v>Public dungeon bosses have a chance to drop a shoulder, hand, or weapon.</v>
      </c>
      <c r="AH332" s="43" t="str">
        <f>IF(AF332&lt;&gt;"",IF(AF332&lt;&gt;"LIBSETS_DROP_MECHANIC_MONSTER_NAME",VLOOKUP(AF332,'LibSets constants'!$I$4:$L$1003,4,FALSE),""),"")</f>
        <v>Öffentliche Dungeon-Bosse haben die Möglichkeit, eine Schulter, Handschuhe oder eine Waffe fallen zu lassen.</v>
      </c>
      <c r="AI332" s="43" t="str">
        <f>IF(G332&lt;&gt;"LIBSETS_SETTYPE_BATTLEGROUND",IF(G332&lt;&gt;"LIBSETS_SETTYPE_SPECIAL",IF(AJ332&lt;&gt;"",VLOOKUP(AJ332,'ESO zone constants'!$D$3:$H$4953,5,FALSE),""),""),"")</f>
        <v/>
      </c>
      <c r="AK332" s="44" t="s">
        <v>1568</v>
      </c>
      <c r="AL332" s="43" t="str">
        <f>IF(AK332&lt;&gt;"",IF(AK332&lt;&gt;"LIBSETS_DROP_MECHANIC_MONSTER_NAME",VLOOKUP(AK332,'LibSets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43" t="str">
        <f>IF(AK332&lt;&gt;"",IF(AK332&lt;&gt;"LIBSETS_DROP_MECHANIC_MONSTER_NAME",VLOOKUP(AK332,'LibSets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IF(G332&lt;&gt;"LIBSETS_SETTYPE_BATTLEGROUND",IF(G332&lt;&gt;"LIBSETS_SETTYPE_SPECIAL",IF(AO332&lt;&gt;"",VLOOKUP(AO332,'ESO zone constants'!$D$3:$H$4953,5,FALSE),""),""),"")</f>
        <v/>
      </c>
      <c r="AP332" s="44"/>
      <c r="AQ332" s="43" t="str">
        <f>IF(AP332&lt;&gt;"",IF(AP332&lt;&gt;"LIBSETS_DROP_MECHANIC_MONSTER_NAME",VLOOKUP(AP332,'LibSets constants'!$I$4:$L$1003,3,FALSE),""),"")</f>
        <v/>
      </c>
      <c r="AR332" s="43" t="str">
        <f>IF(AP332&lt;&gt;"",IF(AP332&lt;&gt;"LIBSETS_DROP_MECHANIC_MONSTER_NAME",VLOOKUP(AP332,'LibSets constants'!$I$4:$L$1003,4,FALSE),""),"")</f>
        <v/>
      </c>
      <c r="AS332" s="3" t="str">
        <f>IF(G332&lt;&gt;"LIBSETS_SETTYPE_BATTLEGROUND",IF(G332&lt;&gt;"LIBSETS_SETTYPE_SPECIAL",IF(AT332&lt;&gt;"",VLOOKUP(AT332,'ESO zone constants'!$D$3:$H$4953,5,FALSE),""),""),"")</f>
        <v/>
      </c>
      <c r="AU332" s="44"/>
      <c r="AV332" s="43" t="str">
        <f>IF(AU332&lt;&gt;"",IF(AU332&lt;&gt;"LIBSETS_DROP_MECHANIC_MONSTER_NAME",VLOOKUP(AU332,'LibSets constants'!$I$4:$L$1003,3,FALSE),""),"")</f>
        <v/>
      </c>
      <c r="AW332" s="43" t="str">
        <f>IF(AU332&lt;&gt;"",IF(AU332&lt;&gt;"LIBSETS_DROP_MECHANIC_MONSTER_NAME",VLOOKUP(AU332,'LibSets constants'!$I$4:$L$1003,4,FALSE),""),"")</f>
        <v/>
      </c>
      <c r="AX332" s="87" t="s">
        <v>2678</v>
      </c>
      <c r="AY332" s="21" t="str">
        <f t="shared" si="25"/>
        <v>[384] = {wayshrines={-1,-1,-1,}, dlcId=DLC_SUMMERSET</v>
      </c>
      <c r="AZ332" s="21" t="str">
        <f t="shared" si="26"/>
        <v>, zoneIds={1011}, veteran=false</v>
      </c>
      <c r="BA332" s="21" t="str">
        <f t="shared" si="27"/>
        <v>, setType=LIBSETS_SETTYPE_OVERLAND</v>
      </c>
      <c r="BB332" s="21" t="str">
        <f t="shared" si="28"/>
        <v>, dropMechanic={LIBSETS_DROP_MECHANIC_OVERLAND_BOSS_DELVE,LIBSETS_DROP_MECHANIC_OVERLAND_WORLDBOSS,LIBSETS_DROP_MECHANIC_OVERLAND_BOSS_PUBLIC_DUNGEON,LIBSETS_DROP_MECHANIC_OVERLAND_CHEST}},</v>
      </c>
      <c r="BC332" s="21" t="str">
        <f t="shared" si="29"/>
        <v xml:space="preserve"> --Wisdom of Vanus / Weisheit von Vanus   [Summerset]</v>
      </c>
    </row>
    <row r="333" spans="1:55" x14ac:dyDescent="0.25">
      <c r="A333" s="5">
        <v>385</v>
      </c>
      <c r="B333" t="s">
        <v>1249</v>
      </c>
      <c r="C333" t="s">
        <v>1250</v>
      </c>
      <c r="D333" s="3">
        <f>A333</f>
        <v>385</v>
      </c>
      <c r="G333" s="8" t="s">
        <v>1479</v>
      </c>
      <c r="I333" t="s">
        <v>91</v>
      </c>
      <c r="J333" t="s">
        <v>91</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constants'!$B$4:$C$1003,2,FALSE),"")</f>
        <v>Summerset</v>
      </c>
      <c r="V333" s="39" t="str">
        <f>IF(U333&lt;&gt;"",IF(U333&lt;&gt;"LIBSETS_DROP_MECHANIC_MONSTER_NAME",VLOOKUP(U333,'LibSets constants'!$I$4:$L$1003,3,FALSE),""),"")</f>
        <v/>
      </c>
      <c r="W333" s="39" t="str">
        <f>IF(U333&lt;&gt;"",IF(U333&lt;&gt;"LIBSETS_DROP_MECHANIC_MONSTER_NAME",VLOOKUP(U333,'LibSets constants'!$I$4:$L$1003,4,FALSE),""),"")</f>
        <v/>
      </c>
      <c r="X333" s="112"/>
      <c r="Y333" s="3">
        <f>IF(G333&lt;&gt;"LIBSETS_SETTYPE_BATTLEGROUND",IF(G333&lt;&gt;"LIBSETS_SETTYPE_SPECIAL",IF(X333&lt;&gt;"",X333,IF(Z333&lt;&gt;"",VLOOKUP(Z333,'ESO zone constants'!$D$3:$H$4953,5,FALSE),"")),""),"")</f>
        <v>1011</v>
      </c>
      <c r="Z333" t="str">
        <f>IF(AND(O333&lt;&gt;"",NOT(ISERROR(O333))),"",IF(AND(L333&lt;&gt;"",L333&gt;0,NOT(ISERROR(L333))),VLOOKUP(L333,'ESO dumped WayshrineInfo'!$K$3:$N$9999,4,FALSE),""))</f>
        <v>Summerset</v>
      </c>
      <c r="AB333" s="3" t="str">
        <f>IF(AA333&lt;&gt;"",IF(AA333&lt;&gt;"LIBSETS_DROP_MECHANIC_MONSTER_NAME",VLOOKUP(AA333,'LibSets constants'!$I$4:$L$1003,3,FALSE),""),"")</f>
        <v/>
      </c>
      <c r="AC333" s="3" t="str">
        <f>IF(AA333&lt;&gt;"",IF(AA333&lt;&gt;"LIBSETS_DROP_MECHANIC_MONSTER_NAME",VLOOKUP(AA333,'LibSets constants'!$I$4:$L$1003,4,FALSE),""),"")</f>
        <v/>
      </c>
      <c r="AD333" s="3">
        <f>IF(G333&lt;&gt;"LIBSETS_SETTYPE_BATTLEGROUND",IF(G333&lt;&gt;"LIBSETS_SETTYPE_SPECIAL",IF(AE333&lt;&gt;"",VLOOKUP(AE333,'ESO zone constants'!$D$3:$H$4953,5,FALSE),""),""),"")</f>
        <v>1011</v>
      </c>
      <c r="AE333" t="str">
        <f>IF(AND(O333&lt;&gt;"",NOT(ISERROR(O333))),"",IF(AND(M333&lt;&gt;"",M333&gt;0,NOT(ISERROR(M333))),VLOOKUP(M333,'ESO dumped WayshrineInfo'!$K$3:$N$9999,4,FALSE),""))</f>
        <v>Summerset</v>
      </c>
      <c r="AG333" s="3" t="str">
        <f>IF(AF333&lt;&gt;"",IF(AF333&lt;&gt;"LIBSETS_DROP_MECHANIC_MONSTER_NAME",VLOOKUP(AF333,'LibSets constants'!$I$4:$L$1003,3,FALSE),""),"")</f>
        <v/>
      </c>
      <c r="AH333" s="3" t="str">
        <f>IF(AF333&lt;&gt;"",IF(AF333&lt;&gt;"LIBSETS_DROP_MECHANIC_MONSTER_NAME",VLOOKUP(AF333,'LibSets constants'!$I$4:$L$1003,4,FALSE),""),"")</f>
        <v/>
      </c>
      <c r="AI333" s="3" t="str">
        <f>IF(G333&lt;&gt;"LIBSETS_SETTYPE_BATTLEGROUND",IF(G333&lt;&gt;"LIBSETS_SETTYPE_SPECIAL",IF(AJ333&lt;&gt;"",VLOOKUP(AJ333,'ESO zone constants'!$D$3:$H$4953,5,FALSE),""),""),"")</f>
        <v/>
      </c>
      <c r="AL333" s="3" t="str">
        <f>IF(AK333&lt;&gt;"",IF(AK333&lt;&gt;"LIBSETS_DROP_MECHANIC_MONSTER_NAME",VLOOKUP(AK333,'LibSets constants'!$I$4:$L$1003,3,FALSE),""),"")</f>
        <v/>
      </c>
      <c r="AM333" s="3" t="str">
        <f>IF(AK333&lt;&gt;"",IF(AK333&lt;&gt;"LIBSETS_DROP_MECHANIC_MONSTER_NAME",VLOOKUP(AK333,'LibSets constants'!$I$4:$L$1003,4,FALSE),""),"")</f>
        <v/>
      </c>
      <c r="AN333" s="3" t="str">
        <f>IF(G333&lt;&gt;"LIBSETS_SETTYPE_BATTLEGROUND",IF(G333&lt;&gt;"LIBSETS_SETTYPE_SPECIAL",IF(AO333&lt;&gt;"",VLOOKUP(AO333,'ESO zone constants'!$D$3:$H$4953,5,FALSE),""),""),"")</f>
        <v/>
      </c>
      <c r="AQ333" s="3" t="str">
        <f>IF(AP333&lt;&gt;"",IF(AP333&lt;&gt;"LIBSETS_DROP_MECHANIC_MONSTER_NAME",VLOOKUP(AP333,'LibSets constants'!$I$4:$L$1003,3,FALSE),""),"")</f>
        <v/>
      </c>
      <c r="AR333" s="3" t="str">
        <f>IF(AP333&lt;&gt;"",IF(AP333&lt;&gt;"LIBSETS_DROP_MECHANIC_MONSTER_NAME",VLOOKUP(AP333,'LibSets constants'!$I$4:$L$1003,4,FALSE),""),"")</f>
        <v/>
      </c>
      <c r="AS333" s="3" t="str">
        <f>IF(G333&lt;&gt;"LIBSETS_SETTYPE_BATTLEGROUND",IF(G333&lt;&gt;"LIBSETS_SETTYPE_SPECIAL",IF(AT333&lt;&gt;"",VLOOKUP(AT333,'ESO zone constants'!$D$3:$H$4953,5,FALSE),""),""),"")</f>
        <v/>
      </c>
      <c r="AV333" s="3" t="str">
        <f>IF(AU333&lt;&gt;"",IF(AU333&lt;&gt;"LIBSETS_DROP_MECHANIC_MONSTER_NAME",VLOOKUP(AU333,'LibSets constants'!$I$4:$L$1003,3,FALSE),""),"")</f>
        <v/>
      </c>
      <c r="AW333" s="3" t="str">
        <f>IF(AU333&lt;&gt;"",IF(AU333&lt;&gt;"LIBSETS_DROP_MECHANIC_MONSTER_NAME",VLOOKUP(AU333,'LibSets constants'!$I$4:$L$1003,4,FALSE),""),"")</f>
        <v/>
      </c>
      <c r="AX333" s="87" t="s">
        <v>2678</v>
      </c>
      <c r="AY333" s="21" t="str">
        <f t="shared" si="25"/>
        <v>[385] = {wayshrines={359,359,359,}, traitsNeeded=3, dlcId=DLC_SUMMERSET</v>
      </c>
      <c r="AZ333" s="21" t="str">
        <f t="shared" si="26"/>
        <v>, zoneIds={1011,1011,1011}, veteran=false</v>
      </c>
      <c r="BA333" s="21" t="str">
        <f t="shared" si="27"/>
        <v>, setType=LIBSETS_SETTYPE_CRAFTED</v>
      </c>
      <c r="BB333" s="21" t="str">
        <f t="shared" si="28"/>
        <v>},</v>
      </c>
      <c r="BC333" s="21" t="str">
        <f t="shared" si="29"/>
        <v xml:space="preserve"> --Adept Rider / Versierter Reiter   [Summerset, Summerset, Summerset]</v>
      </c>
    </row>
    <row r="334" spans="1:55" x14ac:dyDescent="0.25">
      <c r="A334" s="5">
        <v>386</v>
      </c>
      <c r="B334" t="s">
        <v>1251</v>
      </c>
      <c r="C334" t="s">
        <v>2640</v>
      </c>
      <c r="D334" s="3">
        <f>A334</f>
        <v>386</v>
      </c>
      <c r="G334" s="8" t="s">
        <v>1479</v>
      </c>
      <c r="I334" t="s">
        <v>91</v>
      </c>
      <c r="J334" t="s">
        <v>91</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constants'!$B$4:$C$1003,2,FALSE),"")</f>
        <v>Summerset</v>
      </c>
      <c r="V334" s="3" t="str">
        <f>IF(U334&lt;&gt;"",IF(U334&lt;&gt;"LIBSETS_DROP_MECHANIC_MONSTER_NAME",VLOOKUP(U334,'LibSets constants'!$I$4:$L$1003,3,FALSE),""),"")</f>
        <v/>
      </c>
      <c r="W334" s="3" t="str">
        <f>IF(U334&lt;&gt;"",IF(U334&lt;&gt;"LIBSETS_DROP_MECHANIC_MONSTER_NAME",VLOOKUP(U334,'LibSets constants'!$I$4:$L$1003,4,FALSE),""),"")</f>
        <v/>
      </c>
      <c r="X334" s="3"/>
      <c r="Y334" s="3">
        <f>IF(G334&lt;&gt;"LIBSETS_SETTYPE_BATTLEGROUND",IF(G334&lt;&gt;"LIBSETS_SETTYPE_SPECIAL",IF(X334&lt;&gt;"",X334,IF(Z334&lt;&gt;"",VLOOKUP(Z334,'ESO zone constants'!$D$3:$H$4953,5,FALSE),"")),""),"")</f>
        <v>1027</v>
      </c>
      <c r="Z334" t="str">
        <f>IF(AND(O334&lt;&gt;"",NOT(ISERROR(O334))),"",IF(AND(L334&lt;&gt;"",L334&gt;0,NOT(ISERROR(L334))),VLOOKUP(L334,'ESO dumped WayshrineInfo'!$K$3:$N$9999,4,FALSE),""))</f>
        <v>Artaeum</v>
      </c>
      <c r="AB334" s="43" t="str">
        <f>IF(AA334&lt;&gt;"",IF(AA334&lt;&gt;"LIBSETS_DROP_MECHANIC_MONSTER_NAME",VLOOKUP(AA334,'LibSets constants'!$I$4:$L$1003,3,FALSE),""),"")</f>
        <v/>
      </c>
      <c r="AC334" s="43" t="str">
        <f>IF(AA334&lt;&gt;"",IF(AA334&lt;&gt;"LIBSETS_DROP_MECHANIC_MONSTER_NAME",VLOOKUP(AA334,'LibSets constants'!$I$4:$L$1003,4,FALSE),""),"")</f>
        <v/>
      </c>
      <c r="AD334" s="3">
        <f>IF(G334&lt;&gt;"LIBSETS_SETTYPE_BATTLEGROUND",IF(G334&lt;&gt;"LIBSETS_SETTYPE_SPECIAL",IF(AE334&lt;&gt;"",VLOOKUP(AE334,'ESO zone constants'!$D$3:$H$4953,5,FALSE),""),""),"")</f>
        <v>1027</v>
      </c>
      <c r="AE334" t="str">
        <f>IF(AND(O334&lt;&gt;"",NOT(ISERROR(O334))),"",IF(AND(M334&lt;&gt;"",M334&gt;0,NOT(ISERROR(M334))),VLOOKUP(M334,'ESO dumped WayshrineInfo'!$K$3:$N$9999,4,FALSE),""))</f>
        <v>Artaeum</v>
      </c>
      <c r="AF334" s="44"/>
      <c r="AG334" s="43" t="str">
        <f>IF(AF334&lt;&gt;"",IF(AF334&lt;&gt;"LIBSETS_DROP_MECHANIC_MONSTER_NAME",VLOOKUP(AF334,'LibSets constants'!$I$4:$L$1003,3,FALSE),""),"")</f>
        <v/>
      </c>
      <c r="AH334" s="43" t="str">
        <f>IF(AF334&lt;&gt;"",IF(AF334&lt;&gt;"LIBSETS_DROP_MECHANIC_MONSTER_NAME",VLOOKUP(AF334,'LibSets constants'!$I$4:$L$1003,4,FALSE),""),"")</f>
        <v/>
      </c>
      <c r="AI334" s="3" t="str">
        <f>IF(G334&lt;&gt;"LIBSETS_SETTYPE_BATTLEGROUND",IF(G334&lt;&gt;"LIBSETS_SETTYPE_SPECIAL",IF(AJ334&lt;&gt;"",VLOOKUP(AJ334,'ESO zone constants'!$D$3:$H$4953,5,FALSE),""),""),"")</f>
        <v/>
      </c>
      <c r="AK334" s="44"/>
      <c r="AL334" s="43" t="str">
        <f>IF(AK334&lt;&gt;"",IF(AK334&lt;&gt;"LIBSETS_DROP_MECHANIC_MONSTER_NAME",VLOOKUP(AK334,'LibSets constants'!$I$4:$L$1003,3,FALSE),""),"")</f>
        <v/>
      </c>
      <c r="AM334" s="43" t="str">
        <f>IF(AK334&lt;&gt;"",IF(AK334&lt;&gt;"LIBSETS_DROP_MECHANIC_MONSTER_NAME",VLOOKUP(AK334,'LibSets constants'!$I$4:$L$1003,4,FALSE),""),"")</f>
        <v/>
      </c>
      <c r="AN334" s="3" t="str">
        <f>IF(G334&lt;&gt;"LIBSETS_SETTYPE_BATTLEGROUND",IF(G334&lt;&gt;"LIBSETS_SETTYPE_SPECIAL",IF(AO334&lt;&gt;"",VLOOKUP(AO334,'ESO zone constants'!$D$3:$H$4953,5,FALSE),""),""),"")</f>
        <v/>
      </c>
      <c r="AP334" s="44"/>
      <c r="AQ334" s="43" t="str">
        <f>IF(AP334&lt;&gt;"",IF(AP334&lt;&gt;"LIBSETS_DROP_MECHANIC_MONSTER_NAME",VLOOKUP(AP334,'LibSets constants'!$I$4:$L$1003,3,FALSE),""),"")</f>
        <v/>
      </c>
      <c r="AR334" s="43" t="str">
        <f>IF(AP334&lt;&gt;"",IF(AP334&lt;&gt;"LIBSETS_DROP_MECHANIC_MONSTER_NAME",VLOOKUP(AP334,'LibSets constants'!$I$4:$L$1003,4,FALSE),""),"")</f>
        <v/>
      </c>
      <c r="AS334" s="3" t="str">
        <f>IF(G334&lt;&gt;"LIBSETS_SETTYPE_BATTLEGROUND",IF(G334&lt;&gt;"LIBSETS_SETTYPE_SPECIAL",IF(AT334&lt;&gt;"",VLOOKUP(AT334,'ESO zone constants'!$D$3:$H$4953,5,FALSE),""),""),"")</f>
        <v/>
      </c>
      <c r="AU334" s="44"/>
      <c r="AV334" s="43" t="str">
        <f>IF(AU334&lt;&gt;"",IF(AU334&lt;&gt;"LIBSETS_DROP_MECHANIC_MONSTER_NAME",VLOOKUP(AU334,'LibSets constants'!$I$4:$L$1003,3,FALSE),""),"")</f>
        <v/>
      </c>
      <c r="AW334" s="43" t="str">
        <f>IF(AU334&lt;&gt;"",IF(AU334&lt;&gt;"LIBSETS_DROP_MECHANIC_MONSTER_NAME",VLOOKUP(AU334,'LibSets constants'!$I$4:$L$1003,4,FALSE),""),"")</f>
        <v/>
      </c>
      <c r="AX334" s="87" t="s">
        <v>2678</v>
      </c>
      <c r="AY334" s="21" t="str">
        <f t="shared" si="25"/>
        <v>[386] = {wayshrines={360,360,360,}, traitsNeeded=6, dlcId=DLC_SUMMERSET</v>
      </c>
      <c r="AZ334" s="21" t="str">
        <f t="shared" si="26"/>
        <v>, zoneIds={1027,1027,1027}, veteran=false</v>
      </c>
      <c r="BA334" s="21" t="str">
        <f t="shared" si="27"/>
        <v>, setType=LIBSETS_SETTYPE_CRAFTED</v>
      </c>
      <c r="BB334" s="21" t="str">
        <f t="shared" si="28"/>
        <v>},</v>
      </c>
      <c r="BC334" s="21" t="str">
        <f t="shared" si="29"/>
        <v xml:space="preserve"> --Sload\'s Semblance / Kreckenantlitz   [Artaeum, Artaeum, Artaeum]</v>
      </c>
    </row>
    <row r="335" spans="1:55" x14ac:dyDescent="0.25">
      <c r="A335" s="5">
        <v>387</v>
      </c>
      <c r="B335" t="s">
        <v>1252</v>
      </c>
      <c r="C335" t="s">
        <v>2641</v>
      </c>
      <c r="D335" s="3">
        <f>A335</f>
        <v>387</v>
      </c>
      <c r="G335" s="8" t="s">
        <v>1479</v>
      </c>
      <c r="I335" t="s">
        <v>91</v>
      </c>
      <c r="J335" t="s">
        <v>91</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constants'!$B$4:$C$1003,2,FALSE),"")</f>
        <v>Summerset</v>
      </c>
      <c r="V335" s="3" t="str">
        <f>IF(U335&lt;&gt;"",IF(U335&lt;&gt;"LIBSETS_DROP_MECHANIC_MONSTER_NAME",VLOOKUP(U335,'LibSets constants'!$I$4:$L$1003,3,FALSE),""),"")</f>
        <v/>
      </c>
      <c r="W335" s="3" t="str">
        <f>IF(U335&lt;&gt;"",IF(U335&lt;&gt;"LIBSETS_DROP_MECHANIC_MONSTER_NAME",VLOOKUP(U335,'LibSets constants'!$I$4:$L$1003,4,FALSE),""),"")</f>
        <v/>
      </c>
      <c r="X335" s="3"/>
      <c r="Y335" s="3">
        <f>IF(G335&lt;&gt;"LIBSETS_SETTYPE_BATTLEGROUND",IF(G335&lt;&gt;"LIBSETS_SETTYPE_SPECIAL",IF(X335&lt;&gt;"",X335,IF(Z335&lt;&gt;"",VLOOKUP(Z335,'ESO zone constants'!$D$3:$H$4953,5,FALSE),"")),""),"")</f>
        <v>1011</v>
      </c>
      <c r="Z335" t="str">
        <f>IF(AND(O335&lt;&gt;"",NOT(ISERROR(O335))),"",IF(AND(L335&lt;&gt;"",L335&gt;0,NOT(ISERROR(L335))),VLOOKUP(L335,'ESO dumped WayshrineInfo'!$K$3:$N$9999,4,FALSE),""))</f>
        <v>Summerset</v>
      </c>
      <c r="AB335" s="3" t="str">
        <f>IF(AA335&lt;&gt;"",IF(AA335&lt;&gt;"LIBSETS_DROP_MECHANIC_MONSTER_NAME",VLOOKUP(AA335,'LibSets constants'!$I$4:$L$1003,3,FALSE),""),"")</f>
        <v/>
      </c>
      <c r="AC335" s="3" t="str">
        <f>IF(AA335&lt;&gt;"",IF(AA335&lt;&gt;"LIBSETS_DROP_MECHANIC_MONSTER_NAME",VLOOKUP(AA335,'LibSets constants'!$I$4:$L$1003,4,FALSE),""),"")</f>
        <v/>
      </c>
      <c r="AD335" s="3">
        <f>IF(G335&lt;&gt;"LIBSETS_SETTYPE_BATTLEGROUND",IF(G335&lt;&gt;"LIBSETS_SETTYPE_SPECIAL",IF(AE335&lt;&gt;"",VLOOKUP(AE335,'ESO zone constants'!$D$3:$H$4953,5,FALSE),""),""),"")</f>
        <v>1011</v>
      </c>
      <c r="AE335" t="str">
        <f>IF(AND(O335&lt;&gt;"",NOT(ISERROR(O335))),"",IF(AND(M335&lt;&gt;"",M335&gt;0,NOT(ISERROR(M335))),VLOOKUP(M335,'ESO dumped WayshrineInfo'!$K$3:$N$9999,4,FALSE),""))</f>
        <v>Summerset</v>
      </c>
      <c r="AG335" s="3" t="str">
        <f>IF(AF335&lt;&gt;"",IF(AF335&lt;&gt;"LIBSETS_DROP_MECHANIC_MONSTER_NAME",VLOOKUP(AF335,'LibSets constants'!$I$4:$L$1003,3,FALSE),""),"")</f>
        <v/>
      </c>
      <c r="AH335" s="3" t="str">
        <f>IF(AF335&lt;&gt;"",IF(AF335&lt;&gt;"LIBSETS_DROP_MECHANIC_MONSTER_NAME",VLOOKUP(AF335,'LibSets constants'!$I$4:$L$1003,4,FALSE),""),"")</f>
        <v/>
      </c>
      <c r="AI335" s="3" t="str">
        <f>IF(G335&lt;&gt;"LIBSETS_SETTYPE_BATTLEGROUND",IF(G335&lt;&gt;"LIBSETS_SETTYPE_SPECIAL",IF(AJ335&lt;&gt;"",VLOOKUP(AJ335,'ESO zone constants'!$D$3:$H$4953,5,FALSE),""),""),"")</f>
        <v/>
      </c>
      <c r="AL335" s="3" t="str">
        <f>IF(AK335&lt;&gt;"",IF(AK335&lt;&gt;"LIBSETS_DROP_MECHANIC_MONSTER_NAME",VLOOKUP(AK335,'LibSets constants'!$I$4:$L$1003,3,FALSE),""),"")</f>
        <v/>
      </c>
      <c r="AM335" s="3" t="str">
        <f>IF(AK335&lt;&gt;"",IF(AK335&lt;&gt;"LIBSETS_DROP_MECHANIC_MONSTER_NAME",VLOOKUP(AK335,'LibSets constants'!$I$4:$L$1003,4,FALSE),""),"")</f>
        <v/>
      </c>
      <c r="AN335" s="3" t="str">
        <f>IF(G335&lt;&gt;"LIBSETS_SETTYPE_BATTLEGROUND",IF(G335&lt;&gt;"LIBSETS_SETTYPE_SPECIAL",IF(AO335&lt;&gt;"",VLOOKUP(AO335,'ESO zone constants'!$D$3:$H$4953,5,FALSE),""),""),"")</f>
        <v/>
      </c>
      <c r="AQ335" s="3" t="str">
        <f>IF(AP335&lt;&gt;"",IF(AP335&lt;&gt;"LIBSETS_DROP_MECHANIC_MONSTER_NAME",VLOOKUP(AP335,'LibSets constants'!$I$4:$L$1003,3,FALSE),""),"")</f>
        <v/>
      </c>
      <c r="AR335" s="3" t="str">
        <f>IF(AP335&lt;&gt;"",IF(AP335&lt;&gt;"LIBSETS_DROP_MECHANIC_MONSTER_NAME",VLOOKUP(AP335,'LibSets constants'!$I$4:$L$1003,4,FALSE),""),"")</f>
        <v/>
      </c>
      <c r="AS335" s="3" t="str">
        <f>IF(G335&lt;&gt;"LIBSETS_SETTYPE_BATTLEGROUND",IF(G335&lt;&gt;"LIBSETS_SETTYPE_SPECIAL",IF(AT335&lt;&gt;"",VLOOKUP(AT335,'ESO zone constants'!$D$3:$H$4953,5,FALSE),""),""),"")</f>
        <v/>
      </c>
      <c r="AV335" s="3" t="str">
        <f>IF(AU335&lt;&gt;"",IF(AU335&lt;&gt;"LIBSETS_DROP_MECHANIC_MONSTER_NAME",VLOOKUP(AU335,'LibSets constants'!$I$4:$L$1003,3,FALSE),""),"")</f>
        <v/>
      </c>
      <c r="AW335" s="3" t="str">
        <f>IF(AU335&lt;&gt;"",IF(AU335&lt;&gt;"LIBSETS_DROP_MECHANIC_MONSTER_NAME",VLOOKUP(AU335,'LibSets constants'!$I$4:$L$1003,4,FALSE),""),"")</f>
        <v/>
      </c>
      <c r="AX335" s="87" t="s">
        <v>2678</v>
      </c>
      <c r="AY335" s="21" t="str">
        <f t="shared" si="25"/>
        <v>[387] = {wayshrines={354,354,354,}, traitsNeeded=9, dlcId=DLC_SUMMERSET</v>
      </c>
      <c r="AZ335" s="21" t="str">
        <f t="shared" si="26"/>
        <v>, zoneIds={1011,1011,1011}, veteran=false</v>
      </c>
      <c r="BA335" s="21" t="str">
        <f t="shared" si="27"/>
        <v>, setType=LIBSETS_SETTYPE_CRAFTED</v>
      </c>
      <c r="BB335" s="21" t="str">
        <f t="shared" si="28"/>
        <v>},</v>
      </c>
      <c r="BC335" s="21" t="str">
        <f t="shared" si="29"/>
        <v xml:space="preserve"> --Nocturnal\'s Favor / Nocturnals Gunst   [Summerset, Summerset, Summerset]</v>
      </c>
    </row>
    <row r="336" spans="1:55" x14ac:dyDescent="0.25">
      <c r="A336" s="12">
        <v>388</v>
      </c>
      <c r="B336" t="s">
        <v>1253</v>
      </c>
      <c r="C336" t="s">
        <v>1254</v>
      </c>
      <c r="D336" s="3">
        <f>A336</f>
        <v>388</v>
      </c>
      <c r="G336" s="8" t="s">
        <v>1486</v>
      </c>
      <c r="I336" t="s">
        <v>91</v>
      </c>
      <c r="J336" t="s">
        <v>91</v>
      </c>
      <c r="K336">
        <v>364</v>
      </c>
      <c r="L336">
        <v>364</v>
      </c>
      <c r="M336">
        <v>364</v>
      </c>
      <c r="N336">
        <v>0</v>
      </c>
      <c r="O336" s="66" t="s">
        <v>700</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constants'!$B$4:$C$1003,2,FALSE),"")</f>
        <v>Summerset</v>
      </c>
      <c r="U336" s="33" t="s">
        <v>1549</v>
      </c>
      <c r="V336" s="39" t="s">
        <v>2822</v>
      </c>
      <c r="W336" s="39" t="s">
        <v>2838</v>
      </c>
      <c r="X336" s="112"/>
      <c r="Y336" s="3" t="str">
        <f>IF(G336&lt;&gt;"LIBSETS_SETTYPE_BATTLEGROUND",IF(G336&lt;&gt;"LIBSETS_SETTYPE_SPECIAL",IF(X336&lt;&gt;"",X336,IF(Z336&lt;&gt;"",VLOOKUP(Z336,'ESO zone constants'!$D$3:$H$4953,5,FALSE),"")),""),"")</f>
        <v/>
      </c>
      <c r="Z336" t="str">
        <f>IF(AND(O336&lt;&gt;"",NOT(ISERROR(O336))),"",IF(AND(L336&lt;&gt;"",L336&gt;0,NOT(ISERROR(L336))),VLOOKUP(L336,'ESO dumped WayshrineInfo'!$K$3:$N$9999,4,FALSE),""))</f>
        <v/>
      </c>
      <c r="AA336" s="39"/>
      <c r="AB336" s="39"/>
      <c r="AC336" s="39"/>
      <c r="AD336" s="3" t="str">
        <f>IF(G336&lt;&gt;"LIBSETS_SETTYPE_BATTLEGROUND",IF(G336&lt;&gt;"LIBSETS_SETTYPE_SPECIAL",IF(AE336&lt;&gt;"",VLOOKUP(AE336,'ESO zone constants'!$D$3:$H$4953,5,FALSE),""),""),"")</f>
        <v/>
      </c>
      <c r="AE336" t="str">
        <f>IF(AND(O336&lt;&gt;"",NOT(ISERROR(O336))),"",IF(AND(M336&lt;&gt;"",M336&gt;0,NOT(ISERROR(M336))),VLOOKUP(M336,'ESO dumped WayshrineInfo'!$K$3:$N$9999,4,FALSE),""))</f>
        <v/>
      </c>
      <c r="AF336" s="39"/>
      <c r="AG336" s="39"/>
      <c r="AH336" s="39"/>
      <c r="AI336" s="3" t="str">
        <f>IF(G336&lt;&gt;"LIBSETS_SETTYPE_BATTLEGROUND",IF(G336&lt;&gt;"LIBSETS_SETTYPE_SPECIAL",IF(AJ336&lt;&gt;"",VLOOKUP(AJ336,'ESO zone constants'!$D$3:$H$4953,5,FALSE),""),""),"")</f>
        <v/>
      </c>
      <c r="AK336" s="39"/>
      <c r="AL336" s="39"/>
      <c r="AM336" s="39"/>
      <c r="AN336" s="3" t="str">
        <f>IF(G336&lt;&gt;"LIBSETS_SETTYPE_BATTLEGROUND",IF(G336&lt;&gt;"LIBSETS_SETTYPE_SPECIAL",IF(AO336&lt;&gt;"",VLOOKUP(AO336,'ESO zone constants'!$D$3:$H$4953,5,FALSE),""),""),"")</f>
        <v/>
      </c>
      <c r="AP336" s="39"/>
      <c r="AQ336" s="39"/>
      <c r="AR336" s="39"/>
      <c r="AS336" s="3" t="str">
        <f>IF(G336&lt;&gt;"LIBSETS_SETTYPE_BATTLEGROUND",IF(G336&lt;&gt;"LIBSETS_SETTYPE_SPECIAL",IF(AT336&lt;&gt;"",VLOOKUP(AT336,'ESO zone constants'!$D$3:$H$4953,5,FALSE),""),""),"")</f>
        <v/>
      </c>
      <c r="AU336" s="39"/>
      <c r="AV336" s="39"/>
      <c r="AW336" s="39"/>
      <c r="AX336" s="87" t="s">
        <v>2678</v>
      </c>
      <c r="AY336" s="21" t="str">
        <f t="shared" si="25"/>
        <v>[388] = {wayshrines={364,364,364,}, dlcId=DLC_SUMMERSET</v>
      </c>
      <c r="AZ336" s="21" t="str">
        <f t="shared" si="26"/>
        <v>, zoneIds={1051}, veteran=false</v>
      </c>
      <c r="BA336" s="21" t="str">
        <f t="shared" si="27"/>
        <v>, setType=LIBSETS_SETTYPE_TRIAL</v>
      </c>
      <c r="BB336"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6" s="21" t="str">
        <f t="shared" si="29"/>
        <v xml:space="preserve"> --Aegis of Galenwe / Ägis von Galenwe   [Cloudrest]</v>
      </c>
    </row>
    <row r="337" spans="1:55" x14ac:dyDescent="0.25">
      <c r="A337" s="12">
        <v>389</v>
      </c>
      <c r="B337" t="s">
        <v>1255</v>
      </c>
      <c r="C337" t="s">
        <v>1256</v>
      </c>
      <c r="D337" s="3">
        <f>A337</f>
        <v>389</v>
      </c>
      <c r="G337" s="8" t="s">
        <v>1486</v>
      </c>
      <c r="I337" t="s">
        <v>91</v>
      </c>
      <c r="J337" t="s">
        <v>91</v>
      </c>
      <c r="K337">
        <v>364</v>
      </c>
      <c r="L337">
        <v>364</v>
      </c>
      <c r="M337">
        <v>364</v>
      </c>
      <c r="N337">
        <v>0</v>
      </c>
      <c r="O337" s="66" t="s">
        <v>700</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constants'!$B$4:$C$1003,2,FALSE),"")</f>
        <v>Summerset</v>
      </c>
      <c r="U337" s="33" t="s">
        <v>1549</v>
      </c>
      <c r="V337" s="3" t="s">
        <v>2822</v>
      </c>
      <c r="W337" s="3" t="s">
        <v>2838</v>
      </c>
      <c r="X337" s="3"/>
      <c r="Y337" s="3" t="str">
        <f>IF(G337&lt;&gt;"LIBSETS_SETTYPE_BATTLEGROUND",IF(G337&lt;&gt;"LIBSETS_SETTYPE_SPECIAL",IF(X337&lt;&gt;"",X337,IF(Z337&lt;&gt;"",VLOOKUP(Z337,'ESO zone constants'!$D$3:$H$4953,5,FALSE),"")),""),"")</f>
        <v/>
      </c>
      <c r="Z337" t="str">
        <f>IF(AND(O337&lt;&gt;"",NOT(ISERROR(O337))),"",IF(AND(L337&lt;&gt;"",L337&gt;0,NOT(ISERROR(L337))),VLOOKUP(L337,'ESO dumped WayshrineInfo'!$K$3:$N$9999,4,FALSE),""))</f>
        <v/>
      </c>
      <c r="AB337" s="39"/>
      <c r="AC337" s="39"/>
      <c r="AD337" s="3" t="str">
        <f>IF(G337&lt;&gt;"LIBSETS_SETTYPE_BATTLEGROUND",IF(G337&lt;&gt;"LIBSETS_SETTYPE_SPECIAL",IF(AE337&lt;&gt;"",VLOOKUP(AE337,'ESO zone constants'!$D$3:$H$4953,5,FALSE),""),""),"")</f>
        <v/>
      </c>
      <c r="AE337" t="str">
        <f>IF(AND(O337&lt;&gt;"",NOT(ISERROR(O337))),"",IF(AND(M337&lt;&gt;"",M337&gt;0,NOT(ISERROR(M337))),VLOOKUP(M337,'ESO dumped WayshrineInfo'!$K$3:$N$9999,4,FALSE),""))</f>
        <v/>
      </c>
      <c r="AF337" s="39"/>
      <c r="AG337" s="39"/>
      <c r="AH337" s="39"/>
      <c r="AI337" s="3" t="str">
        <f>IF(G337&lt;&gt;"LIBSETS_SETTYPE_BATTLEGROUND",IF(G337&lt;&gt;"LIBSETS_SETTYPE_SPECIAL",IF(AJ337&lt;&gt;"",VLOOKUP(AJ337,'ESO zone constants'!$D$3:$H$4953,5,FALSE),""),""),"")</f>
        <v/>
      </c>
      <c r="AK337" s="39"/>
      <c r="AL337" s="39"/>
      <c r="AM337" s="39"/>
      <c r="AN337" s="3" t="str">
        <f>IF(G337&lt;&gt;"LIBSETS_SETTYPE_BATTLEGROUND",IF(G337&lt;&gt;"LIBSETS_SETTYPE_SPECIAL",IF(AO337&lt;&gt;"",VLOOKUP(AO337,'ESO zone constants'!$D$3:$H$4953,5,FALSE),""),""),"")</f>
        <v/>
      </c>
      <c r="AP337" s="39"/>
      <c r="AQ337" s="39"/>
      <c r="AR337" s="39"/>
      <c r="AS337" s="3" t="str">
        <f>IF(G337&lt;&gt;"LIBSETS_SETTYPE_BATTLEGROUND",IF(G337&lt;&gt;"LIBSETS_SETTYPE_SPECIAL",IF(AT337&lt;&gt;"",VLOOKUP(AT337,'ESO zone constants'!$D$3:$H$4953,5,FALSE),""),""),"")</f>
        <v/>
      </c>
      <c r="AU337" s="39"/>
      <c r="AV337" s="39"/>
      <c r="AW337" s="39"/>
      <c r="AX337" s="87" t="s">
        <v>2678</v>
      </c>
      <c r="AY337" s="21" t="str">
        <f t="shared" si="25"/>
        <v>[389] = {wayshrines={364,364,364,}, dlcId=DLC_SUMMERSET</v>
      </c>
      <c r="AZ337" s="21" t="str">
        <f t="shared" si="26"/>
        <v>, zoneIds={1051}, veteran=false</v>
      </c>
      <c r="BA337" s="21" t="str">
        <f t="shared" si="27"/>
        <v>, setType=LIBSETS_SETTYPE_TRIAL</v>
      </c>
      <c r="BB337"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7" s="21" t="str">
        <f t="shared" si="29"/>
        <v xml:space="preserve"> --Arms of Relequen / Waffen von Relequen   [Cloudrest]</v>
      </c>
    </row>
    <row r="338" spans="1:55" x14ac:dyDescent="0.25">
      <c r="A338" s="12">
        <v>390</v>
      </c>
      <c r="B338" t="s">
        <v>1257</v>
      </c>
      <c r="C338" t="s">
        <v>1258</v>
      </c>
      <c r="D338" s="3">
        <f>A338</f>
        <v>390</v>
      </c>
      <c r="G338" s="8" t="s">
        <v>1486</v>
      </c>
      <c r="I338" t="s">
        <v>91</v>
      </c>
      <c r="J338" t="s">
        <v>91</v>
      </c>
      <c r="K338">
        <v>364</v>
      </c>
      <c r="L338">
        <v>364</v>
      </c>
      <c r="M338">
        <v>364</v>
      </c>
      <c r="N338">
        <v>0</v>
      </c>
      <c r="O338" s="66" t="s">
        <v>700</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constants'!$B$4:$C$1003,2,FALSE),"")</f>
        <v>Summerset</v>
      </c>
      <c r="U338" s="33" t="s">
        <v>1549</v>
      </c>
      <c r="V338" s="3" t="s">
        <v>2822</v>
      </c>
      <c r="W338" s="3" t="s">
        <v>2838</v>
      </c>
      <c r="X338" s="3"/>
      <c r="Y338" s="3" t="str">
        <f>IF(G338&lt;&gt;"LIBSETS_SETTYPE_BATTLEGROUND",IF(G338&lt;&gt;"LIBSETS_SETTYPE_SPECIAL",IF(X338&lt;&gt;"",X338,IF(Z338&lt;&gt;"",VLOOKUP(Z338,'ESO zone constants'!$D$3:$H$4953,5,FALSE),"")),""),"")</f>
        <v/>
      </c>
      <c r="Z338" t="str">
        <f>IF(AND(O338&lt;&gt;"",NOT(ISERROR(O338))),"",IF(AND(L338&lt;&gt;"",L338&gt;0,NOT(ISERROR(L338))),VLOOKUP(L338,'ESO dumped WayshrineInfo'!$K$3:$N$9999,4,FALSE),""))</f>
        <v/>
      </c>
      <c r="AB338" s="39"/>
      <c r="AC338" s="39"/>
      <c r="AD338" s="3" t="str">
        <f>IF(G338&lt;&gt;"LIBSETS_SETTYPE_BATTLEGROUND",IF(G338&lt;&gt;"LIBSETS_SETTYPE_SPECIAL",IF(AE338&lt;&gt;"",VLOOKUP(AE338,'ESO zone constants'!$D$3:$H$4953,5,FALSE),""),""),"")</f>
        <v/>
      </c>
      <c r="AE338" t="str">
        <f>IF(AND(O338&lt;&gt;"",NOT(ISERROR(O338))),"",IF(AND(M338&lt;&gt;"",M338&gt;0,NOT(ISERROR(M338))),VLOOKUP(M338,'ESO dumped WayshrineInfo'!$K$3:$N$9999,4,FALSE),""))</f>
        <v/>
      </c>
      <c r="AF338" s="39"/>
      <c r="AG338" s="39"/>
      <c r="AH338" s="39"/>
      <c r="AI338" s="3" t="str">
        <f>IF(G338&lt;&gt;"LIBSETS_SETTYPE_BATTLEGROUND",IF(G338&lt;&gt;"LIBSETS_SETTYPE_SPECIAL",IF(AJ338&lt;&gt;"",VLOOKUP(AJ338,'ESO zone constants'!$D$3:$H$4953,5,FALSE),""),""),"")</f>
        <v/>
      </c>
      <c r="AK338" s="39"/>
      <c r="AL338" s="39"/>
      <c r="AM338" s="39"/>
      <c r="AN338" s="3" t="str">
        <f>IF(G338&lt;&gt;"LIBSETS_SETTYPE_BATTLEGROUND",IF(G338&lt;&gt;"LIBSETS_SETTYPE_SPECIAL",IF(AO338&lt;&gt;"",VLOOKUP(AO338,'ESO zone constants'!$D$3:$H$4953,5,FALSE),""),""),"")</f>
        <v/>
      </c>
      <c r="AP338" s="39"/>
      <c r="AQ338" s="39"/>
      <c r="AR338" s="39"/>
      <c r="AS338" s="3" t="str">
        <f>IF(G338&lt;&gt;"LIBSETS_SETTYPE_BATTLEGROUND",IF(G338&lt;&gt;"LIBSETS_SETTYPE_SPECIAL",IF(AT338&lt;&gt;"",VLOOKUP(AT338,'ESO zone constants'!$D$3:$H$4953,5,FALSE),""),""),"")</f>
        <v/>
      </c>
      <c r="AU338" s="39"/>
      <c r="AV338" s="39"/>
      <c r="AW338" s="39"/>
      <c r="AX338" s="87" t="s">
        <v>2678</v>
      </c>
      <c r="AY338" s="21" t="str">
        <f t="shared" si="25"/>
        <v>[390] = {wayshrines={364,364,364,}, dlcId=DLC_SUMMERSET</v>
      </c>
      <c r="AZ338" s="21" t="str">
        <f t="shared" si="26"/>
        <v>, zoneIds={1051}, veteran=false</v>
      </c>
      <c r="BA338" s="21" t="str">
        <f t="shared" si="27"/>
        <v>, setType=LIBSETS_SETTYPE_TRIAL</v>
      </c>
      <c r="BB338"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8" s="21" t="str">
        <f t="shared" si="29"/>
        <v xml:space="preserve"> --Mantle of Siroria / Mantel von Siroria   [Cloudrest]</v>
      </c>
    </row>
    <row r="339" spans="1:55" x14ac:dyDescent="0.25">
      <c r="A339" s="12">
        <v>391</v>
      </c>
      <c r="B339" t="s">
        <v>1259</v>
      </c>
      <c r="C339" t="s">
        <v>1260</v>
      </c>
      <c r="D339" s="3">
        <f>A339</f>
        <v>391</v>
      </c>
      <c r="G339" s="8" t="s">
        <v>1486</v>
      </c>
      <c r="I339" t="s">
        <v>91</v>
      </c>
      <c r="J339" t="s">
        <v>91</v>
      </c>
      <c r="K339">
        <v>364</v>
      </c>
      <c r="L339">
        <v>364</v>
      </c>
      <c r="M339">
        <v>364</v>
      </c>
      <c r="N339">
        <v>0</v>
      </c>
      <c r="O339" s="66" t="s">
        <v>700</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constants'!$B$4:$C$1003,2,FALSE),"")</f>
        <v>Summerset</v>
      </c>
      <c r="U339" s="33" t="s">
        <v>1549</v>
      </c>
      <c r="V339" s="3" t="s">
        <v>2822</v>
      </c>
      <c r="W339" s="3" t="s">
        <v>2838</v>
      </c>
      <c r="X339" s="3"/>
      <c r="Y339" s="3" t="str">
        <f>IF(G339&lt;&gt;"LIBSETS_SETTYPE_BATTLEGROUND",IF(G339&lt;&gt;"LIBSETS_SETTYPE_SPECIAL",IF(X339&lt;&gt;"",X339,IF(Z339&lt;&gt;"",VLOOKUP(Z339,'ESO zone constants'!$D$3:$H$4953,5,FALSE),"")),""),"")</f>
        <v/>
      </c>
      <c r="Z339" t="str">
        <f>IF(AND(O339&lt;&gt;"",NOT(ISERROR(O339))),"",IF(AND(L339&lt;&gt;"",L339&gt;0,NOT(ISERROR(L339))),VLOOKUP(L339,'ESO dumped WayshrineInfo'!$K$3:$N$9999,4,FALSE),""))</f>
        <v/>
      </c>
      <c r="AB339" s="39"/>
      <c r="AC339" s="39"/>
      <c r="AD339" s="3" t="str">
        <f>IF(G339&lt;&gt;"LIBSETS_SETTYPE_BATTLEGROUND",IF(G339&lt;&gt;"LIBSETS_SETTYPE_SPECIAL",IF(AE339&lt;&gt;"",VLOOKUP(AE339,'ESO zone constants'!$D$3:$H$4953,5,FALSE),""),""),"")</f>
        <v/>
      </c>
      <c r="AE339" t="str">
        <f>IF(AND(O339&lt;&gt;"",NOT(ISERROR(O339))),"",IF(AND(M339&lt;&gt;"",M339&gt;0,NOT(ISERROR(M339))),VLOOKUP(M339,'ESO dumped WayshrineInfo'!$K$3:$N$9999,4,FALSE),""))</f>
        <v/>
      </c>
      <c r="AF339" s="39"/>
      <c r="AG339" s="39"/>
      <c r="AH339" s="39"/>
      <c r="AI339" s="3" t="str">
        <f>IF(G339&lt;&gt;"LIBSETS_SETTYPE_BATTLEGROUND",IF(G339&lt;&gt;"LIBSETS_SETTYPE_SPECIAL",IF(AJ339&lt;&gt;"",VLOOKUP(AJ339,'ESO zone constants'!$D$3:$H$4953,5,FALSE),""),""),"")</f>
        <v/>
      </c>
      <c r="AK339" s="39"/>
      <c r="AL339" s="39"/>
      <c r="AM339" s="39"/>
      <c r="AN339" s="3" t="str">
        <f>IF(G339&lt;&gt;"LIBSETS_SETTYPE_BATTLEGROUND",IF(G339&lt;&gt;"LIBSETS_SETTYPE_SPECIAL",IF(AO339&lt;&gt;"",VLOOKUP(AO339,'ESO zone constants'!$D$3:$H$4953,5,FALSE),""),""),"")</f>
        <v/>
      </c>
      <c r="AP339" s="39"/>
      <c r="AQ339" s="39"/>
      <c r="AR339" s="39"/>
      <c r="AS339" s="3" t="str">
        <f>IF(G339&lt;&gt;"LIBSETS_SETTYPE_BATTLEGROUND",IF(G339&lt;&gt;"LIBSETS_SETTYPE_SPECIAL",IF(AT339&lt;&gt;"",VLOOKUP(AT339,'ESO zone constants'!$D$3:$H$4953,5,FALSE),""),""),"")</f>
        <v/>
      </c>
      <c r="AU339" s="39"/>
      <c r="AV339" s="39"/>
      <c r="AW339" s="39"/>
      <c r="AX339" s="87" t="s">
        <v>2678</v>
      </c>
      <c r="AY339" s="21" t="str">
        <f t="shared" si="25"/>
        <v>[391] = {wayshrines={364,364,364,}, dlcId=DLC_SUMMERSET</v>
      </c>
      <c r="AZ339" s="21" t="str">
        <f t="shared" si="26"/>
        <v>, zoneIds={1051}, veteran=false</v>
      </c>
      <c r="BA339" s="21" t="str">
        <f t="shared" si="27"/>
        <v>, setType=LIBSETS_SETTYPE_TRIAL</v>
      </c>
      <c r="BB339"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9" s="21" t="str">
        <f t="shared" si="29"/>
        <v xml:space="preserve"> --Vestment of Olorime / Gewandung von Olorime   [Cloudrest]</v>
      </c>
    </row>
    <row r="340" spans="1:55" x14ac:dyDescent="0.25">
      <c r="A340" s="12">
        <v>392</v>
      </c>
      <c r="B340" t="s">
        <v>1261</v>
      </c>
      <c r="C340" t="s">
        <v>1262</v>
      </c>
      <c r="D340" s="3">
        <f>A340</f>
        <v>392</v>
      </c>
      <c r="G340" s="8" t="s">
        <v>1486</v>
      </c>
      <c r="I340" t="s">
        <v>92</v>
      </c>
      <c r="J340" t="s">
        <v>91</v>
      </c>
      <c r="K340">
        <v>364</v>
      </c>
      <c r="L340">
        <v>364</v>
      </c>
      <c r="M340">
        <v>364</v>
      </c>
      <c r="N340">
        <v>0</v>
      </c>
      <c r="O340" s="66" t="s">
        <v>700</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constants'!$B$4:$C$1003,2,FALSE),"")</f>
        <v>Summerset</v>
      </c>
      <c r="U340" s="33" t="s">
        <v>1549</v>
      </c>
      <c r="V340" s="3" t="s">
        <v>2822</v>
      </c>
      <c r="W340" s="3" t="s">
        <v>2838</v>
      </c>
      <c r="X340" s="3"/>
      <c r="Y340" s="3" t="str">
        <f>IF(G340&lt;&gt;"LIBSETS_SETTYPE_BATTLEGROUND",IF(G340&lt;&gt;"LIBSETS_SETTYPE_SPECIAL",IF(X340&lt;&gt;"",X340,IF(Z340&lt;&gt;"",VLOOKUP(Z340,'ESO zone constants'!$D$3:$H$4953,5,FALSE),"")),""),"")</f>
        <v/>
      </c>
      <c r="Z340" t="str">
        <f>IF(AND(O340&lt;&gt;"",NOT(ISERROR(O340))),"",IF(AND(L340&lt;&gt;"",L340&gt;0,NOT(ISERROR(L340))),VLOOKUP(L340,'ESO dumped WayshrineInfo'!$K$3:$N$9999,4,FALSE),""))</f>
        <v/>
      </c>
      <c r="AB340" s="39"/>
      <c r="AC340" s="39"/>
      <c r="AD340" s="3" t="str">
        <f>IF(G340&lt;&gt;"LIBSETS_SETTYPE_BATTLEGROUND",IF(G340&lt;&gt;"LIBSETS_SETTYPE_SPECIAL",IF(AE340&lt;&gt;"",VLOOKUP(AE340,'ESO zone constants'!$D$3:$H$4953,5,FALSE),""),""),"")</f>
        <v/>
      </c>
      <c r="AE340" t="str">
        <f>IF(AND(O340&lt;&gt;"",NOT(ISERROR(O340))),"",IF(AND(M340&lt;&gt;"",M340&gt;0,NOT(ISERROR(M340))),VLOOKUP(M340,'ESO dumped WayshrineInfo'!$K$3:$N$9999,4,FALSE),""))</f>
        <v/>
      </c>
      <c r="AF340" s="39"/>
      <c r="AG340" s="39"/>
      <c r="AH340" s="39"/>
      <c r="AI340" s="3" t="str">
        <f>IF(G340&lt;&gt;"LIBSETS_SETTYPE_BATTLEGROUND",IF(G340&lt;&gt;"LIBSETS_SETTYPE_SPECIAL",IF(AJ340&lt;&gt;"",VLOOKUP(AJ340,'ESO zone constants'!$D$3:$H$4953,5,FALSE),""),""),"")</f>
        <v/>
      </c>
      <c r="AK340" s="39"/>
      <c r="AL340" s="39"/>
      <c r="AM340" s="39"/>
      <c r="AN340" s="3" t="str">
        <f>IF(G340&lt;&gt;"LIBSETS_SETTYPE_BATTLEGROUND",IF(G340&lt;&gt;"LIBSETS_SETTYPE_SPECIAL",IF(AO340&lt;&gt;"",VLOOKUP(AO340,'ESO zone constants'!$D$3:$H$4953,5,FALSE),""),""),"")</f>
        <v/>
      </c>
      <c r="AP340" s="39"/>
      <c r="AQ340" s="39"/>
      <c r="AR340" s="39"/>
      <c r="AS340" s="3" t="str">
        <f>IF(G340&lt;&gt;"LIBSETS_SETTYPE_BATTLEGROUND",IF(G340&lt;&gt;"LIBSETS_SETTYPE_SPECIAL",IF(AT340&lt;&gt;"",VLOOKUP(AT340,'ESO zone constants'!$D$3:$H$4953,5,FALSE),""),""),"")</f>
        <v/>
      </c>
      <c r="AU340" s="39"/>
      <c r="AV340" s="39"/>
      <c r="AW340" s="39"/>
      <c r="AX340" s="87" t="s">
        <v>2678</v>
      </c>
      <c r="AY340" s="21" t="str">
        <f t="shared" si="25"/>
        <v>[392] = {wayshrines={364,364,364,}, dlcId=DLC_SUMMERSET</v>
      </c>
      <c r="AZ340" s="21" t="str">
        <f t="shared" si="26"/>
        <v>, zoneIds={1051}, veteran=true</v>
      </c>
      <c r="BA340" s="21" t="str">
        <f t="shared" si="27"/>
        <v>, setType=LIBSETS_SETTYPE_TRIAL</v>
      </c>
      <c r="BB340"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0" s="21" t="str">
        <f t="shared" si="29"/>
        <v xml:space="preserve"> --Perfect Aegis of Galenwe / Perfekte Ägis von Galenwe   [Cloudrest]</v>
      </c>
    </row>
    <row r="341" spans="1:55" x14ac:dyDescent="0.25">
      <c r="A341" s="46">
        <v>393</v>
      </c>
      <c r="B341" t="s">
        <v>1263</v>
      </c>
      <c r="C341" t="s">
        <v>1264</v>
      </c>
      <c r="D341" s="3">
        <f>A341</f>
        <v>393</v>
      </c>
      <c r="G341" s="8" t="s">
        <v>1486</v>
      </c>
      <c r="I341" t="s">
        <v>92</v>
      </c>
      <c r="J341" t="s">
        <v>91</v>
      </c>
      <c r="K341">
        <v>364</v>
      </c>
      <c r="L341">
        <v>364</v>
      </c>
      <c r="M341">
        <v>364</v>
      </c>
      <c r="N341">
        <v>0</v>
      </c>
      <c r="O341" s="66" t="s">
        <v>700</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constants'!$B$4:$C$1003,2,FALSE),"")</f>
        <v>Summerset</v>
      </c>
      <c r="U341" s="33" t="s">
        <v>1549</v>
      </c>
      <c r="V341" s="3" t="s">
        <v>2822</v>
      </c>
      <c r="W341" s="3" t="s">
        <v>2838</v>
      </c>
      <c r="X341" s="3"/>
      <c r="Y341" s="3" t="str">
        <f>IF(G341&lt;&gt;"LIBSETS_SETTYPE_BATTLEGROUND",IF(G341&lt;&gt;"LIBSETS_SETTYPE_SPECIAL",IF(X341&lt;&gt;"",X341,IF(Z341&lt;&gt;"",VLOOKUP(Z341,'ESO zone constants'!$D$3:$H$4953,5,FALSE),"")),""),"")</f>
        <v/>
      </c>
      <c r="Z341" t="str">
        <f>IF(AND(O341&lt;&gt;"",NOT(ISERROR(O341))),"",IF(AND(L341&lt;&gt;"",L341&gt;0,NOT(ISERROR(L341))),VLOOKUP(L341,'ESO dumped WayshrineInfo'!$K$3:$N$9999,4,FALSE),""))</f>
        <v/>
      </c>
      <c r="AB341" s="39"/>
      <c r="AC341" s="39"/>
      <c r="AD341" s="3" t="str">
        <f>IF(G341&lt;&gt;"LIBSETS_SETTYPE_BATTLEGROUND",IF(G341&lt;&gt;"LIBSETS_SETTYPE_SPECIAL",IF(AE341&lt;&gt;"",VLOOKUP(AE341,'ESO zone constants'!$D$3:$H$4953,5,FALSE),""),""),"")</f>
        <v/>
      </c>
      <c r="AE341" t="str">
        <f>IF(AND(O341&lt;&gt;"",NOT(ISERROR(O341))),"",IF(AND(M341&lt;&gt;"",M341&gt;0,NOT(ISERROR(M341))),VLOOKUP(M341,'ESO dumped WayshrineInfo'!$K$3:$N$9999,4,FALSE),""))</f>
        <v/>
      </c>
      <c r="AF341" s="39"/>
      <c r="AG341" s="39"/>
      <c r="AH341" s="39"/>
      <c r="AI341" s="3" t="str">
        <f>IF(G341&lt;&gt;"LIBSETS_SETTYPE_BATTLEGROUND",IF(G341&lt;&gt;"LIBSETS_SETTYPE_SPECIAL",IF(AJ341&lt;&gt;"",VLOOKUP(AJ341,'ESO zone constants'!$D$3:$H$4953,5,FALSE),""),""),"")</f>
        <v/>
      </c>
      <c r="AK341" s="39"/>
      <c r="AL341" s="39"/>
      <c r="AM341" s="39"/>
      <c r="AN341" s="3" t="str">
        <f>IF(G341&lt;&gt;"LIBSETS_SETTYPE_BATTLEGROUND",IF(G341&lt;&gt;"LIBSETS_SETTYPE_SPECIAL",IF(AO341&lt;&gt;"",VLOOKUP(AO341,'ESO zone constants'!$D$3:$H$4953,5,FALSE),""),""),"")</f>
        <v/>
      </c>
      <c r="AP341" s="39"/>
      <c r="AQ341" s="39"/>
      <c r="AR341" s="39"/>
      <c r="AS341" s="3" t="str">
        <f>IF(G341&lt;&gt;"LIBSETS_SETTYPE_BATTLEGROUND",IF(G341&lt;&gt;"LIBSETS_SETTYPE_SPECIAL",IF(AT341&lt;&gt;"",VLOOKUP(AT341,'ESO zone constants'!$D$3:$H$4953,5,FALSE),""),""),"")</f>
        <v/>
      </c>
      <c r="AU341" s="39"/>
      <c r="AV341" s="39"/>
      <c r="AW341" s="39"/>
      <c r="AX341" s="87" t="s">
        <v>2678</v>
      </c>
      <c r="AY341" s="21" t="str">
        <f t="shared" si="25"/>
        <v>[393] = {wayshrines={364,364,364,}, dlcId=DLC_SUMMERSET</v>
      </c>
      <c r="AZ341" s="21" t="str">
        <f t="shared" si="26"/>
        <v>, zoneIds={1051}, veteran=true</v>
      </c>
      <c r="BA341" s="21" t="str">
        <f t="shared" si="27"/>
        <v>, setType=LIBSETS_SETTYPE_TRIAL</v>
      </c>
      <c r="BB341"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1" s="21" t="str">
        <f t="shared" si="29"/>
        <v xml:space="preserve"> --Perfect Arms of Relequen / Perfekte Waffen von Relequen   [Cloudrest]</v>
      </c>
    </row>
    <row r="342" spans="1:55" x14ac:dyDescent="0.25">
      <c r="A342" s="12">
        <v>394</v>
      </c>
      <c r="B342" t="s">
        <v>1265</v>
      </c>
      <c r="C342" t="s">
        <v>1266</v>
      </c>
      <c r="D342" s="3">
        <f>A342</f>
        <v>394</v>
      </c>
      <c r="G342" s="8" t="s">
        <v>1486</v>
      </c>
      <c r="I342" t="s">
        <v>92</v>
      </c>
      <c r="J342" t="s">
        <v>91</v>
      </c>
      <c r="K342">
        <v>364</v>
      </c>
      <c r="L342">
        <v>364</v>
      </c>
      <c r="M342">
        <v>364</v>
      </c>
      <c r="N342">
        <v>0</v>
      </c>
      <c r="O342" s="66" t="s">
        <v>700</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constants'!$B$4:$C$1003,2,FALSE),"")</f>
        <v>Summerset</v>
      </c>
      <c r="U342" s="33" t="s">
        <v>1549</v>
      </c>
      <c r="V342" s="3" t="s">
        <v>2822</v>
      </c>
      <c r="W342" s="3" t="s">
        <v>2838</v>
      </c>
      <c r="X342" s="3"/>
      <c r="Y342" s="3" t="str">
        <f>IF(G342&lt;&gt;"LIBSETS_SETTYPE_BATTLEGROUND",IF(G342&lt;&gt;"LIBSETS_SETTYPE_SPECIAL",IF(X342&lt;&gt;"",X342,IF(Z342&lt;&gt;"",VLOOKUP(Z342,'ESO zone constants'!$D$3:$H$4953,5,FALSE),"")),""),"")</f>
        <v/>
      </c>
      <c r="Z342" t="str">
        <f>IF(AND(O342&lt;&gt;"",NOT(ISERROR(O342))),"",IF(AND(L342&lt;&gt;"",L342&gt;0,NOT(ISERROR(L342))),VLOOKUP(L342,'ESO dumped WayshrineInfo'!$K$3:$N$9999,4,FALSE),""))</f>
        <v/>
      </c>
      <c r="AB342" s="39"/>
      <c r="AC342" s="39"/>
      <c r="AD342" s="3" t="str">
        <f>IF(G342&lt;&gt;"LIBSETS_SETTYPE_BATTLEGROUND",IF(G342&lt;&gt;"LIBSETS_SETTYPE_SPECIAL",IF(AE342&lt;&gt;"",VLOOKUP(AE342,'ESO zone constants'!$D$3:$H$4953,5,FALSE),""),""),"")</f>
        <v/>
      </c>
      <c r="AE342" t="str">
        <f>IF(AND(O342&lt;&gt;"",NOT(ISERROR(O342))),"",IF(AND(M342&lt;&gt;"",M342&gt;0,NOT(ISERROR(M342))),VLOOKUP(M342,'ESO dumped WayshrineInfo'!$K$3:$N$9999,4,FALSE),""))</f>
        <v/>
      </c>
      <c r="AF342" s="39"/>
      <c r="AG342" s="39"/>
      <c r="AH342" s="39"/>
      <c r="AI342" s="3" t="str">
        <f>IF(G342&lt;&gt;"LIBSETS_SETTYPE_BATTLEGROUND",IF(G342&lt;&gt;"LIBSETS_SETTYPE_SPECIAL",IF(AJ342&lt;&gt;"",VLOOKUP(AJ342,'ESO zone constants'!$D$3:$H$4953,5,FALSE),""),""),"")</f>
        <v/>
      </c>
      <c r="AK342" s="39"/>
      <c r="AL342" s="39"/>
      <c r="AM342" s="39"/>
      <c r="AN342" s="3" t="str">
        <f>IF(G342&lt;&gt;"LIBSETS_SETTYPE_BATTLEGROUND",IF(G342&lt;&gt;"LIBSETS_SETTYPE_SPECIAL",IF(AO342&lt;&gt;"",VLOOKUP(AO342,'ESO zone constants'!$D$3:$H$4953,5,FALSE),""),""),"")</f>
        <v/>
      </c>
      <c r="AP342" s="39"/>
      <c r="AQ342" s="39"/>
      <c r="AR342" s="39"/>
      <c r="AS342" s="3" t="str">
        <f>IF(G342&lt;&gt;"LIBSETS_SETTYPE_BATTLEGROUND",IF(G342&lt;&gt;"LIBSETS_SETTYPE_SPECIAL",IF(AT342&lt;&gt;"",VLOOKUP(AT342,'ESO zone constants'!$D$3:$H$4953,5,FALSE),""),""),"")</f>
        <v/>
      </c>
      <c r="AU342" s="39"/>
      <c r="AV342" s="39"/>
      <c r="AW342" s="39"/>
      <c r="AX342" s="87" t="s">
        <v>2678</v>
      </c>
      <c r="AY342" s="21" t="str">
        <f t="shared" si="25"/>
        <v>[394] = {wayshrines={364,364,364,}, dlcId=DLC_SUMMERSET</v>
      </c>
      <c r="AZ342" s="21" t="str">
        <f t="shared" si="26"/>
        <v>, zoneIds={1051}, veteran=true</v>
      </c>
      <c r="BA342" s="21" t="str">
        <f t="shared" si="27"/>
        <v>, setType=LIBSETS_SETTYPE_TRIAL</v>
      </c>
      <c r="BB342"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2" s="21" t="str">
        <f t="shared" si="29"/>
        <v xml:space="preserve"> --Perfect Mantle of Siroria / Perfekter Mantel von Siroria   [Cloudrest]</v>
      </c>
    </row>
    <row r="343" spans="1:55" x14ac:dyDescent="0.25">
      <c r="A343" s="12">
        <v>395</v>
      </c>
      <c r="B343" t="s">
        <v>1267</v>
      </c>
      <c r="C343" t="s">
        <v>1268</v>
      </c>
      <c r="D343" s="3">
        <f>A343</f>
        <v>395</v>
      </c>
      <c r="G343" s="8" t="s">
        <v>1486</v>
      </c>
      <c r="I343" t="s">
        <v>92</v>
      </c>
      <c r="J343" t="s">
        <v>91</v>
      </c>
      <c r="K343">
        <v>364</v>
      </c>
      <c r="L343">
        <v>364</v>
      </c>
      <c r="M343">
        <v>364</v>
      </c>
      <c r="N343">
        <v>0</v>
      </c>
      <c r="O343" s="66" t="s">
        <v>700</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constants'!$B$4:$C$1003,2,FALSE),"")</f>
        <v>Summerset</v>
      </c>
      <c r="U343" s="33" t="s">
        <v>1549</v>
      </c>
      <c r="V343" s="3" t="s">
        <v>2822</v>
      </c>
      <c r="W343" s="3" t="s">
        <v>2838</v>
      </c>
      <c r="X343" s="3"/>
      <c r="Y343" s="3" t="str">
        <f>IF(G343&lt;&gt;"LIBSETS_SETTYPE_BATTLEGROUND",IF(G343&lt;&gt;"LIBSETS_SETTYPE_SPECIAL",IF(X343&lt;&gt;"",X343,IF(Z343&lt;&gt;"",VLOOKUP(Z343,'ESO zone constants'!$D$3:$H$4953,5,FALSE),"")),""),"")</f>
        <v/>
      </c>
      <c r="Z343" t="str">
        <f>IF(AND(O343&lt;&gt;"",NOT(ISERROR(O343))),"",IF(AND(L343&lt;&gt;"",L343&gt;0,NOT(ISERROR(L343))),VLOOKUP(L343,'ESO dumped WayshrineInfo'!$K$3:$N$9999,4,FALSE),""))</f>
        <v/>
      </c>
      <c r="AB343" s="39"/>
      <c r="AC343" s="39"/>
      <c r="AD343" s="3" t="str">
        <f>IF(G343&lt;&gt;"LIBSETS_SETTYPE_BATTLEGROUND",IF(G343&lt;&gt;"LIBSETS_SETTYPE_SPECIAL",IF(AE343&lt;&gt;"",VLOOKUP(AE343,'ESO zone constants'!$D$3:$H$4953,5,FALSE),""),""),"")</f>
        <v/>
      </c>
      <c r="AE343" t="str">
        <f>IF(AND(O343&lt;&gt;"",NOT(ISERROR(O343))),"",IF(AND(M343&lt;&gt;"",M343&gt;0,NOT(ISERROR(M343))),VLOOKUP(M343,'ESO dumped WayshrineInfo'!$K$3:$N$9999,4,FALSE),""))</f>
        <v/>
      </c>
      <c r="AF343" s="39"/>
      <c r="AG343" s="39"/>
      <c r="AH343" s="39"/>
      <c r="AI343" s="3" t="str">
        <f>IF(G343&lt;&gt;"LIBSETS_SETTYPE_BATTLEGROUND",IF(G343&lt;&gt;"LIBSETS_SETTYPE_SPECIAL",IF(AJ343&lt;&gt;"",VLOOKUP(AJ343,'ESO zone constants'!$D$3:$H$4953,5,FALSE),""),""),"")</f>
        <v/>
      </c>
      <c r="AK343" s="39"/>
      <c r="AL343" s="39"/>
      <c r="AM343" s="39"/>
      <c r="AN343" s="3" t="str">
        <f>IF(G343&lt;&gt;"LIBSETS_SETTYPE_BATTLEGROUND",IF(G343&lt;&gt;"LIBSETS_SETTYPE_SPECIAL",IF(AO343&lt;&gt;"",VLOOKUP(AO343,'ESO zone constants'!$D$3:$H$4953,5,FALSE),""),""),"")</f>
        <v/>
      </c>
      <c r="AP343" s="39"/>
      <c r="AQ343" s="39"/>
      <c r="AR343" s="39"/>
      <c r="AS343" s="3" t="str">
        <f>IF(G343&lt;&gt;"LIBSETS_SETTYPE_BATTLEGROUND",IF(G343&lt;&gt;"LIBSETS_SETTYPE_SPECIAL",IF(AT343&lt;&gt;"",VLOOKUP(AT343,'ESO zone constants'!$D$3:$H$4953,5,FALSE),""),""),"")</f>
        <v/>
      </c>
      <c r="AU343" s="39"/>
      <c r="AV343" s="39"/>
      <c r="AW343" s="39"/>
      <c r="AX343" s="87" t="s">
        <v>2678</v>
      </c>
      <c r="AY343" s="21" t="str">
        <f t="shared" si="25"/>
        <v>[395] = {wayshrines={364,364,364,}, dlcId=DLC_SUMMERSET</v>
      </c>
      <c r="AZ343" s="21" t="str">
        <f t="shared" si="26"/>
        <v>, zoneIds={1051}, veteran=true</v>
      </c>
      <c r="BA343" s="21" t="str">
        <f t="shared" si="27"/>
        <v>, setType=LIBSETS_SETTYPE_TRIAL</v>
      </c>
      <c r="BB343"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3" s="21" t="str">
        <f t="shared" si="29"/>
        <v xml:space="preserve"> --Perfect Vestment of Olorime / Perfekte Gewandung von Olorime   [Cloudrest]</v>
      </c>
    </row>
    <row r="344" spans="1:55" x14ac:dyDescent="0.25">
      <c r="A344" s="5">
        <v>397</v>
      </c>
      <c r="B344" t="s">
        <v>0</v>
      </c>
      <c r="C344" t="s">
        <v>0</v>
      </c>
      <c r="D344" s="3">
        <f>A344</f>
        <v>397</v>
      </c>
      <c r="G344" s="8" t="s">
        <v>1484</v>
      </c>
      <c r="H344" s="115">
        <v>3</v>
      </c>
      <c r="I344" t="s">
        <v>1471</v>
      </c>
      <c r="J344" t="s">
        <v>91</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constants'!$B$4:$C$1003,2,FALSE),"")</f>
        <v>Wolfhunter</v>
      </c>
      <c r="U344" s="33" t="s">
        <v>1549</v>
      </c>
      <c r="V344" s="3" t="s">
        <v>0</v>
      </c>
      <c r="W344" s="3" t="s">
        <v>0</v>
      </c>
      <c r="X344" s="3"/>
      <c r="Y344" s="3" t="str">
        <f>IF(G344&lt;&gt;"LIBSETS_SETTYPE_BATTLEGROUND",IF(G344&lt;&gt;"LIBSETS_SETTYPE_SPECIAL",IF(X344&lt;&gt;"",X344,IF(Z344&lt;&gt;"",VLOOKUP(Z344,'ESO zone constants'!$D$3:$H$4953,5,FALSE),"")),""),"")</f>
        <v/>
      </c>
      <c r="Z344" t="str">
        <f>IF(AND(O344&lt;&gt;"",NOT(ISERROR(O344))),"",IF(AND(L344&lt;&gt;"",L344&gt;0,NOT(ISERROR(L344))),VLOOKUP(L344,'ESO dumped WayshrineInfo'!$K$3:$N$9999,4,FALSE),""))</f>
        <v/>
      </c>
      <c r="AB344" s="39"/>
      <c r="AC344" s="39"/>
      <c r="AD344" s="3" t="str">
        <f>IF(G344&lt;&gt;"LIBSETS_SETTYPE_BATTLEGROUND",IF(G344&lt;&gt;"LIBSETS_SETTYPE_SPECIAL",IF(AE344&lt;&gt;"",VLOOKUP(AE344,'ESO zone constants'!$D$3:$H$4953,5,FALSE),""),""),"")</f>
        <v/>
      </c>
      <c r="AE344" t="str">
        <f>IF(AND(O344&lt;&gt;"",NOT(ISERROR(O344))),"",IF(AND(M344&lt;&gt;"",M344&gt;0,NOT(ISERROR(M344))),VLOOKUP(M344,'ESO dumped WayshrineInfo'!$K$3:$N$9999,4,FALSE),""))</f>
        <v/>
      </c>
      <c r="AF344" s="39"/>
      <c r="AG344" s="39"/>
      <c r="AH344" s="39"/>
      <c r="AI344" s="3" t="str">
        <f>IF(G344&lt;&gt;"LIBSETS_SETTYPE_BATTLEGROUND",IF(G344&lt;&gt;"LIBSETS_SETTYPE_SPECIAL",IF(AJ344&lt;&gt;"",VLOOKUP(AJ344,'ESO zone constants'!$D$3:$H$4953,5,FALSE),""),""),"")</f>
        <v/>
      </c>
      <c r="AK344" s="39"/>
      <c r="AL344" s="39"/>
      <c r="AM344" s="39"/>
      <c r="AN344" s="3" t="str">
        <f>IF(G344&lt;&gt;"LIBSETS_SETTYPE_BATTLEGROUND",IF(G344&lt;&gt;"LIBSETS_SETTYPE_SPECIAL",IF(AO344&lt;&gt;"",VLOOKUP(AO344,'ESO zone constants'!$D$3:$H$4953,5,FALSE),""),""),"")</f>
        <v/>
      </c>
      <c r="AP344" s="39"/>
      <c r="AQ344" s="39"/>
      <c r="AR344" s="39"/>
      <c r="AS344" s="3" t="str">
        <f>IF(G344&lt;&gt;"LIBSETS_SETTYPE_BATTLEGROUND",IF(G344&lt;&gt;"LIBSETS_SETTYPE_SPECIAL",IF(AT344&lt;&gt;"",VLOOKUP(AT344,'ESO zone constants'!$D$3:$H$4953,5,FALSE),""),""),"")</f>
        <v/>
      </c>
      <c r="AU344" s="39"/>
      <c r="AV344" s="39"/>
      <c r="AW344" s="43"/>
      <c r="AX344" s="87" t="s">
        <v>2678</v>
      </c>
      <c r="AY344" s="21" t="str">
        <f t="shared" si="25"/>
        <v>[397] = {wayshrines={370,370,370,}, dlcId=DLC_WOLFHUNTER</v>
      </c>
      <c r="AZ344" s="21" t="str">
        <f t="shared" si="26"/>
        <v>, zoneIds={1055}, veteran={[EQUIP_TYPE_HEAD]=true, [EQUIP_TYPE_SHOULDERS]=false}</v>
      </c>
      <c r="BA344" s="21" t="str">
        <f t="shared" si="27"/>
        <v>, setType=LIBSETS_SETTYPE_MONSTER</v>
      </c>
      <c r="BB344" s="21" t="str">
        <f t="shared" si="28"/>
        <v>, dropMechanic={LIBSETS_DROP_MECHANIC_MONSTER_NAME}, dropMechanicNames={['en']='Balorgh', ['de']='Balorgh'}},</v>
      </c>
      <c r="BC344" s="21" t="str">
        <f t="shared" si="29"/>
        <v xml:space="preserve"> --Balorgh / Balorgh   [March of Sacrifices]</v>
      </c>
    </row>
    <row r="345" spans="1:55" x14ac:dyDescent="0.25">
      <c r="A345" s="5">
        <v>398</v>
      </c>
      <c r="B345" t="s">
        <v>33</v>
      </c>
      <c r="C345" t="s">
        <v>33</v>
      </c>
      <c r="D345" s="3">
        <f>A345</f>
        <v>398</v>
      </c>
      <c r="G345" s="8" t="s">
        <v>1484</v>
      </c>
      <c r="H345" s="115">
        <v>3</v>
      </c>
      <c r="I345" t="s">
        <v>1471</v>
      </c>
      <c r="J345" t="s">
        <v>91</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constants'!$B$4:$C$1003,2,FALSE),"")</f>
        <v>Wolfhunter</v>
      </c>
      <c r="U345" s="33" t="s">
        <v>1549</v>
      </c>
      <c r="V345" s="3" t="s">
        <v>33</v>
      </c>
      <c r="W345" s="3" t="s">
        <v>33</v>
      </c>
      <c r="X345" s="43"/>
      <c r="Y345" s="3" t="str">
        <f>IF(G345&lt;&gt;"LIBSETS_SETTYPE_BATTLEGROUND",IF(G345&lt;&gt;"LIBSETS_SETTYPE_SPECIAL",IF(X345&lt;&gt;"",X345,IF(Z345&lt;&gt;"",VLOOKUP(Z345,'ESO zone constants'!$D$3:$H$4953,5,FALSE),"")),""),"")</f>
        <v/>
      </c>
      <c r="Z345" t="str">
        <f>IF(AND(O345&lt;&gt;"",NOT(ISERROR(O345))),"",IF(AND(L345&lt;&gt;"",L345&gt;0,NOT(ISERROR(L345))),VLOOKUP(L345,'ESO dumped WayshrineInfo'!$K$3:$N$9999,4,FALSE),""))</f>
        <v/>
      </c>
      <c r="AA345" s="44"/>
      <c r="AB345" s="39"/>
      <c r="AC345" s="39"/>
      <c r="AD345" s="3" t="str">
        <f>IF(G345&lt;&gt;"LIBSETS_SETTYPE_BATTLEGROUND",IF(G345&lt;&gt;"LIBSETS_SETTYPE_SPECIAL",IF(AE345&lt;&gt;"",VLOOKUP(AE345,'ESO zone constants'!$D$3:$H$4953,5,FALSE),""),""),"")</f>
        <v/>
      </c>
      <c r="AE345" t="str">
        <f>IF(AND(O345&lt;&gt;"",NOT(ISERROR(O345))),"",IF(AND(M345&lt;&gt;"",M345&gt;0,NOT(ISERROR(M345))),VLOOKUP(M345,'ESO dumped WayshrineInfo'!$K$3:$N$9999,4,FALSE),""))</f>
        <v/>
      </c>
      <c r="AF345" s="39"/>
      <c r="AG345" s="39"/>
      <c r="AH345" s="39"/>
      <c r="AI345" s="3" t="str">
        <f>IF(G345&lt;&gt;"LIBSETS_SETTYPE_BATTLEGROUND",IF(G345&lt;&gt;"LIBSETS_SETTYPE_SPECIAL",IF(AJ345&lt;&gt;"",VLOOKUP(AJ345,'ESO zone constants'!$D$3:$H$4953,5,FALSE),""),""),"")</f>
        <v/>
      </c>
      <c r="AK345" s="39"/>
      <c r="AL345" s="39"/>
      <c r="AM345" s="39"/>
      <c r="AN345" s="3" t="str">
        <f>IF(G345&lt;&gt;"LIBSETS_SETTYPE_BATTLEGROUND",IF(G345&lt;&gt;"LIBSETS_SETTYPE_SPECIAL",IF(AO345&lt;&gt;"",VLOOKUP(AO345,'ESO zone constants'!$D$3:$H$4953,5,FALSE),""),""),"")</f>
        <v/>
      </c>
      <c r="AP345" s="39"/>
      <c r="AQ345" s="39"/>
      <c r="AR345" s="39"/>
      <c r="AS345" s="3" t="str">
        <f>IF(G345&lt;&gt;"LIBSETS_SETTYPE_BATTLEGROUND",IF(G345&lt;&gt;"LIBSETS_SETTYPE_SPECIAL",IF(AT345&lt;&gt;"",VLOOKUP(AT345,'ESO zone constants'!$D$3:$H$4953,5,FALSE),""),""),"")</f>
        <v/>
      </c>
      <c r="AU345" s="39"/>
      <c r="AV345" s="39"/>
      <c r="AW345" s="43"/>
      <c r="AX345" s="87" t="s">
        <v>2678</v>
      </c>
      <c r="AY345" s="21" t="str">
        <f t="shared" si="25"/>
        <v>[398] = {wayshrines={371,371,371,}, dlcId=DLC_WOLFHUNTER</v>
      </c>
      <c r="AZ345" s="21" t="str">
        <f t="shared" si="26"/>
        <v>, zoneIds={1052}, veteran={[EQUIP_TYPE_HEAD]=true, [EQUIP_TYPE_SHOULDERS]=false}</v>
      </c>
      <c r="BA345" s="21" t="str">
        <f t="shared" si="27"/>
        <v>, setType=LIBSETS_SETTYPE_MONSTER</v>
      </c>
      <c r="BB345" s="21" t="str">
        <f t="shared" si="28"/>
        <v>, dropMechanic={LIBSETS_DROP_MECHANIC_MONSTER_NAME}, dropMechanicNames={['en']='Vykosa', ['de']='Vykosa'}},</v>
      </c>
      <c r="BC345" s="21" t="str">
        <f t="shared" si="29"/>
        <v xml:space="preserve"> --Vykosa / Vykosa   [Moon Hunter Keep]</v>
      </c>
    </row>
    <row r="346" spans="1:55" x14ac:dyDescent="0.25">
      <c r="A346" s="12">
        <v>399</v>
      </c>
      <c r="B346" t="s">
        <v>1269</v>
      </c>
      <c r="C346" t="s">
        <v>2642</v>
      </c>
      <c r="D346" s="3">
        <f>A346</f>
        <v>399</v>
      </c>
      <c r="G346" s="8" t="s">
        <v>1482</v>
      </c>
      <c r="I346" t="s">
        <v>91</v>
      </c>
      <c r="J346" t="s">
        <v>91</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constants'!$B$4:$C$1003,2,FALSE),"")</f>
        <v>Wolfhunter</v>
      </c>
      <c r="V346" s="3" t="str">
        <f>IF(U346&lt;&gt;"",IF(U346&lt;&gt;"LIBSETS_DROP_MECHANIC_MONSTER_NAME",VLOOKUP(U346,'LibSets constants'!$I$4:$L$1003,3,FALSE),""),"")</f>
        <v/>
      </c>
      <c r="W346" s="3" t="str">
        <f>IF(U346&lt;&gt;"",IF(U346&lt;&gt;"LIBSETS_DROP_MECHANIC_MONSTER_NAME",VLOOKUP(U346,'LibSets constants'!$I$4:$L$1003,4,FALSE),""),"")</f>
        <v/>
      </c>
      <c r="X346" s="3"/>
      <c r="Y346" s="3" t="str">
        <f>IF(G346&lt;&gt;"LIBSETS_SETTYPE_BATTLEGROUND",IF(G346&lt;&gt;"LIBSETS_SETTYPE_SPECIAL",IF(X346&lt;&gt;"",X346,IF(Z346&lt;&gt;"",VLOOKUP(Z346,'ESO zone constants'!$D$3:$H$4953,5,FALSE),"")),""),"")</f>
        <v/>
      </c>
      <c r="Z346" t="str">
        <f>IF(AND(O346&lt;&gt;"",NOT(ISERROR(O346))),"",IF(AND(L346&lt;&gt;"",L346&gt;0,NOT(ISERROR(L346))),VLOOKUP(L346,'ESO dumped WayshrineInfo'!$K$3:$N$9999,4,FALSE),""))</f>
        <v/>
      </c>
      <c r="AB346" s="43" t="str">
        <f>IF(AA346&lt;&gt;"",IF(AA346&lt;&gt;"LIBSETS_DROP_MECHANIC_MONSTER_NAME",VLOOKUP(AA346,'LibSets constants'!$I$4:$L$1003,3,FALSE),""),"")</f>
        <v/>
      </c>
      <c r="AC346" s="43" t="str">
        <f>IF(AA346&lt;&gt;"",IF(AA346&lt;&gt;"LIBSETS_DROP_MECHANIC_MONSTER_NAME",VLOOKUP(AA346,'LibSets constants'!$I$4:$L$1003,4,FALSE),""),"")</f>
        <v/>
      </c>
      <c r="AD346" s="3" t="str">
        <f>IF(G346&lt;&gt;"LIBSETS_SETTYPE_BATTLEGROUND",IF(G346&lt;&gt;"LIBSETS_SETTYPE_SPECIAL",IF(AE346&lt;&gt;"",VLOOKUP(AE346,'ESO zone constants'!$D$3:$H$4953,5,FALSE),""),""),"")</f>
        <v/>
      </c>
      <c r="AE346" t="str">
        <f>IF(AND(O346&lt;&gt;"",NOT(ISERROR(O346))),"",IF(AND(M346&lt;&gt;"",M346&gt;0,NOT(ISERROR(M346))),VLOOKUP(M346,'ESO dumped WayshrineInfo'!$K$3:$N$9999,4,FALSE),""))</f>
        <v/>
      </c>
      <c r="AF346" s="44"/>
      <c r="AG346" s="43" t="str">
        <f>IF(AF346&lt;&gt;"",IF(AF346&lt;&gt;"LIBSETS_DROP_MECHANIC_MONSTER_NAME",VLOOKUP(AF346,'LibSets constants'!$I$4:$L$1003,3,FALSE),""),"")</f>
        <v/>
      </c>
      <c r="AH346" s="43" t="str">
        <f>IF(AF346&lt;&gt;"",IF(AF346&lt;&gt;"LIBSETS_DROP_MECHANIC_MONSTER_NAME",VLOOKUP(AF346,'LibSets constants'!$I$4:$L$1003,4,FALSE),""),"")</f>
        <v/>
      </c>
      <c r="AI346" s="3" t="str">
        <f>IF(G346&lt;&gt;"LIBSETS_SETTYPE_BATTLEGROUND",IF(G346&lt;&gt;"LIBSETS_SETTYPE_SPECIAL",IF(AJ346&lt;&gt;"",VLOOKUP(AJ346,'ESO zone constants'!$D$3:$H$4953,5,FALSE),""),""),"")</f>
        <v/>
      </c>
      <c r="AK346" s="44"/>
      <c r="AL346" s="43" t="str">
        <f>IF(AK346&lt;&gt;"",IF(AK346&lt;&gt;"LIBSETS_DROP_MECHANIC_MONSTER_NAME",VLOOKUP(AK346,'LibSets constants'!$I$4:$L$1003,3,FALSE),""),"")</f>
        <v/>
      </c>
      <c r="AM346" s="43" t="str">
        <f>IF(AK346&lt;&gt;"",IF(AK346&lt;&gt;"LIBSETS_DROP_MECHANIC_MONSTER_NAME",VLOOKUP(AK346,'LibSets constants'!$I$4:$L$1003,4,FALSE),""),"")</f>
        <v/>
      </c>
      <c r="AN346" s="3" t="str">
        <f>IF(G346&lt;&gt;"LIBSETS_SETTYPE_BATTLEGROUND",IF(G346&lt;&gt;"LIBSETS_SETTYPE_SPECIAL",IF(AO346&lt;&gt;"",VLOOKUP(AO346,'ESO zone constants'!$D$3:$H$4953,5,FALSE),""),""),"")</f>
        <v/>
      </c>
      <c r="AP346" s="44"/>
      <c r="AQ346" s="43" t="str">
        <f>IF(AP346&lt;&gt;"",IF(AP346&lt;&gt;"LIBSETS_DROP_MECHANIC_MONSTER_NAME",VLOOKUP(AP346,'LibSets constants'!$I$4:$L$1003,3,FALSE),""),"")</f>
        <v/>
      </c>
      <c r="AR346" s="43" t="str">
        <f>IF(AP346&lt;&gt;"",IF(AP346&lt;&gt;"LIBSETS_DROP_MECHANIC_MONSTER_NAME",VLOOKUP(AP346,'LibSets constants'!$I$4:$L$1003,4,FALSE),""),"")</f>
        <v/>
      </c>
      <c r="AS346" s="3" t="str">
        <f>IF(G346&lt;&gt;"LIBSETS_SETTYPE_BATTLEGROUND",IF(G346&lt;&gt;"LIBSETS_SETTYPE_SPECIAL",IF(AT346&lt;&gt;"",VLOOKUP(AT346,'ESO zone constants'!$D$3:$H$4953,5,FALSE),""),""),"")</f>
        <v/>
      </c>
      <c r="AU346" s="44"/>
      <c r="AV346" s="43" t="str">
        <f>IF(AU346&lt;&gt;"",IF(AU346&lt;&gt;"LIBSETS_DROP_MECHANIC_MONSTER_NAME",VLOOKUP(AU346,'LibSets constants'!$I$4:$L$1003,3,FALSE),""),"")</f>
        <v/>
      </c>
      <c r="AW346" s="43" t="str">
        <f>IF(AU346&lt;&gt;"",IF(AU346&lt;&gt;"LIBSETS_DROP_MECHANIC_MONSTER_NAME",VLOOKUP(AU346,'LibSets constants'!$I$4:$L$1003,4,FALSE),""),"")</f>
        <v/>
      </c>
      <c r="AX346" s="87" t="s">
        <v>2678</v>
      </c>
      <c r="AY346" s="21" t="str">
        <f t="shared" si="25"/>
        <v>[399] = {wayshrines={370,370,370,}, dlcId=DLC_WOLFHUNTER</v>
      </c>
      <c r="AZ346" s="21" t="str">
        <f t="shared" si="26"/>
        <v>, zoneIds={1055}, veteran=false</v>
      </c>
      <c r="BA346" s="21" t="str">
        <f t="shared" si="27"/>
        <v>, setType=LIBSETS_SETTYPE_DUNGEON</v>
      </c>
      <c r="BB346" s="21" t="str">
        <f t="shared" si="28"/>
        <v>},</v>
      </c>
      <c r="BC346" s="21" t="str">
        <f t="shared" si="29"/>
        <v xml:space="preserve"> --Hanu\'s Compassion / Hanus Mitgefühl   [March of Sacrifices]</v>
      </c>
    </row>
    <row r="347" spans="1:55" x14ac:dyDescent="0.25">
      <c r="A347" s="12">
        <v>400</v>
      </c>
      <c r="B347" t="s">
        <v>1270</v>
      </c>
      <c r="C347" t="s">
        <v>1271</v>
      </c>
      <c r="D347" s="3">
        <f>A347</f>
        <v>400</v>
      </c>
      <c r="E347" s="42"/>
      <c r="G347" s="8" t="s">
        <v>1482</v>
      </c>
      <c r="I347" t="s">
        <v>91</v>
      </c>
      <c r="J347" t="s">
        <v>91</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constants'!$B$4:$C$1003,2,FALSE),"")</f>
        <v>Wolfhunter</v>
      </c>
      <c r="V347" s="3" t="str">
        <f>IF(U347&lt;&gt;"",IF(U347&lt;&gt;"LIBSETS_DROP_MECHANIC_MONSTER_NAME",VLOOKUP(U347,'LibSets constants'!$I$4:$L$1003,3,FALSE),""),"")</f>
        <v/>
      </c>
      <c r="W347" s="3" t="str">
        <f>IF(U347&lt;&gt;"",IF(U347&lt;&gt;"LIBSETS_DROP_MECHANIC_MONSTER_NAME",VLOOKUP(U347,'LibSets constants'!$I$4:$L$1003,4,FALSE),""),"")</f>
        <v/>
      </c>
      <c r="X347" s="3"/>
      <c r="Y347" s="3" t="str">
        <f>IF(G347&lt;&gt;"LIBSETS_SETTYPE_BATTLEGROUND",IF(G347&lt;&gt;"LIBSETS_SETTYPE_SPECIAL",IF(X347&lt;&gt;"",X347,IF(Z347&lt;&gt;"",VLOOKUP(Z347,'ESO zone constants'!$D$3:$H$4953,5,FALSE),"")),""),"")</f>
        <v/>
      </c>
      <c r="Z347" t="str">
        <f>IF(AND(O347&lt;&gt;"",NOT(ISERROR(O347))),"",IF(AND(L347&lt;&gt;"",L347&gt;0,NOT(ISERROR(L347))),VLOOKUP(L347,'ESO dumped WayshrineInfo'!$K$3:$N$9999,4,FALSE),""))</f>
        <v/>
      </c>
      <c r="AB347" s="3" t="str">
        <f>IF(AA347&lt;&gt;"",IF(AA347&lt;&gt;"LIBSETS_DROP_MECHANIC_MONSTER_NAME",VLOOKUP(AA347,'LibSets constants'!$I$4:$L$1003,3,FALSE),""),"")</f>
        <v/>
      </c>
      <c r="AC347" s="3" t="str">
        <f>IF(AA347&lt;&gt;"",IF(AA347&lt;&gt;"LIBSETS_DROP_MECHANIC_MONSTER_NAME",VLOOKUP(AA347,'LibSets constants'!$I$4:$L$1003,4,FALSE),""),"")</f>
        <v/>
      </c>
      <c r="AD347" s="3" t="str">
        <f>IF(G347&lt;&gt;"LIBSETS_SETTYPE_BATTLEGROUND",IF(G347&lt;&gt;"LIBSETS_SETTYPE_SPECIAL",IF(AE347&lt;&gt;"",VLOOKUP(AE347,'ESO zone constants'!$D$3:$H$4953,5,FALSE),""),""),"")</f>
        <v/>
      </c>
      <c r="AE347" t="str">
        <f>IF(AND(O347&lt;&gt;"",NOT(ISERROR(O347))),"",IF(AND(M347&lt;&gt;"",M347&gt;0,NOT(ISERROR(M347))),VLOOKUP(M347,'ESO dumped WayshrineInfo'!$K$3:$N$9999,4,FALSE),""))</f>
        <v/>
      </c>
      <c r="AG347" s="3" t="str">
        <f>IF(AF347&lt;&gt;"",IF(AF347&lt;&gt;"LIBSETS_DROP_MECHANIC_MONSTER_NAME",VLOOKUP(AF347,'LibSets constants'!$I$4:$L$1003,3,FALSE),""),"")</f>
        <v/>
      </c>
      <c r="AH347" s="3" t="str">
        <f>IF(AF347&lt;&gt;"",IF(AF347&lt;&gt;"LIBSETS_DROP_MECHANIC_MONSTER_NAME",VLOOKUP(AF347,'LibSets constants'!$I$4:$L$1003,4,FALSE),""),"")</f>
        <v/>
      </c>
      <c r="AI347" s="3" t="str">
        <f>IF(G347&lt;&gt;"LIBSETS_SETTYPE_BATTLEGROUND",IF(G347&lt;&gt;"LIBSETS_SETTYPE_SPECIAL",IF(AJ347&lt;&gt;"",VLOOKUP(AJ347,'ESO zone constants'!$D$3:$H$4953,5,FALSE),""),""),"")</f>
        <v/>
      </c>
      <c r="AL347" s="3" t="str">
        <f>IF(AK347&lt;&gt;"",IF(AK347&lt;&gt;"LIBSETS_DROP_MECHANIC_MONSTER_NAME",VLOOKUP(AK347,'LibSets constants'!$I$4:$L$1003,3,FALSE),""),"")</f>
        <v/>
      </c>
      <c r="AM347" s="3" t="str">
        <f>IF(AK347&lt;&gt;"",IF(AK347&lt;&gt;"LIBSETS_DROP_MECHANIC_MONSTER_NAME",VLOOKUP(AK347,'LibSets constants'!$I$4:$L$1003,4,FALSE),""),"")</f>
        <v/>
      </c>
      <c r="AN347" s="3" t="str">
        <f>IF(G347&lt;&gt;"LIBSETS_SETTYPE_BATTLEGROUND",IF(G347&lt;&gt;"LIBSETS_SETTYPE_SPECIAL",IF(AO347&lt;&gt;"",VLOOKUP(AO347,'ESO zone constants'!$D$3:$H$4953,5,FALSE),""),""),"")</f>
        <v/>
      </c>
      <c r="AQ347" s="3" t="str">
        <f>IF(AP347&lt;&gt;"",IF(AP347&lt;&gt;"LIBSETS_DROP_MECHANIC_MONSTER_NAME",VLOOKUP(AP347,'LibSets constants'!$I$4:$L$1003,3,FALSE),""),"")</f>
        <v/>
      </c>
      <c r="AR347" s="3" t="str">
        <f>IF(AP347&lt;&gt;"",IF(AP347&lt;&gt;"LIBSETS_DROP_MECHANIC_MONSTER_NAME",VLOOKUP(AP347,'LibSets constants'!$I$4:$L$1003,4,FALSE),""),"")</f>
        <v/>
      </c>
      <c r="AS347" s="3" t="str">
        <f>IF(G347&lt;&gt;"LIBSETS_SETTYPE_BATTLEGROUND",IF(G347&lt;&gt;"LIBSETS_SETTYPE_SPECIAL",IF(AT347&lt;&gt;"",VLOOKUP(AT347,'ESO zone constants'!$D$3:$H$4953,5,FALSE),""),""),"")</f>
        <v/>
      </c>
      <c r="AV347" s="3" t="str">
        <f>IF(AU347&lt;&gt;"",IF(AU347&lt;&gt;"LIBSETS_DROP_MECHANIC_MONSTER_NAME",VLOOKUP(AU347,'LibSets constants'!$I$4:$L$1003,3,FALSE),""),"")</f>
        <v/>
      </c>
      <c r="AW347" s="3" t="str">
        <f>IF(AU347&lt;&gt;"",IF(AU347&lt;&gt;"LIBSETS_DROP_MECHANIC_MONSTER_NAME",VLOOKUP(AU347,'LibSets constants'!$I$4:$L$1003,4,FALSE),""),"")</f>
        <v/>
      </c>
      <c r="AX347" s="87" t="s">
        <v>2678</v>
      </c>
      <c r="AY347" s="21" t="str">
        <f t="shared" si="25"/>
        <v>[400] = {wayshrines={370,370,370,}, dlcId=DLC_WOLFHUNTER</v>
      </c>
      <c r="AZ347" s="21" t="str">
        <f t="shared" si="26"/>
        <v>, zoneIds={1055}, veteran=false</v>
      </c>
      <c r="BA347" s="21" t="str">
        <f t="shared" si="27"/>
        <v>, setType=LIBSETS_SETTYPE_DUNGEON</v>
      </c>
      <c r="BB347" s="21" t="str">
        <f t="shared" si="28"/>
        <v>},</v>
      </c>
      <c r="BC347" s="21" t="str">
        <f t="shared" si="29"/>
        <v xml:space="preserve"> --Blood Moon / Blutmond   [March of Sacrifices]</v>
      </c>
    </row>
    <row r="348" spans="1:55" x14ac:dyDescent="0.25">
      <c r="A348" s="12">
        <v>401</v>
      </c>
      <c r="B348" t="s">
        <v>1272</v>
      </c>
      <c r="C348" t="s">
        <v>1273</v>
      </c>
      <c r="D348" s="3">
        <f>A348</f>
        <v>401</v>
      </c>
      <c r="G348" s="8" t="s">
        <v>1482</v>
      </c>
      <c r="I348" t="s">
        <v>91</v>
      </c>
      <c r="J348" t="s">
        <v>91</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constants'!$B$4:$C$1003,2,FALSE),"")</f>
        <v>Wolfhunter</v>
      </c>
      <c r="V348" s="3" t="str">
        <f>IF(U348&lt;&gt;"",IF(U348&lt;&gt;"LIBSETS_DROP_MECHANIC_MONSTER_NAME",VLOOKUP(U348,'LibSets constants'!$I$4:$L$1003,3,FALSE),""),"")</f>
        <v/>
      </c>
      <c r="W348" s="3" t="str">
        <f>IF(U348&lt;&gt;"",IF(U348&lt;&gt;"LIBSETS_DROP_MECHANIC_MONSTER_NAME",VLOOKUP(U348,'LibSets constants'!$I$4:$L$1003,4,FALSE),""),"")</f>
        <v/>
      </c>
      <c r="X348" s="3"/>
      <c r="Y348" s="3" t="str">
        <f>IF(G348&lt;&gt;"LIBSETS_SETTYPE_BATTLEGROUND",IF(G348&lt;&gt;"LIBSETS_SETTYPE_SPECIAL",IF(X348&lt;&gt;"",X348,IF(Z348&lt;&gt;"",VLOOKUP(Z348,'ESO zone constants'!$D$3:$H$4953,5,FALSE),"")),""),"")</f>
        <v/>
      </c>
      <c r="Z348" t="str">
        <f>IF(AND(O348&lt;&gt;"",NOT(ISERROR(O348))),"",IF(AND(L348&lt;&gt;"",L348&gt;0,NOT(ISERROR(L348))),VLOOKUP(L348,'ESO dumped WayshrineInfo'!$K$3:$N$9999,4,FALSE),""))</f>
        <v/>
      </c>
      <c r="AB348" s="3" t="str">
        <f>IF(AA348&lt;&gt;"",IF(AA348&lt;&gt;"LIBSETS_DROP_MECHANIC_MONSTER_NAME",VLOOKUP(AA348,'LibSets constants'!$I$4:$L$1003,3,FALSE),""),"")</f>
        <v/>
      </c>
      <c r="AC348" s="3" t="str">
        <f>IF(AA348&lt;&gt;"",IF(AA348&lt;&gt;"LIBSETS_DROP_MECHANIC_MONSTER_NAME",VLOOKUP(AA348,'LibSets constants'!$I$4:$L$1003,4,FALSE),""),"")</f>
        <v/>
      </c>
      <c r="AD348" s="3" t="str">
        <f>IF(G348&lt;&gt;"LIBSETS_SETTYPE_BATTLEGROUND",IF(G348&lt;&gt;"LIBSETS_SETTYPE_SPECIAL",IF(AE348&lt;&gt;"",VLOOKUP(AE348,'ESO zone constants'!$D$3:$H$4953,5,FALSE),""),""),"")</f>
        <v/>
      </c>
      <c r="AE348" t="str">
        <f>IF(AND(O348&lt;&gt;"",NOT(ISERROR(O348))),"",IF(AND(M348&lt;&gt;"",M348&gt;0,NOT(ISERROR(M348))),VLOOKUP(M348,'ESO dumped WayshrineInfo'!$K$3:$N$9999,4,FALSE),""))</f>
        <v/>
      </c>
      <c r="AG348" s="3" t="str">
        <f>IF(AF348&lt;&gt;"",IF(AF348&lt;&gt;"LIBSETS_DROP_MECHANIC_MONSTER_NAME",VLOOKUP(AF348,'LibSets constants'!$I$4:$L$1003,3,FALSE),""),"")</f>
        <v/>
      </c>
      <c r="AH348" s="3" t="str">
        <f>IF(AF348&lt;&gt;"",IF(AF348&lt;&gt;"LIBSETS_DROP_MECHANIC_MONSTER_NAME",VLOOKUP(AF348,'LibSets constants'!$I$4:$L$1003,4,FALSE),""),"")</f>
        <v/>
      </c>
      <c r="AI348" s="3" t="str">
        <f>IF(G348&lt;&gt;"LIBSETS_SETTYPE_BATTLEGROUND",IF(G348&lt;&gt;"LIBSETS_SETTYPE_SPECIAL",IF(AJ348&lt;&gt;"",VLOOKUP(AJ348,'ESO zone constants'!$D$3:$H$4953,5,FALSE),""),""),"")</f>
        <v/>
      </c>
      <c r="AL348" s="3" t="str">
        <f>IF(AK348&lt;&gt;"",IF(AK348&lt;&gt;"LIBSETS_DROP_MECHANIC_MONSTER_NAME",VLOOKUP(AK348,'LibSets constants'!$I$4:$L$1003,3,FALSE),""),"")</f>
        <v/>
      </c>
      <c r="AM348" s="3" t="str">
        <f>IF(AK348&lt;&gt;"",IF(AK348&lt;&gt;"LIBSETS_DROP_MECHANIC_MONSTER_NAME",VLOOKUP(AK348,'LibSets constants'!$I$4:$L$1003,4,FALSE),""),"")</f>
        <v/>
      </c>
      <c r="AN348" s="3" t="str">
        <f>IF(G348&lt;&gt;"LIBSETS_SETTYPE_BATTLEGROUND",IF(G348&lt;&gt;"LIBSETS_SETTYPE_SPECIAL",IF(AO348&lt;&gt;"",VLOOKUP(AO348,'ESO zone constants'!$D$3:$H$4953,5,FALSE),""),""),"")</f>
        <v/>
      </c>
      <c r="AQ348" s="3" t="str">
        <f>IF(AP348&lt;&gt;"",IF(AP348&lt;&gt;"LIBSETS_DROP_MECHANIC_MONSTER_NAME",VLOOKUP(AP348,'LibSets constants'!$I$4:$L$1003,3,FALSE),""),"")</f>
        <v/>
      </c>
      <c r="AR348" s="3" t="str">
        <f>IF(AP348&lt;&gt;"",IF(AP348&lt;&gt;"LIBSETS_DROP_MECHANIC_MONSTER_NAME",VLOOKUP(AP348,'LibSets constants'!$I$4:$L$1003,4,FALSE),""),"")</f>
        <v/>
      </c>
      <c r="AS348" s="3" t="str">
        <f>IF(G348&lt;&gt;"LIBSETS_SETTYPE_BATTLEGROUND",IF(G348&lt;&gt;"LIBSETS_SETTYPE_SPECIAL",IF(AT348&lt;&gt;"",VLOOKUP(AT348,'ESO zone constants'!$D$3:$H$4953,5,FALSE),""),""),"")</f>
        <v/>
      </c>
      <c r="AV348" s="3" t="str">
        <f>IF(AU348&lt;&gt;"",IF(AU348&lt;&gt;"LIBSETS_DROP_MECHANIC_MONSTER_NAME",VLOOKUP(AU348,'LibSets constants'!$I$4:$L$1003,3,FALSE),""),"")</f>
        <v/>
      </c>
      <c r="AW348" s="3" t="str">
        <f>IF(AU348&lt;&gt;"",IF(AU348&lt;&gt;"LIBSETS_DROP_MECHANIC_MONSTER_NAME",VLOOKUP(AU348,'LibSets constants'!$I$4:$L$1003,4,FALSE),""),"")</f>
        <v/>
      </c>
      <c r="AX348" s="87" t="s">
        <v>2678</v>
      </c>
      <c r="AY348" s="21" t="str">
        <f t="shared" si="25"/>
        <v>[401] = {wayshrines={370,370,370,}, dlcId=DLC_WOLFHUNTER</v>
      </c>
      <c r="AZ348" s="21" t="str">
        <f t="shared" si="26"/>
        <v>, zoneIds={1055}, veteran=false</v>
      </c>
      <c r="BA348" s="21" t="str">
        <f t="shared" si="27"/>
        <v>, setType=LIBSETS_SETTYPE_DUNGEON</v>
      </c>
      <c r="BB348" s="21" t="str">
        <f t="shared" si="28"/>
        <v>},</v>
      </c>
      <c r="BC348" s="21" t="str">
        <f t="shared" si="29"/>
        <v xml:space="preserve"> --Haven of Ursus / Zuflucht von Ursus   [March of Sacrifices]</v>
      </c>
    </row>
    <row r="349" spans="1:55" x14ac:dyDescent="0.25">
      <c r="A349" s="12">
        <v>402</v>
      </c>
      <c r="B349" t="s">
        <v>1274</v>
      </c>
      <c r="C349" t="s">
        <v>1275</v>
      </c>
      <c r="D349" s="3">
        <f>A349</f>
        <v>402</v>
      </c>
      <c r="G349" s="8" t="s">
        <v>1482</v>
      </c>
      <c r="I349" t="s">
        <v>91</v>
      </c>
      <c r="J349" t="s">
        <v>91</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constants'!$B$4:$C$1003,2,FALSE),"")</f>
        <v>Wolfhunter</v>
      </c>
      <c r="V349" s="3" t="str">
        <f>IF(U349&lt;&gt;"",IF(U349&lt;&gt;"LIBSETS_DROP_MECHANIC_MONSTER_NAME",VLOOKUP(U349,'LibSets constants'!$I$4:$L$1003,3,FALSE),""),"")</f>
        <v/>
      </c>
      <c r="W349" s="3" t="str">
        <f>IF(U349&lt;&gt;"",IF(U349&lt;&gt;"LIBSETS_DROP_MECHANIC_MONSTER_NAME",VLOOKUP(U349,'LibSets constants'!$I$4:$L$1003,4,FALSE),""),"")</f>
        <v/>
      </c>
      <c r="X349" s="3"/>
      <c r="Y349" s="3" t="str">
        <f>IF(G349&lt;&gt;"LIBSETS_SETTYPE_BATTLEGROUND",IF(G349&lt;&gt;"LIBSETS_SETTYPE_SPECIAL",IF(X349&lt;&gt;"",X349,IF(Z349&lt;&gt;"",VLOOKUP(Z349,'ESO zone constants'!$D$3:$H$4953,5,FALSE),"")),""),"")</f>
        <v/>
      </c>
      <c r="Z349" t="str">
        <f>IF(AND(O349&lt;&gt;"",NOT(ISERROR(O349))),"",IF(AND(L349&lt;&gt;"",L349&gt;0,NOT(ISERROR(L349))),VLOOKUP(L349,'ESO dumped WayshrineInfo'!$K$3:$N$9999,4,FALSE),""))</f>
        <v/>
      </c>
      <c r="AB349" s="43" t="str">
        <f>IF(AA349&lt;&gt;"",IF(AA349&lt;&gt;"LIBSETS_DROP_MECHANIC_MONSTER_NAME",VLOOKUP(AA349,'LibSets constants'!$I$4:$L$1003,3,FALSE),""),"")</f>
        <v/>
      </c>
      <c r="AC349" s="43" t="str">
        <f>IF(AA349&lt;&gt;"",IF(AA349&lt;&gt;"LIBSETS_DROP_MECHANIC_MONSTER_NAME",VLOOKUP(AA349,'LibSets constants'!$I$4:$L$1003,4,FALSE),""),"")</f>
        <v/>
      </c>
      <c r="AD349" s="3" t="str">
        <f>IF(G349&lt;&gt;"LIBSETS_SETTYPE_BATTLEGROUND",IF(G349&lt;&gt;"LIBSETS_SETTYPE_SPECIAL",IF(AE349&lt;&gt;"",VLOOKUP(AE349,'ESO zone constants'!$D$3:$H$4953,5,FALSE),""),""),"")</f>
        <v/>
      </c>
      <c r="AE349" t="str">
        <f>IF(AND(O349&lt;&gt;"",NOT(ISERROR(O349))),"",IF(AND(M349&lt;&gt;"",M349&gt;0,NOT(ISERROR(M349))),VLOOKUP(M349,'ESO dumped WayshrineInfo'!$K$3:$N$9999,4,FALSE),""))</f>
        <v/>
      </c>
      <c r="AF349" s="44"/>
      <c r="AG349" s="43" t="str">
        <f>IF(AF349&lt;&gt;"",IF(AF349&lt;&gt;"LIBSETS_DROP_MECHANIC_MONSTER_NAME",VLOOKUP(AF349,'LibSets constants'!$I$4:$L$1003,3,FALSE),""),"")</f>
        <v/>
      </c>
      <c r="AH349" s="43" t="str">
        <f>IF(AF349&lt;&gt;"",IF(AF349&lt;&gt;"LIBSETS_DROP_MECHANIC_MONSTER_NAME",VLOOKUP(AF349,'LibSets constants'!$I$4:$L$1003,4,FALSE),""),"")</f>
        <v/>
      </c>
      <c r="AI349" s="3" t="str">
        <f>IF(G349&lt;&gt;"LIBSETS_SETTYPE_BATTLEGROUND",IF(G349&lt;&gt;"LIBSETS_SETTYPE_SPECIAL",IF(AJ349&lt;&gt;"",VLOOKUP(AJ349,'ESO zone constants'!$D$3:$H$4953,5,FALSE),""),""),"")</f>
        <v/>
      </c>
      <c r="AK349" s="44"/>
      <c r="AL349" s="43" t="str">
        <f>IF(AK349&lt;&gt;"",IF(AK349&lt;&gt;"LIBSETS_DROP_MECHANIC_MONSTER_NAME",VLOOKUP(AK349,'LibSets constants'!$I$4:$L$1003,3,FALSE),""),"")</f>
        <v/>
      </c>
      <c r="AM349" s="43" t="str">
        <f>IF(AK349&lt;&gt;"",IF(AK349&lt;&gt;"LIBSETS_DROP_MECHANIC_MONSTER_NAME",VLOOKUP(AK349,'LibSets constants'!$I$4:$L$1003,4,FALSE),""),"")</f>
        <v/>
      </c>
      <c r="AN349" s="3" t="str">
        <f>IF(G349&lt;&gt;"LIBSETS_SETTYPE_BATTLEGROUND",IF(G349&lt;&gt;"LIBSETS_SETTYPE_SPECIAL",IF(AO349&lt;&gt;"",VLOOKUP(AO349,'ESO zone constants'!$D$3:$H$4953,5,FALSE),""),""),"")</f>
        <v/>
      </c>
      <c r="AP349" s="44"/>
      <c r="AQ349" s="43" t="str">
        <f>IF(AP349&lt;&gt;"",IF(AP349&lt;&gt;"LIBSETS_DROP_MECHANIC_MONSTER_NAME",VLOOKUP(AP349,'LibSets constants'!$I$4:$L$1003,3,FALSE),""),"")</f>
        <v/>
      </c>
      <c r="AR349" s="43" t="str">
        <f>IF(AP349&lt;&gt;"",IF(AP349&lt;&gt;"LIBSETS_DROP_MECHANIC_MONSTER_NAME",VLOOKUP(AP349,'LibSets constants'!$I$4:$L$1003,4,FALSE),""),"")</f>
        <v/>
      </c>
      <c r="AS349" s="3" t="str">
        <f>IF(G349&lt;&gt;"LIBSETS_SETTYPE_BATTLEGROUND",IF(G349&lt;&gt;"LIBSETS_SETTYPE_SPECIAL",IF(AT349&lt;&gt;"",VLOOKUP(AT349,'ESO zone constants'!$D$3:$H$4953,5,FALSE),""),""),"")</f>
        <v/>
      </c>
      <c r="AU349" s="44"/>
      <c r="AV349" s="43" t="str">
        <f>IF(AU349&lt;&gt;"",IF(AU349&lt;&gt;"LIBSETS_DROP_MECHANIC_MONSTER_NAME",VLOOKUP(AU349,'LibSets constants'!$I$4:$L$1003,3,FALSE),""),"")</f>
        <v/>
      </c>
      <c r="AW349" s="43" t="str">
        <f>IF(AU349&lt;&gt;"",IF(AU349&lt;&gt;"LIBSETS_DROP_MECHANIC_MONSTER_NAME",VLOOKUP(AU349,'LibSets constants'!$I$4:$L$1003,4,FALSE),""),"")</f>
        <v/>
      </c>
      <c r="AX349" s="87" t="s">
        <v>2678</v>
      </c>
      <c r="AY349" s="21" t="str">
        <f t="shared" si="25"/>
        <v>[402] = {wayshrines={371,371,371,}, dlcId=DLC_WOLFHUNTER</v>
      </c>
      <c r="AZ349" s="21" t="str">
        <f t="shared" si="26"/>
        <v>, zoneIds={1052}, veteran=false</v>
      </c>
      <c r="BA349" s="21" t="str">
        <f t="shared" si="27"/>
        <v>, setType=LIBSETS_SETTYPE_DUNGEON</v>
      </c>
      <c r="BB349" s="21" t="str">
        <f t="shared" si="28"/>
        <v>},</v>
      </c>
      <c r="BC349" s="21" t="str">
        <f t="shared" si="29"/>
        <v xml:space="preserve"> --Moon Hunter / Mondjäger   [Moon Hunter Keep]</v>
      </c>
    </row>
    <row r="350" spans="1:55" x14ac:dyDescent="0.25">
      <c r="A350" s="12">
        <v>403</v>
      </c>
      <c r="B350" t="s">
        <v>1276</v>
      </c>
      <c r="C350" t="s">
        <v>1277</v>
      </c>
      <c r="D350" s="3">
        <f>A350</f>
        <v>403</v>
      </c>
      <c r="G350" s="8" t="s">
        <v>1482</v>
      </c>
      <c r="I350" t="s">
        <v>91</v>
      </c>
      <c r="J350" t="s">
        <v>91</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constants'!$B$4:$C$1003,2,FALSE),"")</f>
        <v>Wolfhunter</v>
      </c>
      <c r="V350" s="3" t="str">
        <f>IF(U350&lt;&gt;"",IF(U350&lt;&gt;"LIBSETS_DROP_MECHANIC_MONSTER_NAME",VLOOKUP(U350,'LibSets constants'!$I$4:$L$1003,3,FALSE),""),"")</f>
        <v/>
      </c>
      <c r="W350" s="3" t="str">
        <f>IF(U350&lt;&gt;"",IF(U350&lt;&gt;"LIBSETS_DROP_MECHANIC_MONSTER_NAME",VLOOKUP(U350,'LibSets constants'!$I$4:$L$1003,4,FALSE),""),"")</f>
        <v/>
      </c>
      <c r="X350" s="3"/>
      <c r="Y350" s="3" t="str">
        <f>IF(G350&lt;&gt;"LIBSETS_SETTYPE_BATTLEGROUND",IF(G350&lt;&gt;"LIBSETS_SETTYPE_SPECIAL",IF(X350&lt;&gt;"",X350,IF(Z350&lt;&gt;"",VLOOKUP(Z350,'ESO zone constants'!$D$3:$H$4953,5,FALSE),"")),""),"")</f>
        <v/>
      </c>
      <c r="Z350" t="str">
        <f>IF(AND(O350&lt;&gt;"",NOT(ISERROR(O350))),"",IF(AND(L350&lt;&gt;"",L350&gt;0,NOT(ISERROR(L350))),VLOOKUP(L350,'ESO dumped WayshrineInfo'!$K$3:$N$9999,4,FALSE),""))</f>
        <v/>
      </c>
      <c r="AB350" s="43" t="str">
        <f>IF(AA350&lt;&gt;"",IF(AA350&lt;&gt;"LIBSETS_DROP_MECHANIC_MONSTER_NAME",VLOOKUP(AA350,'LibSets constants'!$I$4:$L$1003,3,FALSE),""),"")</f>
        <v/>
      </c>
      <c r="AC350" s="43" t="str">
        <f>IF(AA350&lt;&gt;"",IF(AA350&lt;&gt;"LIBSETS_DROP_MECHANIC_MONSTER_NAME",VLOOKUP(AA350,'LibSets constants'!$I$4:$L$1003,4,FALSE),""),"")</f>
        <v/>
      </c>
      <c r="AD350" s="3" t="str">
        <f>IF(G350&lt;&gt;"LIBSETS_SETTYPE_BATTLEGROUND",IF(G350&lt;&gt;"LIBSETS_SETTYPE_SPECIAL",IF(AE350&lt;&gt;"",VLOOKUP(AE350,'ESO zone constants'!$D$3:$H$4953,5,FALSE),""),""),"")</f>
        <v/>
      </c>
      <c r="AE350" t="str">
        <f>IF(AND(O350&lt;&gt;"",NOT(ISERROR(O350))),"",IF(AND(M350&lt;&gt;"",M350&gt;0,NOT(ISERROR(M350))),VLOOKUP(M350,'ESO dumped WayshrineInfo'!$K$3:$N$9999,4,FALSE),""))</f>
        <v/>
      </c>
      <c r="AF350" s="44"/>
      <c r="AG350" s="43" t="str">
        <f>IF(AF350&lt;&gt;"",IF(AF350&lt;&gt;"LIBSETS_DROP_MECHANIC_MONSTER_NAME",VLOOKUP(AF350,'LibSets constants'!$I$4:$L$1003,3,FALSE),""),"")</f>
        <v/>
      </c>
      <c r="AH350" s="43" t="str">
        <f>IF(AF350&lt;&gt;"",IF(AF350&lt;&gt;"LIBSETS_DROP_MECHANIC_MONSTER_NAME",VLOOKUP(AF350,'LibSets constants'!$I$4:$L$1003,4,FALSE),""),"")</f>
        <v/>
      </c>
      <c r="AI350" s="3" t="str">
        <f>IF(G350&lt;&gt;"LIBSETS_SETTYPE_BATTLEGROUND",IF(G350&lt;&gt;"LIBSETS_SETTYPE_SPECIAL",IF(AJ350&lt;&gt;"",VLOOKUP(AJ350,'ESO zone constants'!$D$3:$H$4953,5,FALSE),""),""),"")</f>
        <v/>
      </c>
      <c r="AK350" s="44"/>
      <c r="AL350" s="43" t="str">
        <f>IF(AK350&lt;&gt;"",IF(AK350&lt;&gt;"LIBSETS_DROP_MECHANIC_MONSTER_NAME",VLOOKUP(AK350,'LibSets constants'!$I$4:$L$1003,3,FALSE),""),"")</f>
        <v/>
      </c>
      <c r="AM350" s="43" t="str">
        <f>IF(AK350&lt;&gt;"",IF(AK350&lt;&gt;"LIBSETS_DROP_MECHANIC_MONSTER_NAME",VLOOKUP(AK350,'LibSets constants'!$I$4:$L$1003,4,FALSE),""),"")</f>
        <v/>
      </c>
      <c r="AN350" s="3" t="str">
        <f>IF(G350&lt;&gt;"LIBSETS_SETTYPE_BATTLEGROUND",IF(G350&lt;&gt;"LIBSETS_SETTYPE_SPECIAL",IF(AO350&lt;&gt;"",VLOOKUP(AO350,'ESO zone constants'!$D$3:$H$4953,5,FALSE),""),""),"")</f>
        <v/>
      </c>
      <c r="AP350" s="44"/>
      <c r="AQ350" s="43" t="str">
        <f>IF(AP350&lt;&gt;"",IF(AP350&lt;&gt;"LIBSETS_DROP_MECHANIC_MONSTER_NAME",VLOOKUP(AP350,'LibSets constants'!$I$4:$L$1003,3,FALSE),""),"")</f>
        <v/>
      </c>
      <c r="AR350" s="43" t="str">
        <f>IF(AP350&lt;&gt;"",IF(AP350&lt;&gt;"LIBSETS_DROP_MECHANIC_MONSTER_NAME",VLOOKUP(AP350,'LibSets constants'!$I$4:$L$1003,4,FALSE),""),"")</f>
        <v/>
      </c>
      <c r="AS350" s="3" t="str">
        <f>IF(G350&lt;&gt;"LIBSETS_SETTYPE_BATTLEGROUND",IF(G350&lt;&gt;"LIBSETS_SETTYPE_SPECIAL",IF(AT350&lt;&gt;"",VLOOKUP(AT350,'ESO zone constants'!$D$3:$H$4953,5,FALSE),""),""),"")</f>
        <v/>
      </c>
      <c r="AU350" s="44"/>
      <c r="AV350" s="43" t="str">
        <f>IF(AU350&lt;&gt;"",IF(AU350&lt;&gt;"LIBSETS_DROP_MECHANIC_MONSTER_NAME",VLOOKUP(AU350,'LibSets constants'!$I$4:$L$1003,3,FALSE),""),"")</f>
        <v/>
      </c>
      <c r="AW350" s="43" t="str">
        <f>IF(AU350&lt;&gt;"",IF(AU350&lt;&gt;"LIBSETS_DROP_MECHANIC_MONSTER_NAME",VLOOKUP(AU350,'LibSets constants'!$I$4:$L$1003,4,FALSE),""),"")</f>
        <v/>
      </c>
      <c r="AX350" s="87" t="s">
        <v>2678</v>
      </c>
      <c r="AY350" s="21" t="str">
        <f t="shared" si="25"/>
        <v>[403] = {wayshrines={371,371,371,}, dlcId=DLC_WOLFHUNTER</v>
      </c>
      <c r="AZ350" s="21" t="str">
        <f t="shared" si="26"/>
        <v>, zoneIds={1052}, veteran=false</v>
      </c>
      <c r="BA350" s="21" t="str">
        <f t="shared" si="27"/>
        <v>, setType=LIBSETS_SETTYPE_DUNGEON</v>
      </c>
      <c r="BB350" s="21" t="str">
        <f t="shared" si="28"/>
        <v>},</v>
      </c>
      <c r="BC350" s="21" t="str">
        <f t="shared" si="29"/>
        <v xml:space="preserve"> --Savage Werewolf / Wilder Werwolf   [Moon Hunter Keep]</v>
      </c>
    </row>
    <row r="351" spans="1:55" x14ac:dyDescent="0.25">
      <c r="A351" s="12">
        <v>404</v>
      </c>
      <c r="B351" t="s">
        <v>1278</v>
      </c>
      <c r="C351" t="s">
        <v>2643</v>
      </c>
      <c r="D351" s="3">
        <f>A351</f>
        <v>404</v>
      </c>
      <c r="G351" s="8" t="s">
        <v>1482</v>
      </c>
      <c r="I351" t="s">
        <v>91</v>
      </c>
      <c r="J351" t="s">
        <v>91</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constants'!$B$4:$C$1003,2,FALSE),"")</f>
        <v>Wolfhunter</v>
      </c>
      <c r="V351" s="3" t="str">
        <f>IF(U351&lt;&gt;"",IF(U351&lt;&gt;"LIBSETS_DROP_MECHANIC_MONSTER_NAME",VLOOKUP(U351,'LibSets constants'!$I$4:$L$1003,3,FALSE),""),"")</f>
        <v/>
      </c>
      <c r="W351" s="3" t="str">
        <f>IF(U351&lt;&gt;"",IF(U351&lt;&gt;"LIBSETS_DROP_MECHANIC_MONSTER_NAME",VLOOKUP(U351,'LibSets constants'!$I$4:$L$1003,4,FALSE),""),"")</f>
        <v/>
      </c>
      <c r="X351" s="3"/>
      <c r="Y351" s="3" t="str">
        <f>IF(G351&lt;&gt;"LIBSETS_SETTYPE_BATTLEGROUND",IF(G351&lt;&gt;"LIBSETS_SETTYPE_SPECIAL",IF(X351&lt;&gt;"",X351,IF(Z351&lt;&gt;"",VLOOKUP(Z351,'ESO zone constants'!$D$3:$H$4953,5,FALSE),"")),""),"")</f>
        <v/>
      </c>
      <c r="Z351" t="str">
        <f>IF(AND(O351&lt;&gt;"",NOT(ISERROR(O351))),"",IF(AND(L351&lt;&gt;"",L351&gt;0,NOT(ISERROR(L351))),VLOOKUP(L351,'ESO dumped WayshrineInfo'!$K$3:$N$9999,4,FALSE),""))</f>
        <v/>
      </c>
      <c r="AB351" s="43" t="str">
        <f>IF(AA351&lt;&gt;"",IF(AA351&lt;&gt;"LIBSETS_DROP_MECHANIC_MONSTER_NAME",VLOOKUP(AA351,'LibSets constants'!$I$4:$L$1003,3,FALSE),""),"")</f>
        <v/>
      </c>
      <c r="AC351" s="43" t="str">
        <f>IF(AA351&lt;&gt;"",IF(AA351&lt;&gt;"LIBSETS_DROP_MECHANIC_MONSTER_NAME",VLOOKUP(AA351,'LibSets constants'!$I$4:$L$1003,4,FALSE),""),"")</f>
        <v/>
      </c>
      <c r="AD351" s="3" t="str">
        <f>IF(G351&lt;&gt;"LIBSETS_SETTYPE_BATTLEGROUND",IF(G351&lt;&gt;"LIBSETS_SETTYPE_SPECIAL",IF(AE351&lt;&gt;"",VLOOKUP(AE351,'ESO zone constants'!$D$3:$H$4953,5,FALSE),""),""),"")</f>
        <v/>
      </c>
      <c r="AE351" t="str">
        <f>IF(AND(O351&lt;&gt;"",NOT(ISERROR(O351))),"",IF(AND(M351&lt;&gt;"",M351&gt;0,NOT(ISERROR(M351))),VLOOKUP(M351,'ESO dumped WayshrineInfo'!$K$3:$N$9999,4,FALSE),""))</f>
        <v/>
      </c>
      <c r="AF351" s="44"/>
      <c r="AG351" s="43" t="str">
        <f>IF(AF351&lt;&gt;"",IF(AF351&lt;&gt;"LIBSETS_DROP_MECHANIC_MONSTER_NAME",VLOOKUP(AF351,'LibSets constants'!$I$4:$L$1003,3,FALSE),""),"")</f>
        <v/>
      </c>
      <c r="AH351" s="43" t="str">
        <f>IF(AF351&lt;&gt;"",IF(AF351&lt;&gt;"LIBSETS_DROP_MECHANIC_MONSTER_NAME",VLOOKUP(AF351,'LibSets constants'!$I$4:$L$1003,4,FALSE),""),"")</f>
        <v/>
      </c>
      <c r="AI351" s="3" t="str">
        <f>IF(G351&lt;&gt;"LIBSETS_SETTYPE_BATTLEGROUND",IF(G351&lt;&gt;"LIBSETS_SETTYPE_SPECIAL",IF(AJ351&lt;&gt;"",VLOOKUP(AJ351,'ESO zone constants'!$D$3:$H$4953,5,FALSE),""),""),"")</f>
        <v/>
      </c>
      <c r="AK351" s="44"/>
      <c r="AL351" s="43" t="str">
        <f>IF(AK351&lt;&gt;"",IF(AK351&lt;&gt;"LIBSETS_DROP_MECHANIC_MONSTER_NAME",VLOOKUP(AK351,'LibSets constants'!$I$4:$L$1003,3,FALSE),""),"")</f>
        <v/>
      </c>
      <c r="AM351" s="43" t="str">
        <f>IF(AK351&lt;&gt;"",IF(AK351&lt;&gt;"LIBSETS_DROP_MECHANIC_MONSTER_NAME",VLOOKUP(AK351,'LibSets constants'!$I$4:$L$1003,4,FALSE),""),"")</f>
        <v/>
      </c>
      <c r="AN351" s="3" t="str">
        <f>IF(G351&lt;&gt;"LIBSETS_SETTYPE_BATTLEGROUND",IF(G351&lt;&gt;"LIBSETS_SETTYPE_SPECIAL",IF(AO351&lt;&gt;"",VLOOKUP(AO351,'ESO zone constants'!$D$3:$H$4953,5,FALSE),""),""),"")</f>
        <v/>
      </c>
      <c r="AP351" s="44"/>
      <c r="AQ351" s="43" t="str">
        <f>IF(AP351&lt;&gt;"",IF(AP351&lt;&gt;"LIBSETS_DROP_MECHANIC_MONSTER_NAME",VLOOKUP(AP351,'LibSets constants'!$I$4:$L$1003,3,FALSE),""),"")</f>
        <v/>
      </c>
      <c r="AR351" s="43" t="str">
        <f>IF(AP351&lt;&gt;"",IF(AP351&lt;&gt;"LIBSETS_DROP_MECHANIC_MONSTER_NAME",VLOOKUP(AP351,'LibSets constants'!$I$4:$L$1003,4,FALSE),""),"")</f>
        <v/>
      </c>
      <c r="AS351" s="3" t="str">
        <f>IF(G351&lt;&gt;"LIBSETS_SETTYPE_BATTLEGROUND",IF(G351&lt;&gt;"LIBSETS_SETTYPE_SPECIAL",IF(AT351&lt;&gt;"",VLOOKUP(AT351,'ESO zone constants'!$D$3:$H$4953,5,FALSE),""),""),"")</f>
        <v/>
      </c>
      <c r="AU351" s="44"/>
      <c r="AV351" s="43" t="str">
        <f>IF(AU351&lt;&gt;"",IF(AU351&lt;&gt;"LIBSETS_DROP_MECHANIC_MONSTER_NAME",VLOOKUP(AU351,'LibSets constants'!$I$4:$L$1003,3,FALSE),""),"")</f>
        <v/>
      </c>
      <c r="AW351" s="43" t="str">
        <f>IF(AU351&lt;&gt;"",IF(AU351&lt;&gt;"LIBSETS_DROP_MECHANIC_MONSTER_NAME",VLOOKUP(AU351,'LibSets constants'!$I$4:$L$1003,4,FALSE),""),"")</f>
        <v/>
      </c>
      <c r="AX351" s="87" t="s">
        <v>2678</v>
      </c>
      <c r="AY351" s="21" t="str">
        <f t="shared" si="25"/>
        <v>[404] = {wayshrines={371,371,371,}, dlcId=DLC_WOLFHUNTER</v>
      </c>
      <c r="AZ351" s="21" t="str">
        <f t="shared" si="26"/>
        <v>, zoneIds={1052}, veteran=false</v>
      </c>
      <c r="BA351" s="21" t="str">
        <f t="shared" si="27"/>
        <v>, setType=LIBSETS_SETTYPE_DUNGEON</v>
      </c>
      <c r="BB351" s="21" t="str">
        <f t="shared" si="28"/>
        <v>},</v>
      </c>
      <c r="BC351" s="21" t="str">
        <f t="shared" si="29"/>
        <v xml:space="preserve"> --Jailer\'s Tenacity / Tenazität des Kerkermeisters   [Moon Hunter Keep]</v>
      </c>
    </row>
    <row r="352" spans="1:55" x14ac:dyDescent="0.25">
      <c r="A352" s="12">
        <v>405</v>
      </c>
      <c r="B352" t="s">
        <v>1279</v>
      </c>
      <c r="C352" t="s">
        <v>2644</v>
      </c>
      <c r="D352" s="3">
        <f>A352</f>
        <v>405</v>
      </c>
      <c r="E352" s="42"/>
      <c r="G352" s="8" t="s">
        <v>1485</v>
      </c>
      <c r="I352" t="s">
        <v>91</v>
      </c>
      <c r="J352" t="s">
        <v>91</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constants'!$B$4:$C$1003,2,FALSE),"")</f>
        <v>Murkmire</v>
      </c>
      <c r="U352" s="33" t="s">
        <v>1565</v>
      </c>
      <c r="V352" s="3" t="str">
        <f>IF(U352&lt;&gt;"",IF(U352&lt;&gt;"LIBSETS_DROP_MECHANIC_MONSTER_NAME",VLOOKUP(U352,'LibSets constants'!$I$4:$L$1003,3,FALSE),""),"")</f>
        <v>Delve bosses have a chance to drop a waist or feet.</v>
      </c>
      <c r="W352" s="3" t="str">
        <f>IF(U352&lt;&gt;"",IF(U352&lt;&gt;"LIBSETS_DROP_MECHANIC_MONSTER_NAME",VLOOKUP(U352,'LibSets constants'!$I$4:$L$1003,4,FALSE),""),"")</f>
        <v>Bosse in Gewölben haben die Chance, eine Taille oder Füße fallen zu lassen.</v>
      </c>
      <c r="X352" s="3"/>
      <c r="Y352" s="3" t="str">
        <f>IF(G352&lt;&gt;"LIBSETS_SETTYPE_BATTLEGROUND",IF(G352&lt;&gt;"LIBSETS_SETTYPE_SPECIAL",IF(X352&lt;&gt;"",X352,IF(Z352&lt;&gt;"",VLOOKUP(Z352,'ESO zone constants'!$D$3:$H$4953,5,FALSE),"")),""),"")</f>
        <v/>
      </c>
      <c r="Z352" t="str">
        <f>IF(AND(O352&lt;&gt;"",NOT(ISERROR(O352))),"",IF(AND(L352&lt;&gt;"",L352&gt;0,NOT(ISERROR(L352))),VLOOKUP(L352,'ESO dumped WayshrineInfo'!$K$3:$N$9999,4,FALSE),""))</f>
        <v/>
      </c>
      <c r="AA352" s="33" t="s">
        <v>1566</v>
      </c>
      <c r="AB352" s="43" t="str">
        <f>IF(AA352&lt;&gt;"",IF(AA352&lt;&gt;"LIBSETS_DROP_MECHANIC_MONSTER_NAME",VLOOKUP(AA352,'LibSets constants'!$I$4:$L$1003,3,FALSE),""),"")</f>
        <v>Overland group bosses have a 100% chance to drop head, chest, legs, or weapon.</v>
      </c>
      <c r="AC352" s="43" t="str">
        <f>IF(AA352&lt;&gt;"",IF(AA352&lt;&gt;"LIBSETS_DROP_MECHANIC_MONSTER_NAME",VLOOKUP(AA352,'LibSets constants'!$I$4:$L$1003,4,FALSE),""),"")</f>
        <v>Überland Gruppenbosse haben eine Chance von 100%, Kopf, Brust, Beine oder Waffen fallen zu lassen.</v>
      </c>
      <c r="AD352" s="3" t="str">
        <f>IF(G352&lt;&gt;"LIBSETS_SETTYPE_BATTLEGROUND",IF(G352&lt;&gt;"LIBSETS_SETTYPE_SPECIAL",IF(AE352&lt;&gt;"",VLOOKUP(AE352,'ESO zone constants'!$D$3:$H$4953,5,FALSE),""),""),"")</f>
        <v/>
      </c>
      <c r="AE352" t="str">
        <f>IF(AND(O352&lt;&gt;"",NOT(ISERROR(O352))),"",IF(AND(M352&lt;&gt;"",M352&gt;0,NOT(ISERROR(M352))),VLOOKUP(M352,'ESO dumped WayshrineInfo'!$K$3:$N$9999,4,FALSE),""))</f>
        <v/>
      </c>
      <c r="AF352" s="44" t="s">
        <v>1567</v>
      </c>
      <c r="AG352" s="43" t="str">
        <f>IF(AF352&lt;&gt;"",IF(AF352&lt;&gt;"LIBSETS_DROP_MECHANIC_MONSTER_NAME",VLOOKUP(AF352,'LibSets constants'!$I$4:$L$1003,3,FALSE),""),"")</f>
        <v>Public dungeon bosses have a chance to drop a shoulder, hand, or weapon.</v>
      </c>
      <c r="AH352" s="43" t="str">
        <f>IF(AF352&lt;&gt;"",IF(AF352&lt;&gt;"LIBSETS_DROP_MECHANIC_MONSTER_NAME",VLOOKUP(AF352,'LibSets constants'!$I$4:$L$1003,4,FALSE),""),"")</f>
        <v>Öffentliche Dungeon-Bosse haben die Möglichkeit, eine Schulter, Handschuhe oder eine Waffe fallen zu lassen.</v>
      </c>
      <c r="AI352" s="3" t="str">
        <f>IF(G352&lt;&gt;"LIBSETS_SETTYPE_BATTLEGROUND",IF(G352&lt;&gt;"LIBSETS_SETTYPE_SPECIAL",IF(AJ352&lt;&gt;"",VLOOKUP(AJ352,'ESO zone constants'!$D$3:$H$4953,5,FALSE),""),""),"")</f>
        <v/>
      </c>
      <c r="AK352" s="44" t="s">
        <v>1568</v>
      </c>
      <c r="AL352" s="43" t="str">
        <f>IF(AK352&lt;&gt;"",IF(AK352&lt;&gt;"LIBSETS_DROP_MECHANIC_MONSTER_NAME",VLOOKUP(AK352,'LibSets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3" t="str">
        <f>IF(AK352&lt;&gt;"",IF(AK352&lt;&gt;"LIBSETS_DROP_MECHANIC_MONSTER_NAME",VLOOKUP(AK352,'LibSets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IF(G352&lt;&gt;"LIBSETS_SETTYPE_BATTLEGROUND",IF(G352&lt;&gt;"LIBSETS_SETTYPE_SPECIAL",IF(AO352&lt;&gt;"",VLOOKUP(AO352,'ESO zone constants'!$D$3:$H$4953,5,FALSE),""),""),"")</f>
        <v/>
      </c>
      <c r="AP352" s="44"/>
      <c r="AQ352" s="43" t="str">
        <f>IF(AP352&lt;&gt;"",IF(AP352&lt;&gt;"LIBSETS_DROP_MECHANIC_MONSTER_NAME",VLOOKUP(AP352,'LibSets constants'!$I$4:$L$1003,3,FALSE),""),"")</f>
        <v/>
      </c>
      <c r="AR352" s="43" t="str">
        <f>IF(AP352&lt;&gt;"",IF(AP352&lt;&gt;"LIBSETS_DROP_MECHANIC_MONSTER_NAME",VLOOKUP(AP352,'LibSets constants'!$I$4:$L$1003,4,FALSE),""),"")</f>
        <v/>
      </c>
      <c r="AS352" s="3" t="str">
        <f>IF(G352&lt;&gt;"LIBSETS_SETTYPE_BATTLEGROUND",IF(G352&lt;&gt;"LIBSETS_SETTYPE_SPECIAL",IF(AT352&lt;&gt;"",VLOOKUP(AT352,'ESO zone constants'!$D$3:$H$4953,5,FALSE),""),""),"")</f>
        <v/>
      </c>
      <c r="AU352" s="44"/>
      <c r="AV352" s="43" t="str">
        <f>IF(AU352&lt;&gt;"",IF(AU352&lt;&gt;"LIBSETS_DROP_MECHANIC_MONSTER_NAME",VLOOKUP(AU352,'LibSets constants'!$I$4:$L$1003,3,FALSE),""),"")</f>
        <v/>
      </c>
      <c r="AW352" s="43" t="str">
        <f>IF(AU352&lt;&gt;"",IF(AU352&lt;&gt;"LIBSETS_DROP_MECHANIC_MONSTER_NAME",VLOOKUP(AU352,'LibSets constants'!$I$4:$L$1003,4,FALSE),""),"")</f>
        <v/>
      </c>
      <c r="AX352" s="87" t="s">
        <v>2678</v>
      </c>
      <c r="AY352" s="21" t="str">
        <f t="shared" si="25"/>
        <v>[405] = {wayshrines={-1,-1,-1,}, dlcId=DLC_MURKMIRE</v>
      </c>
      <c r="AZ352" s="21" t="str">
        <f t="shared" si="26"/>
        <v>, zoneIds={726}, veteran=false</v>
      </c>
      <c r="BA352" s="21" t="str">
        <f t="shared" si="27"/>
        <v>, setType=LIBSETS_SETTYPE_OVERLAND</v>
      </c>
      <c r="BB352" s="21" t="str">
        <f t="shared" si="28"/>
        <v>, dropMechanic={LIBSETS_DROP_MECHANIC_OVERLAND_BOSS_DELVE,LIBSETS_DROP_MECHANIC_OVERLAND_WORLDBOSS,LIBSETS_DROP_MECHANIC_OVERLAND_BOSS_PUBLIC_DUNGEON,LIBSETS_DROP_MECHANIC_OVERLAND_CHEST}},</v>
      </c>
      <c r="BC352" s="21" t="str">
        <f t="shared" si="29"/>
        <v xml:space="preserve"> --Bright-Throat\'s Boast / Hellhalsstolz   [Murkmire]</v>
      </c>
    </row>
    <row r="353" spans="1:55" x14ac:dyDescent="0.25">
      <c r="A353" s="12">
        <v>406</v>
      </c>
      <c r="B353" t="s">
        <v>1280</v>
      </c>
      <c r="C353" t="s">
        <v>2645</v>
      </c>
      <c r="D353" s="3">
        <f>A353</f>
        <v>406</v>
      </c>
      <c r="G353" s="8" t="s">
        <v>1485</v>
      </c>
      <c r="I353" t="s">
        <v>91</v>
      </c>
      <c r="J353" t="s">
        <v>91</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constants'!$B$4:$C$1003,2,FALSE),"")</f>
        <v>Murkmire</v>
      </c>
      <c r="U353" s="33" t="s">
        <v>1565</v>
      </c>
      <c r="V353" s="3" t="str">
        <f>IF(U353&lt;&gt;"",IF(U353&lt;&gt;"LIBSETS_DROP_MECHANIC_MONSTER_NAME",VLOOKUP(U353,'LibSets constants'!$I$4:$L$1003,3,FALSE),""),"")</f>
        <v>Delve bosses have a chance to drop a waist or feet.</v>
      </c>
      <c r="W353" s="3" t="str">
        <f>IF(U353&lt;&gt;"",IF(U353&lt;&gt;"LIBSETS_DROP_MECHANIC_MONSTER_NAME",VLOOKUP(U353,'LibSets constants'!$I$4:$L$1003,4,FALSE),""),"")</f>
        <v>Bosse in Gewölben haben die Chance, eine Taille oder Füße fallen zu lassen.</v>
      </c>
      <c r="X353" s="3"/>
      <c r="Y353" s="3" t="str">
        <f>IF(G353&lt;&gt;"LIBSETS_SETTYPE_BATTLEGROUND",IF(G353&lt;&gt;"LIBSETS_SETTYPE_SPECIAL",IF(X353&lt;&gt;"",X353,IF(Z353&lt;&gt;"",VLOOKUP(Z353,'ESO zone constants'!$D$3:$H$4953,5,FALSE),"")),""),"")</f>
        <v/>
      </c>
      <c r="Z353" t="str">
        <f>IF(AND(O353&lt;&gt;"",NOT(ISERROR(O353))),"",IF(AND(L353&lt;&gt;"",L353&gt;0,NOT(ISERROR(L353))),VLOOKUP(L353,'ESO dumped WayshrineInfo'!$K$3:$N$9999,4,FALSE),""))</f>
        <v/>
      </c>
      <c r="AA353" s="33" t="s">
        <v>1566</v>
      </c>
      <c r="AB353" s="43" t="str">
        <f>IF(AA353&lt;&gt;"",IF(AA353&lt;&gt;"LIBSETS_DROP_MECHANIC_MONSTER_NAME",VLOOKUP(AA353,'LibSets constants'!$I$4:$L$1003,3,FALSE),""),"")</f>
        <v>Overland group bosses have a 100% chance to drop head, chest, legs, or weapon.</v>
      </c>
      <c r="AC353" s="43" t="str">
        <f>IF(AA353&lt;&gt;"",IF(AA353&lt;&gt;"LIBSETS_DROP_MECHANIC_MONSTER_NAME",VLOOKUP(AA353,'LibSets constants'!$I$4:$L$1003,4,FALSE),""),"")</f>
        <v>Überland Gruppenbosse haben eine Chance von 100%, Kopf, Brust, Beine oder Waffen fallen zu lassen.</v>
      </c>
      <c r="AD353" s="3" t="str">
        <f>IF(G353&lt;&gt;"LIBSETS_SETTYPE_BATTLEGROUND",IF(G353&lt;&gt;"LIBSETS_SETTYPE_SPECIAL",IF(AE353&lt;&gt;"",VLOOKUP(AE353,'ESO zone constants'!$D$3:$H$4953,5,FALSE),""),""),"")</f>
        <v/>
      </c>
      <c r="AE353" t="str">
        <f>IF(AND(O353&lt;&gt;"",NOT(ISERROR(O353))),"",IF(AND(M353&lt;&gt;"",M353&gt;0,NOT(ISERROR(M353))),VLOOKUP(M353,'ESO dumped WayshrineInfo'!$K$3:$N$9999,4,FALSE),""))</f>
        <v/>
      </c>
      <c r="AF353" s="44" t="s">
        <v>1567</v>
      </c>
      <c r="AG353" s="43" t="str">
        <f>IF(AF353&lt;&gt;"",IF(AF353&lt;&gt;"LIBSETS_DROP_MECHANIC_MONSTER_NAME",VLOOKUP(AF353,'LibSets constants'!$I$4:$L$1003,3,FALSE),""),"")</f>
        <v>Public dungeon bosses have a chance to drop a shoulder, hand, or weapon.</v>
      </c>
      <c r="AH353" s="43" t="str">
        <f>IF(AF353&lt;&gt;"",IF(AF353&lt;&gt;"LIBSETS_DROP_MECHANIC_MONSTER_NAME",VLOOKUP(AF353,'LibSets constants'!$I$4:$L$1003,4,FALSE),""),"")</f>
        <v>Öffentliche Dungeon-Bosse haben die Möglichkeit, eine Schulter, Handschuhe oder eine Waffe fallen zu lassen.</v>
      </c>
      <c r="AI353" s="3" t="str">
        <f>IF(G353&lt;&gt;"LIBSETS_SETTYPE_BATTLEGROUND",IF(G353&lt;&gt;"LIBSETS_SETTYPE_SPECIAL",IF(AJ353&lt;&gt;"",VLOOKUP(AJ353,'ESO zone constants'!$D$3:$H$4953,5,FALSE),""),""),"")</f>
        <v/>
      </c>
      <c r="AK353" s="44" t="s">
        <v>1568</v>
      </c>
      <c r="AL353" s="43" t="str">
        <f>IF(AK353&lt;&gt;"",IF(AK353&lt;&gt;"LIBSETS_DROP_MECHANIC_MONSTER_NAME",VLOOKUP(AK353,'LibSets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43" t="str">
        <f>IF(AK353&lt;&gt;"",IF(AK353&lt;&gt;"LIBSETS_DROP_MECHANIC_MONSTER_NAME",VLOOKUP(AK353,'LibSets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IF(G353&lt;&gt;"LIBSETS_SETTYPE_BATTLEGROUND",IF(G353&lt;&gt;"LIBSETS_SETTYPE_SPECIAL",IF(AO353&lt;&gt;"",VLOOKUP(AO353,'ESO zone constants'!$D$3:$H$4953,5,FALSE),""),""),"")</f>
        <v/>
      </c>
      <c r="AP353" s="44"/>
      <c r="AQ353" s="43" t="str">
        <f>IF(AP353&lt;&gt;"",IF(AP353&lt;&gt;"LIBSETS_DROP_MECHANIC_MONSTER_NAME",VLOOKUP(AP353,'LibSets constants'!$I$4:$L$1003,3,FALSE),""),"")</f>
        <v/>
      </c>
      <c r="AR353" s="43" t="str">
        <f>IF(AP353&lt;&gt;"",IF(AP353&lt;&gt;"LIBSETS_DROP_MECHANIC_MONSTER_NAME",VLOOKUP(AP353,'LibSets constants'!$I$4:$L$1003,4,FALSE),""),"")</f>
        <v/>
      </c>
      <c r="AS353" s="3" t="str">
        <f>IF(G353&lt;&gt;"LIBSETS_SETTYPE_BATTLEGROUND",IF(G353&lt;&gt;"LIBSETS_SETTYPE_SPECIAL",IF(AT353&lt;&gt;"",VLOOKUP(AT353,'ESO zone constants'!$D$3:$H$4953,5,FALSE),""),""),"")</f>
        <v/>
      </c>
      <c r="AU353" s="44"/>
      <c r="AV353" s="43" t="str">
        <f>IF(AU353&lt;&gt;"",IF(AU353&lt;&gt;"LIBSETS_DROP_MECHANIC_MONSTER_NAME",VLOOKUP(AU353,'LibSets constants'!$I$4:$L$1003,3,FALSE),""),"")</f>
        <v/>
      </c>
      <c r="AW353" s="43" t="str">
        <f>IF(AU353&lt;&gt;"",IF(AU353&lt;&gt;"LIBSETS_DROP_MECHANIC_MONSTER_NAME",VLOOKUP(AU353,'LibSets constants'!$I$4:$L$1003,4,FALSE),""),"")</f>
        <v/>
      </c>
      <c r="AX353" s="87" t="s">
        <v>2678</v>
      </c>
      <c r="AY353" s="21" t="str">
        <f t="shared" si="25"/>
        <v>[406] = {wayshrines={-1,-1,-1,}, dlcId=DLC_MURKMIRE</v>
      </c>
      <c r="AZ353" s="21" t="str">
        <f t="shared" si="26"/>
        <v>, zoneIds={726}, veteran=false</v>
      </c>
      <c r="BA353" s="21" t="str">
        <f t="shared" si="27"/>
        <v>, setType=LIBSETS_SETTYPE_OVERLAND</v>
      </c>
      <c r="BB353" s="21" t="str">
        <f t="shared" si="28"/>
        <v>, dropMechanic={LIBSETS_DROP_MECHANIC_OVERLAND_BOSS_DELVE,LIBSETS_DROP_MECHANIC_OVERLAND_WORLDBOSS,LIBSETS_DROP_MECHANIC_OVERLAND_BOSS_PUBLIC_DUNGEON,LIBSETS_DROP_MECHANIC_OVERLAND_CHEST}},</v>
      </c>
      <c r="BC353" s="21" t="str">
        <f t="shared" si="29"/>
        <v xml:space="preserve"> --Dead-Water\'s Guile / Totwassertücke   [Murkmire]</v>
      </c>
    </row>
    <row r="354" spans="1:55" x14ac:dyDescent="0.25">
      <c r="A354" s="12">
        <v>407</v>
      </c>
      <c r="B354" t="s">
        <v>1281</v>
      </c>
      <c r="C354" t="s">
        <v>1282</v>
      </c>
      <c r="D354" s="3">
        <f>A354</f>
        <v>407</v>
      </c>
      <c r="E354" s="42"/>
      <c r="G354" s="8" t="s">
        <v>1485</v>
      </c>
      <c r="I354" t="s">
        <v>91</v>
      </c>
      <c r="J354" t="s">
        <v>91</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constants'!$B$4:$C$1003,2,FALSE),"")</f>
        <v>Murkmire</v>
      </c>
      <c r="U354" s="33" t="s">
        <v>1565</v>
      </c>
      <c r="V354" s="3" t="str">
        <f>IF(U354&lt;&gt;"",IF(U354&lt;&gt;"LIBSETS_DROP_MECHANIC_MONSTER_NAME",VLOOKUP(U354,'LibSets constants'!$I$4:$L$1003,3,FALSE),""),"")</f>
        <v>Delve bosses have a chance to drop a waist or feet.</v>
      </c>
      <c r="W354" s="3" t="str">
        <f>IF(U354&lt;&gt;"",IF(U354&lt;&gt;"LIBSETS_DROP_MECHANIC_MONSTER_NAME",VLOOKUP(U354,'LibSets constants'!$I$4:$L$1003,4,FALSE),""),"")</f>
        <v>Bosse in Gewölben haben die Chance, eine Taille oder Füße fallen zu lassen.</v>
      </c>
      <c r="X354" s="3"/>
      <c r="Y354" s="3" t="str">
        <f>IF(G354&lt;&gt;"LIBSETS_SETTYPE_BATTLEGROUND",IF(G354&lt;&gt;"LIBSETS_SETTYPE_SPECIAL",IF(X354&lt;&gt;"",X354,IF(Z354&lt;&gt;"",VLOOKUP(Z354,'ESO zone constants'!$D$3:$H$4953,5,FALSE),"")),""),"")</f>
        <v/>
      </c>
      <c r="Z354" t="str">
        <f>IF(AND(O354&lt;&gt;"",NOT(ISERROR(O354))),"",IF(AND(L354&lt;&gt;"",L354&gt;0,NOT(ISERROR(L354))),VLOOKUP(L354,'ESO dumped WayshrineInfo'!$K$3:$N$9999,4,FALSE),""))</f>
        <v/>
      </c>
      <c r="AA354" s="33" t="s">
        <v>1566</v>
      </c>
      <c r="AB354" s="43" t="str">
        <f>IF(AA354&lt;&gt;"",IF(AA354&lt;&gt;"LIBSETS_DROP_MECHANIC_MONSTER_NAME",VLOOKUP(AA354,'LibSets constants'!$I$4:$L$1003,3,FALSE),""),"")</f>
        <v>Overland group bosses have a 100% chance to drop head, chest, legs, or weapon.</v>
      </c>
      <c r="AC354" s="43" t="str">
        <f>IF(AA354&lt;&gt;"",IF(AA354&lt;&gt;"LIBSETS_DROP_MECHANIC_MONSTER_NAME",VLOOKUP(AA354,'LibSets constants'!$I$4:$L$1003,4,FALSE),""),"")</f>
        <v>Überland Gruppenbosse haben eine Chance von 100%, Kopf, Brust, Beine oder Waffen fallen zu lassen.</v>
      </c>
      <c r="AD354" s="3" t="str">
        <f>IF(G354&lt;&gt;"LIBSETS_SETTYPE_BATTLEGROUND",IF(G354&lt;&gt;"LIBSETS_SETTYPE_SPECIAL",IF(AE354&lt;&gt;"",VLOOKUP(AE354,'ESO zone constants'!$D$3:$H$4953,5,FALSE),""),""),"")</f>
        <v/>
      </c>
      <c r="AE354" t="str">
        <f>IF(AND(O354&lt;&gt;"",NOT(ISERROR(O354))),"",IF(AND(M354&lt;&gt;"",M354&gt;0,NOT(ISERROR(M354))),VLOOKUP(M354,'ESO dumped WayshrineInfo'!$K$3:$N$9999,4,FALSE),""))</f>
        <v/>
      </c>
      <c r="AF354" s="44" t="s">
        <v>1567</v>
      </c>
      <c r="AG354" s="43" t="str">
        <f>IF(AF354&lt;&gt;"",IF(AF354&lt;&gt;"LIBSETS_DROP_MECHANIC_MONSTER_NAME",VLOOKUP(AF354,'LibSets constants'!$I$4:$L$1003,3,FALSE),""),"")</f>
        <v>Public dungeon bosses have a chance to drop a shoulder, hand, or weapon.</v>
      </c>
      <c r="AH354" s="43" t="str">
        <f>IF(AF354&lt;&gt;"",IF(AF354&lt;&gt;"LIBSETS_DROP_MECHANIC_MONSTER_NAME",VLOOKUP(AF354,'LibSets constants'!$I$4:$L$1003,4,FALSE),""),"")</f>
        <v>Öffentliche Dungeon-Bosse haben die Möglichkeit, eine Schulter, Handschuhe oder eine Waffe fallen zu lassen.</v>
      </c>
      <c r="AI354" s="3" t="str">
        <f>IF(G354&lt;&gt;"LIBSETS_SETTYPE_BATTLEGROUND",IF(G354&lt;&gt;"LIBSETS_SETTYPE_SPECIAL",IF(AJ354&lt;&gt;"",VLOOKUP(AJ354,'ESO zone constants'!$D$3:$H$4953,5,FALSE),""),""),"")</f>
        <v/>
      </c>
      <c r="AK354" s="44" t="s">
        <v>1568</v>
      </c>
      <c r="AL354" s="43" t="str">
        <f>IF(AK354&lt;&gt;"",IF(AK354&lt;&gt;"LIBSETS_DROP_MECHANIC_MONSTER_NAME",VLOOKUP(AK354,'LibSets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43" t="str">
        <f>IF(AK354&lt;&gt;"",IF(AK354&lt;&gt;"LIBSETS_DROP_MECHANIC_MONSTER_NAME",VLOOKUP(AK354,'LibSets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IF(G354&lt;&gt;"LIBSETS_SETTYPE_BATTLEGROUND",IF(G354&lt;&gt;"LIBSETS_SETTYPE_SPECIAL",IF(AO354&lt;&gt;"",VLOOKUP(AO354,'ESO zone constants'!$D$3:$H$4953,5,FALSE),""),""),"")</f>
        <v/>
      </c>
      <c r="AP354" s="44"/>
      <c r="AQ354" s="43" t="str">
        <f>IF(AP354&lt;&gt;"",IF(AP354&lt;&gt;"LIBSETS_DROP_MECHANIC_MONSTER_NAME",VLOOKUP(AP354,'LibSets constants'!$I$4:$L$1003,3,FALSE),""),"")</f>
        <v/>
      </c>
      <c r="AR354" s="43" t="str">
        <f>IF(AP354&lt;&gt;"",IF(AP354&lt;&gt;"LIBSETS_DROP_MECHANIC_MONSTER_NAME",VLOOKUP(AP354,'LibSets constants'!$I$4:$L$1003,4,FALSE),""),"")</f>
        <v/>
      </c>
      <c r="AS354" s="3" t="str">
        <f>IF(G354&lt;&gt;"LIBSETS_SETTYPE_BATTLEGROUND",IF(G354&lt;&gt;"LIBSETS_SETTYPE_SPECIAL",IF(AT354&lt;&gt;"",VLOOKUP(AT354,'ESO zone constants'!$D$3:$H$4953,5,FALSE),""),""),"")</f>
        <v/>
      </c>
      <c r="AU354" s="44"/>
      <c r="AV354" s="43" t="str">
        <f>IF(AU354&lt;&gt;"",IF(AU354&lt;&gt;"LIBSETS_DROP_MECHANIC_MONSTER_NAME",VLOOKUP(AU354,'LibSets constants'!$I$4:$L$1003,3,FALSE),""),"")</f>
        <v/>
      </c>
      <c r="AW354" s="43" t="str">
        <f>IF(AU354&lt;&gt;"",IF(AU354&lt;&gt;"LIBSETS_DROP_MECHANIC_MONSTER_NAME",VLOOKUP(AU354,'LibSets constants'!$I$4:$L$1003,4,FALSE),""),"")</f>
        <v/>
      </c>
      <c r="AX354" s="87" t="s">
        <v>2678</v>
      </c>
      <c r="AY354" s="21" t="str">
        <f t="shared" si="25"/>
        <v>[407] = {wayshrines={-1,-1,-1,}, dlcId=DLC_MURKMIRE</v>
      </c>
      <c r="AZ354" s="21" t="str">
        <f t="shared" si="26"/>
        <v>, zoneIds={726}, veteran=false</v>
      </c>
      <c r="BA354" s="21" t="str">
        <f t="shared" si="27"/>
        <v>, setType=LIBSETS_SETTYPE_OVERLAND</v>
      </c>
      <c r="BB354" s="21" t="str">
        <f t="shared" si="28"/>
        <v>, dropMechanic={LIBSETS_DROP_MECHANIC_OVERLAND_BOSS_DELVE,LIBSETS_DROP_MECHANIC_OVERLAND_WORLDBOSS,LIBSETS_DROP_MECHANIC_OVERLAND_BOSS_PUBLIC_DUNGEON,LIBSETS_DROP_MECHANIC_OVERLAND_CHEST}},</v>
      </c>
      <c r="BC354" s="21" t="str">
        <f t="shared" si="29"/>
        <v xml:space="preserve"> --Champion of the Hist / Histchampion   [Murkmire]</v>
      </c>
    </row>
    <row r="355" spans="1:55" x14ac:dyDescent="0.25">
      <c r="A355" s="5">
        <v>408</v>
      </c>
      <c r="B355" t="s">
        <v>1283</v>
      </c>
      <c r="C355" t="s">
        <v>1284</v>
      </c>
      <c r="D355" s="3">
        <f>A355</f>
        <v>408</v>
      </c>
      <c r="G355" s="8" t="s">
        <v>1479</v>
      </c>
      <c r="I355" t="s">
        <v>91</v>
      </c>
      <c r="J355" t="s">
        <v>91</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constants'!$B$4:$C$1003,2,FALSE),"")</f>
        <v>Murkmire</v>
      </c>
      <c r="V355" s="3" t="str">
        <f>IF(U355&lt;&gt;"",IF(U355&lt;&gt;"LIBSETS_DROP_MECHANIC_MONSTER_NAME",VLOOKUP(U355,'LibSets constants'!$I$4:$L$1003,3,FALSE),""),"")</f>
        <v/>
      </c>
      <c r="W355" s="3" t="str">
        <f>IF(U355&lt;&gt;"",IF(U355&lt;&gt;"LIBSETS_DROP_MECHANIC_MONSTER_NAME",VLOOKUP(U355,'LibSets constants'!$I$4:$L$1003,4,FALSE),""),"")</f>
        <v/>
      </c>
      <c r="X355" s="3"/>
      <c r="Y355" s="3">
        <f>IF(G355&lt;&gt;"LIBSETS_SETTYPE_BATTLEGROUND",IF(G355&lt;&gt;"LIBSETS_SETTYPE_SPECIAL",IF(X355&lt;&gt;"",X355,IF(Z355&lt;&gt;"",VLOOKUP(Z355,'ESO zone constants'!$D$3:$H$4953,5,FALSE),"")),""),"")</f>
        <v>726</v>
      </c>
      <c r="Z355" t="str">
        <f>IF(AND(O355&lt;&gt;"",NOT(ISERROR(O355))),"",IF(AND(L355&lt;&gt;"",L355&gt;0,NOT(ISERROR(L355))),VLOOKUP(L355,'ESO dumped WayshrineInfo'!$K$3:$N$9999,4,FALSE),""))</f>
        <v>Murkmire</v>
      </c>
      <c r="AB355" s="3" t="str">
        <f>IF(AA355&lt;&gt;"",IF(AA355&lt;&gt;"LIBSETS_DROP_MECHANIC_MONSTER_NAME",VLOOKUP(AA355,'LibSets constants'!$I$4:$L$1003,3,FALSE),""),"")</f>
        <v/>
      </c>
      <c r="AC355" s="3" t="str">
        <f>IF(AA355&lt;&gt;"",IF(AA355&lt;&gt;"LIBSETS_DROP_MECHANIC_MONSTER_NAME",VLOOKUP(AA355,'LibSets constants'!$I$4:$L$1003,4,FALSE),""),"")</f>
        <v/>
      </c>
      <c r="AD355" s="3">
        <f>IF(G355&lt;&gt;"LIBSETS_SETTYPE_BATTLEGROUND",IF(G355&lt;&gt;"LIBSETS_SETTYPE_SPECIAL",IF(AE355&lt;&gt;"",VLOOKUP(AE355,'ESO zone constants'!$D$3:$H$4953,5,FALSE),""),""),"")</f>
        <v>726</v>
      </c>
      <c r="AE355" t="str">
        <f>IF(AND(O355&lt;&gt;"",NOT(ISERROR(O355))),"",IF(AND(M355&lt;&gt;"",M355&gt;0,NOT(ISERROR(M355))),VLOOKUP(M355,'ESO dumped WayshrineInfo'!$K$3:$N$9999,4,FALSE),""))</f>
        <v>Murkmire</v>
      </c>
      <c r="AG355" s="3" t="str">
        <f>IF(AF355&lt;&gt;"",IF(AF355&lt;&gt;"LIBSETS_DROP_MECHANIC_MONSTER_NAME",VLOOKUP(AF355,'LibSets constants'!$I$4:$L$1003,3,FALSE),""),"")</f>
        <v/>
      </c>
      <c r="AH355" s="3" t="str">
        <f>IF(AF355&lt;&gt;"",IF(AF355&lt;&gt;"LIBSETS_DROP_MECHANIC_MONSTER_NAME",VLOOKUP(AF355,'LibSets constants'!$I$4:$L$1003,4,FALSE),""),"")</f>
        <v/>
      </c>
      <c r="AI355" s="3" t="str">
        <f>IF(G355&lt;&gt;"LIBSETS_SETTYPE_BATTLEGROUND",IF(G355&lt;&gt;"LIBSETS_SETTYPE_SPECIAL",IF(AJ355&lt;&gt;"",VLOOKUP(AJ355,'ESO zone constants'!$D$3:$H$4953,5,FALSE),""),""),"")</f>
        <v/>
      </c>
      <c r="AL355" s="3" t="str">
        <f>IF(AK355&lt;&gt;"",IF(AK355&lt;&gt;"LIBSETS_DROP_MECHANIC_MONSTER_NAME",VLOOKUP(AK355,'LibSets constants'!$I$4:$L$1003,3,FALSE),""),"")</f>
        <v/>
      </c>
      <c r="AM355" s="3" t="str">
        <f>IF(AK355&lt;&gt;"",IF(AK355&lt;&gt;"LIBSETS_DROP_MECHANIC_MONSTER_NAME",VLOOKUP(AK355,'LibSets constants'!$I$4:$L$1003,4,FALSE),""),"")</f>
        <v/>
      </c>
      <c r="AN355" s="3" t="str">
        <f>IF(G355&lt;&gt;"LIBSETS_SETTYPE_BATTLEGROUND",IF(G355&lt;&gt;"LIBSETS_SETTYPE_SPECIAL",IF(AO355&lt;&gt;"",VLOOKUP(AO355,'ESO zone constants'!$D$3:$H$4953,5,FALSE),""),""),"")</f>
        <v/>
      </c>
      <c r="AQ355" s="3" t="str">
        <f>IF(AP355&lt;&gt;"",IF(AP355&lt;&gt;"LIBSETS_DROP_MECHANIC_MONSTER_NAME",VLOOKUP(AP355,'LibSets constants'!$I$4:$L$1003,3,FALSE),""),"")</f>
        <v/>
      </c>
      <c r="AR355" s="3" t="str">
        <f>IF(AP355&lt;&gt;"",IF(AP355&lt;&gt;"LIBSETS_DROP_MECHANIC_MONSTER_NAME",VLOOKUP(AP355,'LibSets constants'!$I$4:$L$1003,4,FALSE),""),"")</f>
        <v/>
      </c>
      <c r="AS355" s="3" t="str">
        <f>IF(G355&lt;&gt;"LIBSETS_SETTYPE_BATTLEGROUND",IF(G355&lt;&gt;"LIBSETS_SETTYPE_SPECIAL",IF(AT355&lt;&gt;"",VLOOKUP(AT355,'ESO zone constants'!$D$3:$H$4953,5,FALSE),""),""),"")</f>
        <v/>
      </c>
      <c r="AV355" s="3" t="str">
        <f>IF(AU355&lt;&gt;"",IF(AU355&lt;&gt;"LIBSETS_DROP_MECHANIC_MONSTER_NAME",VLOOKUP(AU355,'LibSets constants'!$I$4:$L$1003,3,FALSE),""),"")</f>
        <v/>
      </c>
      <c r="AW355" s="3" t="str">
        <f>IF(AU355&lt;&gt;"",IF(AU355&lt;&gt;"LIBSETS_DROP_MECHANIC_MONSTER_NAME",VLOOKUP(AU355,'LibSets constants'!$I$4:$L$1003,4,FALSE),""),"")</f>
        <v/>
      </c>
      <c r="AX355" s="87" t="s">
        <v>2678</v>
      </c>
      <c r="AY355" s="21" t="str">
        <f t="shared" si="25"/>
        <v>[408] = {wayshrines={375,375,375,}, traitsNeeded=7, dlcId=DLC_MURKMIRE</v>
      </c>
      <c r="AZ355" s="21" t="str">
        <f t="shared" si="26"/>
        <v>, zoneIds={726,726,726}, veteran=false</v>
      </c>
      <c r="BA355" s="21" t="str">
        <f t="shared" si="27"/>
        <v>, setType=LIBSETS_SETTYPE_CRAFTED</v>
      </c>
      <c r="BB355" s="21" t="str">
        <f t="shared" si="28"/>
        <v>},</v>
      </c>
      <c r="BC355" s="21" t="str">
        <f t="shared" si="29"/>
        <v xml:space="preserve"> --Grave-Stake Collector / Grabpflocksammler   [Murkmire, Murkmire, Murkmire]</v>
      </c>
    </row>
    <row r="356" spans="1:55" x14ac:dyDescent="0.25">
      <c r="A356" s="5">
        <v>409</v>
      </c>
      <c r="B356" t="s">
        <v>1285</v>
      </c>
      <c r="C356" t="s">
        <v>1286</v>
      </c>
      <c r="D356" s="3">
        <f>A356</f>
        <v>409</v>
      </c>
      <c r="G356" s="8" t="s">
        <v>1479</v>
      </c>
      <c r="I356" t="s">
        <v>91</v>
      </c>
      <c r="J356" t="s">
        <v>91</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constants'!$B$4:$C$1003,2,FALSE),"")</f>
        <v>Murkmire</v>
      </c>
      <c r="V356" s="3" t="str">
        <f>IF(U356&lt;&gt;"",IF(U356&lt;&gt;"LIBSETS_DROP_MECHANIC_MONSTER_NAME",VLOOKUP(U356,'LibSets constants'!$I$4:$L$1003,3,FALSE),""),"")</f>
        <v/>
      </c>
      <c r="W356" s="3" t="str">
        <f>IF(U356&lt;&gt;"",IF(U356&lt;&gt;"LIBSETS_DROP_MECHANIC_MONSTER_NAME",VLOOKUP(U356,'LibSets constants'!$I$4:$L$1003,4,FALSE),""),"")</f>
        <v/>
      </c>
      <c r="X356" s="3"/>
      <c r="Y356" s="3">
        <f>IF(G356&lt;&gt;"LIBSETS_SETTYPE_BATTLEGROUND",IF(G356&lt;&gt;"LIBSETS_SETTYPE_SPECIAL",IF(X356&lt;&gt;"",X356,IF(Z356&lt;&gt;"",VLOOKUP(Z356,'ESO zone constants'!$D$3:$H$4953,5,FALSE),"")),""),"")</f>
        <v>726</v>
      </c>
      <c r="Z356" t="str">
        <f>IF(AND(O356&lt;&gt;"",NOT(ISERROR(O356))),"",IF(AND(L356&lt;&gt;"",L356&gt;0,NOT(ISERROR(L356))),VLOOKUP(L356,'ESO dumped WayshrineInfo'!$K$3:$N$9999,4,FALSE),""))</f>
        <v>Murkmire</v>
      </c>
      <c r="AB356" s="43" t="str">
        <f>IF(AA356&lt;&gt;"",IF(AA356&lt;&gt;"LIBSETS_DROP_MECHANIC_MONSTER_NAME",VLOOKUP(AA356,'LibSets constants'!$I$4:$L$1003,3,FALSE),""),"")</f>
        <v/>
      </c>
      <c r="AC356" s="43" t="str">
        <f>IF(AA356&lt;&gt;"",IF(AA356&lt;&gt;"LIBSETS_DROP_MECHANIC_MONSTER_NAME",VLOOKUP(AA356,'LibSets constants'!$I$4:$L$1003,4,FALSE),""),"")</f>
        <v/>
      </c>
      <c r="AD356" s="3">
        <f>IF(G356&lt;&gt;"LIBSETS_SETTYPE_BATTLEGROUND",IF(G356&lt;&gt;"LIBSETS_SETTYPE_SPECIAL",IF(AE356&lt;&gt;"",VLOOKUP(AE356,'ESO zone constants'!$D$3:$H$4953,5,FALSE),""),""),"")</f>
        <v>726</v>
      </c>
      <c r="AE356" t="str">
        <f>IF(AND(O356&lt;&gt;"",NOT(ISERROR(O356))),"",IF(AND(M356&lt;&gt;"",M356&gt;0,NOT(ISERROR(M356))),VLOOKUP(M356,'ESO dumped WayshrineInfo'!$K$3:$N$9999,4,FALSE),""))</f>
        <v>Murkmire</v>
      </c>
      <c r="AF356" s="44"/>
      <c r="AG356" s="43" t="str">
        <f>IF(AF356&lt;&gt;"",IF(AF356&lt;&gt;"LIBSETS_DROP_MECHANIC_MONSTER_NAME",VLOOKUP(AF356,'LibSets constants'!$I$4:$L$1003,3,FALSE),""),"")</f>
        <v/>
      </c>
      <c r="AH356" s="43" t="str">
        <f>IF(AF356&lt;&gt;"",IF(AF356&lt;&gt;"LIBSETS_DROP_MECHANIC_MONSTER_NAME",VLOOKUP(AF356,'LibSets constants'!$I$4:$L$1003,4,FALSE),""),"")</f>
        <v/>
      </c>
      <c r="AI356" s="3" t="str">
        <f>IF(G356&lt;&gt;"LIBSETS_SETTYPE_BATTLEGROUND",IF(G356&lt;&gt;"LIBSETS_SETTYPE_SPECIAL",IF(AJ356&lt;&gt;"",VLOOKUP(AJ356,'ESO zone constants'!$D$3:$H$4953,5,FALSE),""),""),"")</f>
        <v/>
      </c>
      <c r="AK356" s="44"/>
      <c r="AL356" s="43" t="str">
        <f>IF(AK356&lt;&gt;"",IF(AK356&lt;&gt;"LIBSETS_DROP_MECHANIC_MONSTER_NAME",VLOOKUP(AK356,'LibSets constants'!$I$4:$L$1003,3,FALSE),""),"")</f>
        <v/>
      </c>
      <c r="AM356" s="43" t="str">
        <f>IF(AK356&lt;&gt;"",IF(AK356&lt;&gt;"LIBSETS_DROP_MECHANIC_MONSTER_NAME",VLOOKUP(AK356,'LibSets constants'!$I$4:$L$1003,4,FALSE),""),"")</f>
        <v/>
      </c>
      <c r="AN356" s="3" t="str">
        <f>IF(G356&lt;&gt;"LIBSETS_SETTYPE_BATTLEGROUND",IF(G356&lt;&gt;"LIBSETS_SETTYPE_SPECIAL",IF(AO356&lt;&gt;"",VLOOKUP(AO356,'ESO zone constants'!$D$3:$H$4953,5,FALSE),""),""),"")</f>
        <v/>
      </c>
      <c r="AP356" s="44"/>
      <c r="AQ356" s="43" t="str">
        <f>IF(AP356&lt;&gt;"",IF(AP356&lt;&gt;"LIBSETS_DROP_MECHANIC_MONSTER_NAME",VLOOKUP(AP356,'LibSets constants'!$I$4:$L$1003,3,FALSE),""),"")</f>
        <v/>
      </c>
      <c r="AR356" s="43" t="str">
        <f>IF(AP356&lt;&gt;"",IF(AP356&lt;&gt;"LIBSETS_DROP_MECHANIC_MONSTER_NAME",VLOOKUP(AP356,'LibSets constants'!$I$4:$L$1003,4,FALSE),""),"")</f>
        <v/>
      </c>
      <c r="AS356" s="3" t="str">
        <f>IF(G356&lt;&gt;"LIBSETS_SETTYPE_BATTLEGROUND",IF(G356&lt;&gt;"LIBSETS_SETTYPE_SPECIAL",IF(AT356&lt;&gt;"",VLOOKUP(AT356,'ESO zone constants'!$D$3:$H$4953,5,FALSE),""),""),"")</f>
        <v/>
      </c>
      <c r="AU356" s="44"/>
      <c r="AV356" s="43" t="str">
        <f>IF(AU356&lt;&gt;"",IF(AU356&lt;&gt;"LIBSETS_DROP_MECHANIC_MONSTER_NAME",VLOOKUP(AU356,'LibSets constants'!$I$4:$L$1003,3,FALSE),""),"")</f>
        <v/>
      </c>
      <c r="AW356" s="43" t="str">
        <f>IF(AU356&lt;&gt;"",IF(AU356&lt;&gt;"LIBSETS_DROP_MECHANIC_MONSTER_NAME",VLOOKUP(AU356,'LibSets constants'!$I$4:$L$1003,4,FALSE),""),"")</f>
        <v/>
      </c>
      <c r="AX356" s="87" t="s">
        <v>2678</v>
      </c>
      <c r="AY356" s="21" t="str">
        <f t="shared" si="25"/>
        <v>[409] = {wayshrines={379,379,379,}, traitsNeeded=2, dlcId=DLC_MURKMIRE</v>
      </c>
      <c r="AZ356" s="21" t="str">
        <f t="shared" si="26"/>
        <v>, zoneIds={726,726,726}, veteran=false</v>
      </c>
      <c r="BA356" s="21" t="str">
        <f t="shared" si="27"/>
        <v>, setType=LIBSETS_SETTYPE_CRAFTED</v>
      </c>
      <c r="BB356" s="21" t="str">
        <f t="shared" si="28"/>
        <v>},</v>
      </c>
      <c r="BC356" s="21" t="str">
        <f t="shared" si="29"/>
        <v xml:space="preserve"> --Naga Shaman / Nagaschamane   [Murkmire, Murkmire, Murkmire]</v>
      </c>
    </row>
    <row r="357" spans="1:55" x14ac:dyDescent="0.25">
      <c r="A357" s="5">
        <v>410</v>
      </c>
      <c r="B357" t="s">
        <v>1287</v>
      </c>
      <c r="C357" t="s">
        <v>1288</v>
      </c>
      <c r="D357" s="3">
        <f>A357</f>
        <v>410</v>
      </c>
      <c r="G357" s="8" t="s">
        <v>1479</v>
      </c>
      <c r="I357" t="s">
        <v>91</v>
      </c>
      <c r="J357" t="s">
        <v>91</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constants'!$B$4:$C$1003,2,FALSE),"")</f>
        <v>Murkmire</v>
      </c>
      <c r="V357" s="3" t="str">
        <f>IF(U357&lt;&gt;"",IF(U357&lt;&gt;"LIBSETS_DROP_MECHANIC_MONSTER_NAME",VLOOKUP(U357,'LibSets constants'!$I$4:$L$1003,3,FALSE),""),"")</f>
        <v/>
      </c>
      <c r="W357" s="3" t="str">
        <f>IF(U357&lt;&gt;"",IF(U357&lt;&gt;"LIBSETS_DROP_MECHANIC_MONSTER_NAME",VLOOKUP(U357,'LibSets constants'!$I$4:$L$1003,4,FALSE),""),"")</f>
        <v/>
      </c>
      <c r="X357" s="3"/>
      <c r="Y357" s="3">
        <f>IF(G357&lt;&gt;"LIBSETS_SETTYPE_BATTLEGROUND",IF(G357&lt;&gt;"LIBSETS_SETTYPE_SPECIAL",IF(X357&lt;&gt;"",X357,IF(Z357&lt;&gt;"",VLOOKUP(Z357,'ESO zone constants'!$D$3:$H$4953,5,FALSE),"")),""),"")</f>
        <v>726</v>
      </c>
      <c r="Z357" t="str">
        <f>IF(AND(O357&lt;&gt;"",NOT(ISERROR(O357))),"",IF(AND(L357&lt;&gt;"",L357&gt;0,NOT(ISERROR(L357))),VLOOKUP(L357,'ESO dumped WayshrineInfo'!$K$3:$N$9999,4,FALSE),""))</f>
        <v>Murkmire</v>
      </c>
      <c r="AB357" s="43" t="str">
        <f>IF(AA357&lt;&gt;"",IF(AA357&lt;&gt;"LIBSETS_DROP_MECHANIC_MONSTER_NAME",VLOOKUP(AA357,'LibSets constants'!$I$4:$L$1003,3,FALSE),""),"")</f>
        <v/>
      </c>
      <c r="AC357" s="43" t="str">
        <f>IF(AA357&lt;&gt;"",IF(AA357&lt;&gt;"LIBSETS_DROP_MECHANIC_MONSTER_NAME",VLOOKUP(AA357,'LibSets constants'!$I$4:$L$1003,4,FALSE),""),"")</f>
        <v/>
      </c>
      <c r="AD357" s="3">
        <f>IF(G357&lt;&gt;"LIBSETS_SETTYPE_BATTLEGROUND",IF(G357&lt;&gt;"LIBSETS_SETTYPE_SPECIAL",IF(AE357&lt;&gt;"",VLOOKUP(AE357,'ESO zone constants'!$D$3:$H$4953,5,FALSE),""),""),"")</f>
        <v>726</v>
      </c>
      <c r="AE357" t="str">
        <f>IF(AND(O357&lt;&gt;"",NOT(ISERROR(O357))),"",IF(AND(M357&lt;&gt;"",M357&gt;0,NOT(ISERROR(M357))),VLOOKUP(M357,'ESO dumped WayshrineInfo'!$K$3:$N$9999,4,FALSE),""))</f>
        <v>Murkmire</v>
      </c>
      <c r="AF357" s="44"/>
      <c r="AG357" s="43" t="str">
        <f>IF(AF357&lt;&gt;"",IF(AF357&lt;&gt;"LIBSETS_DROP_MECHANIC_MONSTER_NAME",VLOOKUP(AF357,'LibSets constants'!$I$4:$L$1003,3,FALSE),""),"")</f>
        <v/>
      </c>
      <c r="AH357" s="43" t="str">
        <f>IF(AF357&lt;&gt;"",IF(AF357&lt;&gt;"LIBSETS_DROP_MECHANIC_MONSTER_NAME",VLOOKUP(AF357,'LibSets constants'!$I$4:$L$1003,4,FALSE),""),"")</f>
        <v/>
      </c>
      <c r="AI357" s="3" t="str">
        <f>IF(G357&lt;&gt;"LIBSETS_SETTYPE_BATTLEGROUND",IF(G357&lt;&gt;"LIBSETS_SETTYPE_SPECIAL",IF(AJ357&lt;&gt;"",VLOOKUP(AJ357,'ESO zone constants'!$D$3:$H$4953,5,FALSE),""),""),"")</f>
        <v/>
      </c>
      <c r="AK357" s="44"/>
      <c r="AL357" s="43" t="str">
        <f>IF(AK357&lt;&gt;"",IF(AK357&lt;&gt;"LIBSETS_DROP_MECHANIC_MONSTER_NAME",VLOOKUP(AK357,'LibSets constants'!$I$4:$L$1003,3,FALSE),""),"")</f>
        <v/>
      </c>
      <c r="AM357" s="43" t="str">
        <f>IF(AK357&lt;&gt;"",IF(AK357&lt;&gt;"LIBSETS_DROP_MECHANIC_MONSTER_NAME",VLOOKUP(AK357,'LibSets constants'!$I$4:$L$1003,4,FALSE),""),"")</f>
        <v/>
      </c>
      <c r="AN357" s="3" t="str">
        <f>IF(G357&lt;&gt;"LIBSETS_SETTYPE_BATTLEGROUND",IF(G357&lt;&gt;"LIBSETS_SETTYPE_SPECIAL",IF(AO357&lt;&gt;"",VLOOKUP(AO357,'ESO zone constants'!$D$3:$H$4953,5,FALSE),""),""),"")</f>
        <v/>
      </c>
      <c r="AP357" s="44"/>
      <c r="AQ357" s="43" t="str">
        <f>IF(AP357&lt;&gt;"",IF(AP357&lt;&gt;"LIBSETS_DROP_MECHANIC_MONSTER_NAME",VLOOKUP(AP357,'LibSets constants'!$I$4:$L$1003,3,FALSE),""),"")</f>
        <v/>
      </c>
      <c r="AR357" s="43" t="str">
        <f>IF(AP357&lt;&gt;"",IF(AP357&lt;&gt;"LIBSETS_DROP_MECHANIC_MONSTER_NAME",VLOOKUP(AP357,'LibSets constants'!$I$4:$L$1003,4,FALSE),""),"")</f>
        <v/>
      </c>
      <c r="AS357" s="3" t="str">
        <f>IF(G357&lt;&gt;"LIBSETS_SETTYPE_BATTLEGROUND",IF(G357&lt;&gt;"LIBSETS_SETTYPE_SPECIAL",IF(AT357&lt;&gt;"",VLOOKUP(AT357,'ESO zone constants'!$D$3:$H$4953,5,FALSE),""),""),"")</f>
        <v/>
      </c>
      <c r="AU357" s="44"/>
      <c r="AV357" s="43" t="str">
        <f>IF(AU357&lt;&gt;"",IF(AU357&lt;&gt;"LIBSETS_DROP_MECHANIC_MONSTER_NAME",VLOOKUP(AU357,'LibSets constants'!$I$4:$L$1003,3,FALSE),""),"")</f>
        <v/>
      </c>
      <c r="AW357" s="43" t="str">
        <f>IF(AU357&lt;&gt;"",IF(AU357&lt;&gt;"LIBSETS_DROP_MECHANIC_MONSTER_NAME",VLOOKUP(AU357,'LibSets constants'!$I$4:$L$1003,4,FALSE),""),"")</f>
        <v/>
      </c>
      <c r="AX357" s="87" t="s">
        <v>2678</v>
      </c>
      <c r="AY357" s="21" t="str">
        <f t="shared" si="25"/>
        <v>[410] = {wayshrines={379,379,379,}, traitsNeeded=4, dlcId=DLC_MURKMIRE</v>
      </c>
      <c r="AZ357" s="21" t="str">
        <f t="shared" si="26"/>
        <v>, zoneIds={726,726,726}, veteran=false</v>
      </c>
      <c r="BA357" s="21" t="str">
        <f t="shared" si="27"/>
        <v>, setType=LIBSETS_SETTYPE_CRAFTED</v>
      </c>
      <c r="BB357" s="21" t="str">
        <f t="shared" si="28"/>
        <v>},</v>
      </c>
      <c r="BC357" s="21" t="str">
        <f t="shared" si="29"/>
        <v xml:space="preserve"> --Might of the Lost Legion / Macht der Verlorenen Legion   [Murkmire, Murkmire, Murkmire]</v>
      </c>
    </row>
    <row r="358" spans="1:55" x14ac:dyDescent="0.25">
      <c r="A358" s="12">
        <v>411</v>
      </c>
      <c r="B358" t="s">
        <v>1289</v>
      </c>
      <c r="C358" t="s">
        <v>1290</v>
      </c>
      <c r="D358" s="3">
        <f>A358</f>
        <v>411</v>
      </c>
      <c r="G358" s="8" t="s">
        <v>1477</v>
      </c>
      <c r="I358" t="s">
        <v>91</v>
      </c>
      <c r="J358" t="s">
        <v>91</v>
      </c>
      <c r="K358">
        <v>378</v>
      </c>
      <c r="L358">
        <v>378</v>
      </c>
      <c r="M358">
        <v>378</v>
      </c>
      <c r="N358">
        <v>0</v>
      </c>
      <c r="O358" s="66" t="s">
        <v>721</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constants'!$B$4:$C$1003,2,FALSE),"")</f>
        <v>Included in base game</v>
      </c>
      <c r="U358" s="33" t="s">
        <v>1561</v>
      </c>
      <c r="V358" s="3" t="str">
        <f>IF(U358&lt;&gt;"",IF(U358&lt;&gt;"LIBSETS_DROP_MECHANIC_MONSTER_NAME",VLOOKUP(U358,'LibSets constants'!$I$4:$L$1003,3,FALSE),""),"")</f>
        <v>Arena stage chest</v>
      </c>
      <c r="W358" s="3" t="str">
        <f>IF(U358&lt;&gt;"",IF(U358&lt;&gt;"LIBSETS_DROP_MECHANIC_MONSTER_NAME",VLOOKUP(U358,'LibSets constants'!$I$4:$L$1003,4,FALSE),""),"")</f>
        <v>Arena-Phasen Schatztruhe</v>
      </c>
      <c r="X358" s="3"/>
      <c r="Y358" s="3" t="str">
        <f>IF(G358&lt;&gt;"LIBSETS_SETTYPE_BATTLEGROUND",IF(G358&lt;&gt;"LIBSETS_SETTYPE_SPECIAL",IF(X358&lt;&gt;"",X358,IF(Z358&lt;&gt;"",VLOOKUP(Z358,'ESO zone constants'!$D$3:$H$4953,5,FALSE),"")),""),"")</f>
        <v/>
      </c>
      <c r="Z358" t="str">
        <f>IF(AND(O358&lt;&gt;"",NOT(ISERROR(O358))),"",IF(AND(L358&lt;&gt;"",L358&gt;0,NOT(ISERROR(L358))),VLOOKUP(L358,'ESO dumped WayshrineInfo'!$K$3:$N$9999,4,FALSE),""))</f>
        <v/>
      </c>
      <c r="AB358" s="3" t="str">
        <f>IF(AA358&lt;&gt;"",IF(AA358&lt;&gt;"LIBSETS_DROP_MECHANIC_MONSTER_NAME",VLOOKUP(AA358,'LibSets constants'!$I$4:$L$1003,3,FALSE),""),"")</f>
        <v/>
      </c>
      <c r="AC358" s="3" t="str">
        <f>IF(AA358&lt;&gt;"",IF(AA358&lt;&gt;"LIBSETS_DROP_MECHANIC_MONSTER_NAME",VLOOKUP(AA358,'LibSets constants'!$I$4:$L$1003,4,FALSE),""),"")</f>
        <v/>
      </c>
      <c r="AD358" s="3" t="str">
        <f>IF(G358&lt;&gt;"LIBSETS_SETTYPE_BATTLEGROUND",IF(G358&lt;&gt;"LIBSETS_SETTYPE_SPECIAL",IF(AE358&lt;&gt;"",VLOOKUP(AE358,'ESO zone constants'!$D$3:$H$4953,5,FALSE),""),""),"")</f>
        <v/>
      </c>
      <c r="AE358" t="str">
        <f>IF(AND(O358&lt;&gt;"",NOT(ISERROR(O358))),"",IF(AND(M358&lt;&gt;"",M358&gt;0,NOT(ISERROR(M358))),VLOOKUP(M358,'ESO dumped WayshrineInfo'!$K$3:$N$9999,4,FALSE),""))</f>
        <v/>
      </c>
      <c r="AG358" s="3" t="str">
        <f>IF(AF358&lt;&gt;"",IF(AF358&lt;&gt;"LIBSETS_DROP_MECHANIC_MONSTER_NAME",VLOOKUP(AF358,'LibSets constants'!$I$4:$L$1003,3,FALSE),""),"")</f>
        <v/>
      </c>
      <c r="AH358" s="3" t="str">
        <f>IF(AF358&lt;&gt;"",IF(AF358&lt;&gt;"LIBSETS_DROP_MECHANIC_MONSTER_NAME",VLOOKUP(AF358,'LibSets constants'!$I$4:$L$1003,4,FALSE),""),"")</f>
        <v/>
      </c>
      <c r="AI358" s="3" t="str">
        <f>IF(G358&lt;&gt;"LIBSETS_SETTYPE_BATTLEGROUND",IF(G358&lt;&gt;"LIBSETS_SETTYPE_SPECIAL",IF(AJ358&lt;&gt;"",VLOOKUP(AJ358,'ESO zone constants'!$D$3:$H$4953,5,FALSE),""),""),"")</f>
        <v/>
      </c>
      <c r="AL358" s="3" t="str">
        <f>IF(AK358&lt;&gt;"",IF(AK358&lt;&gt;"LIBSETS_DROP_MECHANIC_MONSTER_NAME",VLOOKUP(AK358,'LibSets constants'!$I$4:$L$1003,3,FALSE),""),"")</f>
        <v/>
      </c>
      <c r="AM358" s="3" t="str">
        <f>IF(AK358&lt;&gt;"",IF(AK358&lt;&gt;"LIBSETS_DROP_MECHANIC_MONSTER_NAME",VLOOKUP(AK358,'LibSets constants'!$I$4:$L$1003,4,FALSE),""),"")</f>
        <v/>
      </c>
      <c r="AN358" s="3" t="str">
        <f>IF(G358&lt;&gt;"LIBSETS_SETTYPE_BATTLEGROUND",IF(G358&lt;&gt;"LIBSETS_SETTYPE_SPECIAL",IF(AO358&lt;&gt;"",VLOOKUP(AO358,'ESO zone constants'!$D$3:$H$4953,5,FALSE),""),""),"")</f>
        <v/>
      </c>
      <c r="AQ358" s="3" t="str">
        <f>IF(AP358&lt;&gt;"",IF(AP358&lt;&gt;"LIBSETS_DROP_MECHANIC_MONSTER_NAME",VLOOKUP(AP358,'LibSets constants'!$I$4:$L$1003,3,FALSE),""),"")</f>
        <v/>
      </c>
      <c r="AR358" s="3" t="str">
        <f>IF(AP358&lt;&gt;"",IF(AP358&lt;&gt;"LIBSETS_DROP_MECHANIC_MONSTER_NAME",VLOOKUP(AP358,'LibSets constants'!$I$4:$L$1003,4,FALSE),""),"")</f>
        <v/>
      </c>
      <c r="AS358" s="3" t="str">
        <f>IF(G358&lt;&gt;"LIBSETS_SETTYPE_BATTLEGROUND",IF(G358&lt;&gt;"LIBSETS_SETTYPE_SPECIAL",IF(AT358&lt;&gt;"",VLOOKUP(AT358,'ESO zone constants'!$D$3:$H$4953,5,FALSE),""),""),"")</f>
        <v/>
      </c>
      <c r="AV358" s="3" t="str">
        <f>IF(AU358&lt;&gt;"",IF(AU358&lt;&gt;"LIBSETS_DROP_MECHANIC_MONSTER_NAME",VLOOKUP(AU358,'LibSets constants'!$I$4:$L$1003,3,FALSE),""),"")</f>
        <v/>
      </c>
      <c r="AW358" s="3" t="str">
        <f>IF(AU358&lt;&gt;"",IF(AU358&lt;&gt;"LIBSETS_DROP_MECHANIC_MONSTER_NAME",VLOOKUP(AU358,'LibSets constants'!$I$4:$L$1003,4,FALSE),""),"")</f>
        <v/>
      </c>
      <c r="AX358" s="87" t="s">
        <v>2678</v>
      </c>
      <c r="AY358" s="21" t="str">
        <f t="shared" si="25"/>
        <v>[411] = {wayshrines={378,378,378,}, dlcId=DLC_BASE_GAME</v>
      </c>
      <c r="AZ358" s="21" t="str">
        <f t="shared" si="26"/>
        <v>, zoneIds={1082}, veteran=false</v>
      </c>
      <c r="BA358" s="21" t="str">
        <f t="shared" si="27"/>
        <v>, setType=LIBSETS_SETTYPE_ARENA</v>
      </c>
      <c r="BB358" s="21" t="str">
        <f t="shared" si="28"/>
        <v>, dropMechanic={LIBSETS_DROP_MECHANIC_ARENA_STAGE_CHEST}},</v>
      </c>
      <c r="BC358" s="21" t="str">
        <f t="shared" si="29"/>
        <v xml:space="preserve"> --Gallant Charge / Galanter Ansturm   [Blackrose Prison]</v>
      </c>
    </row>
    <row r="359" spans="1:55" x14ac:dyDescent="0.25">
      <c r="A359" s="12">
        <v>412</v>
      </c>
      <c r="B359" t="s">
        <v>1291</v>
      </c>
      <c r="C359" t="s">
        <v>1292</v>
      </c>
      <c r="D359" s="3">
        <f>A359</f>
        <v>412</v>
      </c>
      <c r="G359" s="8" t="s">
        <v>1477</v>
      </c>
      <c r="I359" t="s">
        <v>91</v>
      </c>
      <c r="J359" t="s">
        <v>91</v>
      </c>
      <c r="K359">
        <v>378</v>
      </c>
      <c r="L359">
        <v>378</v>
      </c>
      <c r="M359">
        <v>378</v>
      </c>
      <c r="N359">
        <v>0</v>
      </c>
      <c r="O359" s="66" t="s">
        <v>721</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1561</v>
      </c>
      <c r="V359" s="3" t="str">
        <f>IF(U359&lt;&gt;"",IF(U359&lt;&gt;"LIBSETS_DROP_MECHANIC_MONSTER_NAME",VLOOKUP(U359,'LibSets constants'!$I$4:$L$1003,3,FALSE),""),"")</f>
        <v>Arena stage chest</v>
      </c>
      <c r="W359" s="3" t="str">
        <f>IF(U359&lt;&gt;"",IF(U359&lt;&gt;"LIBSETS_DROP_MECHANIC_MONSTER_NAME",VLOOKUP(U359,'LibSets constants'!$I$4:$L$1003,4,FALSE),""),"")</f>
        <v>Arena-Phasen Schatztruhe</v>
      </c>
      <c r="X359" s="3"/>
      <c r="Y359" s="3" t="str">
        <f>IF(G359&lt;&gt;"LIBSETS_SETTYPE_BATTLEGROUND",IF(G359&lt;&gt;"LIBSETS_SETTYPE_SPECIAL",IF(X359&lt;&gt;"",X359,IF(Z359&lt;&gt;"",VLOOKUP(Z359,'ESO zone constants'!$D$3:$H$4953,5,FALSE),"")),""),"")</f>
        <v/>
      </c>
      <c r="Z359" t="str">
        <f>IF(AND(O359&lt;&gt;"",NOT(ISERROR(O359))),"",IF(AND(L359&lt;&gt;"",L359&gt;0,NOT(ISERROR(L359))),VLOOKUP(L359,'ESO dumped WayshrineInfo'!$K$3:$N$9999,4,FALSE),""))</f>
        <v/>
      </c>
      <c r="AB359" s="3" t="str">
        <f>IF(AA359&lt;&gt;"",IF(AA359&lt;&gt;"LIBSETS_DROP_MECHANIC_MONSTER_NAME",VLOOKUP(AA359,'LibSets constants'!$I$4:$L$1003,3,FALSE),""),"")</f>
        <v/>
      </c>
      <c r="AC359" s="3" t="str">
        <f>IF(AA359&lt;&gt;"",IF(AA359&lt;&gt;"LIBSETS_DROP_MECHANIC_MONSTER_NAME",VLOOKUP(AA359,'LibSets constants'!$I$4:$L$1003,4,FALSE),""),"")</f>
        <v/>
      </c>
      <c r="AD359" s="3" t="str">
        <f>IF(G359&lt;&gt;"LIBSETS_SETTYPE_BATTLEGROUND",IF(G359&lt;&gt;"LIBSETS_SETTYPE_SPECIAL",IF(AE359&lt;&gt;"",VLOOKUP(AE359,'ESO zone constants'!$D$3:$H$4953,5,FALSE),""),""),"")</f>
        <v/>
      </c>
      <c r="AE359" t="str">
        <f>IF(AND(O359&lt;&gt;"",NOT(ISERROR(O359))),"",IF(AND(M359&lt;&gt;"",M359&gt;0,NOT(ISERROR(M359))),VLOOKUP(M359,'ESO dumped WayshrineInfo'!$K$3:$N$9999,4,FALSE),""))</f>
        <v/>
      </c>
      <c r="AG359" s="3" t="str">
        <f>IF(AF359&lt;&gt;"",IF(AF359&lt;&gt;"LIBSETS_DROP_MECHANIC_MONSTER_NAME",VLOOKUP(AF359,'LibSets constants'!$I$4:$L$1003,3,FALSE),""),"")</f>
        <v/>
      </c>
      <c r="AH359" s="3" t="str">
        <f>IF(AF359&lt;&gt;"",IF(AF359&lt;&gt;"LIBSETS_DROP_MECHANIC_MONSTER_NAME",VLOOKUP(AF359,'LibSets constants'!$I$4:$L$1003,4,FALSE),""),"")</f>
        <v/>
      </c>
      <c r="AI359" s="3" t="str">
        <f>IF(G359&lt;&gt;"LIBSETS_SETTYPE_BATTLEGROUND",IF(G359&lt;&gt;"LIBSETS_SETTYPE_SPECIAL",IF(AJ359&lt;&gt;"",VLOOKUP(AJ359,'ESO zone constants'!$D$3:$H$4953,5,FALSE),""),""),"")</f>
        <v/>
      </c>
      <c r="AL359" s="3" t="str">
        <f>IF(AK359&lt;&gt;"",IF(AK359&lt;&gt;"LIBSETS_DROP_MECHANIC_MONSTER_NAME",VLOOKUP(AK359,'LibSets constants'!$I$4:$L$1003,3,FALSE),""),"")</f>
        <v/>
      </c>
      <c r="AM359" s="3" t="str">
        <f>IF(AK359&lt;&gt;"",IF(AK359&lt;&gt;"LIBSETS_DROP_MECHANIC_MONSTER_NAME",VLOOKUP(AK359,'LibSets constants'!$I$4:$L$1003,4,FALSE),""),"")</f>
        <v/>
      </c>
      <c r="AN359" s="3" t="str">
        <f>IF(G359&lt;&gt;"LIBSETS_SETTYPE_BATTLEGROUND",IF(G359&lt;&gt;"LIBSETS_SETTYPE_SPECIAL",IF(AO359&lt;&gt;"",VLOOKUP(AO359,'ESO zone constants'!$D$3:$H$4953,5,FALSE),""),""),"")</f>
        <v/>
      </c>
      <c r="AQ359" s="3" t="str">
        <f>IF(AP359&lt;&gt;"",IF(AP359&lt;&gt;"LIBSETS_DROP_MECHANIC_MONSTER_NAME",VLOOKUP(AP359,'LibSets constants'!$I$4:$L$1003,3,FALSE),""),"")</f>
        <v/>
      </c>
      <c r="AR359" s="3" t="str">
        <f>IF(AP359&lt;&gt;"",IF(AP359&lt;&gt;"LIBSETS_DROP_MECHANIC_MONSTER_NAME",VLOOKUP(AP359,'LibSets constants'!$I$4:$L$1003,4,FALSE),""),"")</f>
        <v/>
      </c>
      <c r="AS359" s="3" t="str">
        <f>IF(G359&lt;&gt;"LIBSETS_SETTYPE_BATTLEGROUND",IF(G359&lt;&gt;"LIBSETS_SETTYPE_SPECIAL",IF(AT359&lt;&gt;"",VLOOKUP(AT359,'ESO zone constants'!$D$3:$H$4953,5,FALSE),""),""),"")</f>
        <v/>
      </c>
      <c r="AV359" s="3" t="str">
        <f>IF(AU359&lt;&gt;"",IF(AU359&lt;&gt;"LIBSETS_DROP_MECHANIC_MONSTER_NAME",VLOOKUP(AU359,'LibSets constants'!$I$4:$L$1003,3,FALSE),""),"")</f>
        <v/>
      </c>
      <c r="AW359" s="3" t="str">
        <f>IF(AU359&lt;&gt;"",IF(AU359&lt;&gt;"LIBSETS_DROP_MECHANIC_MONSTER_NAME",VLOOKUP(AU359,'LibSets constants'!$I$4:$L$1003,4,FALSE),""),"")</f>
        <v/>
      </c>
      <c r="AX359" s="87" t="s">
        <v>2678</v>
      </c>
      <c r="AY359" s="21" t="str">
        <f t="shared" si="25"/>
        <v>[412] = {wayshrines={378,378,378,}, dlcId=DLC_BASE_GAME</v>
      </c>
      <c r="AZ359" s="21" t="str">
        <f t="shared" si="26"/>
        <v>, zoneIds={1082}, veteran=false</v>
      </c>
      <c r="BA359" s="21" t="str">
        <f t="shared" si="27"/>
        <v>, setType=LIBSETS_SETTYPE_ARENA</v>
      </c>
      <c r="BB359" s="21" t="str">
        <f t="shared" si="28"/>
        <v>, dropMechanic={LIBSETS_DROP_MECHANIC_ARENA_STAGE_CHEST}},</v>
      </c>
      <c r="BC359" s="21" t="str">
        <f t="shared" si="29"/>
        <v xml:space="preserve"> --Radial Uppercut / Rundum-Aufwärtsschnitt   [Blackrose Prison]</v>
      </c>
    </row>
    <row r="360" spans="1:55" x14ac:dyDescent="0.25">
      <c r="A360" s="12">
        <v>413</v>
      </c>
      <c r="B360" t="s">
        <v>1293</v>
      </c>
      <c r="C360" t="s">
        <v>1294</v>
      </c>
      <c r="D360" s="3">
        <f>A360</f>
        <v>413</v>
      </c>
      <c r="G360" s="8" t="s">
        <v>1477</v>
      </c>
      <c r="I360" t="s">
        <v>91</v>
      </c>
      <c r="J360" t="s">
        <v>91</v>
      </c>
      <c r="K360">
        <v>378</v>
      </c>
      <c r="L360">
        <v>378</v>
      </c>
      <c r="M360">
        <v>378</v>
      </c>
      <c r="N360">
        <v>0</v>
      </c>
      <c r="O360" s="66" t="s">
        <v>721</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constants'!$B$4:$C$1003,2,FALSE),"")</f>
        <v>Included in base game</v>
      </c>
      <c r="U360" s="33" t="s">
        <v>1561</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X360" s="3"/>
      <c r="Y360" s="3" t="str">
        <f>IF(G360&lt;&gt;"LIBSETS_SETTYPE_BATTLEGROUND",IF(G360&lt;&gt;"LIBSETS_SETTYPE_SPECIAL",IF(X360&lt;&gt;"",X360,IF(Z360&lt;&gt;"",VLOOKUP(Z360,'ESO zone constants'!$D$3:$H$4953,5,FALSE),"")),""),"")</f>
        <v/>
      </c>
      <c r="Z360" t="str">
        <f>IF(AND(O360&lt;&gt;"",NOT(ISERROR(O360))),"",IF(AND(L360&lt;&gt;"",L360&gt;0,NOT(ISERROR(L360))),VLOOKUP(L360,'ESO dumped WayshrineInfo'!$K$3:$N$9999,4,FALSE),""))</f>
        <v/>
      </c>
      <c r="AB360" s="43" t="str">
        <f>IF(AA360&lt;&gt;"",IF(AA360&lt;&gt;"LIBSETS_DROP_MECHANIC_MONSTER_NAME",VLOOKUP(AA360,'LibSets constants'!$I$4:$L$1003,3,FALSE),""),"")</f>
        <v/>
      </c>
      <c r="AC360" s="43" t="str">
        <f>IF(AA360&lt;&gt;"",IF(AA360&lt;&gt;"LIBSETS_DROP_MECHANIC_MONSTER_NAME",VLOOKUP(AA360,'LibSets constants'!$I$4:$L$1003,4,FALSE),""),"")</f>
        <v/>
      </c>
      <c r="AD360" s="3" t="str">
        <f>IF(G360&lt;&gt;"LIBSETS_SETTYPE_BATTLEGROUND",IF(G360&lt;&gt;"LIBSETS_SETTYPE_SPECIAL",IF(AE360&lt;&gt;"",VLOOKUP(AE360,'ESO zone constants'!$D$3:$H$4953,5,FALSE),""),""),"")</f>
        <v/>
      </c>
      <c r="AE360" t="str">
        <f>IF(AND(O360&lt;&gt;"",NOT(ISERROR(O360))),"",IF(AND(M360&lt;&gt;"",M360&gt;0,NOT(ISERROR(M360))),VLOOKUP(M360,'ESO dumped WayshrineInfo'!$K$3:$N$9999,4,FALSE),""))</f>
        <v/>
      </c>
      <c r="AF360" s="44"/>
      <c r="AG360" s="43" t="str">
        <f>IF(AF360&lt;&gt;"",IF(AF360&lt;&gt;"LIBSETS_DROP_MECHANIC_MONSTER_NAME",VLOOKUP(AF360,'LibSets constants'!$I$4:$L$1003,3,FALSE),""),"")</f>
        <v/>
      </c>
      <c r="AH360" s="43" t="str">
        <f>IF(AF360&lt;&gt;"",IF(AF360&lt;&gt;"LIBSETS_DROP_MECHANIC_MONSTER_NAME",VLOOKUP(AF360,'LibSets constants'!$I$4:$L$1003,4,FALSE),""),"")</f>
        <v/>
      </c>
      <c r="AI360" s="3" t="str">
        <f>IF(G360&lt;&gt;"LIBSETS_SETTYPE_BATTLEGROUND",IF(G360&lt;&gt;"LIBSETS_SETTYPE_SPECIAL",IF(AJ360&lt;&gt;"",VLOOKUP(AJ360,'ESO zone constants'!$D$3:$H$4953,5,FALSE),""),""),"")</f>
        <v/>
      </c>
      <c r="AK360" s="44"/>
      <c r="AL360" s="43" t="str">
        <f>IF(AK360&lt;&gt;"",IF(AK360&lt;&gt;"LIBSETS_DROP_MECHANIC_MONSTER_NAME",VLOOKUP(AK360,'LibSets constants'!$I$4:$L$1003,3,FALSE),""),"")</f>
        <v/>
      </c>
      <c r="AM360" s="43" t="str">
        <f>IF(AK360&lt;&gt;"",IF(AK360&lt;&gt;"LIBSETS_DROP_MECHANIC_MONSTER_NAME",VLOOKUP(AK360,'LibSets constants'!$I$4:$L$1003,4,FALSE),""),"")</f>
        <v/>
      </c>
      <c r="AN360" s="3" t="str">
        <f>IF(G360&lt;&gt;"LIBSETS_SETTYPE_BATTLEGROUND",IF(G360&lt;&gt;"LIBSETS_SETTYPE_SPECIAL",IF(AO360&lt;&gt;"",VLOOKUP(AO360,'ESO zone constants'!$D$3:$H$4953,5,FALSE),""),""),"")</f>
        <v/>
      </c>
      <c r="AP360" s="44"/>
      <c r="AQ360" s="43" t="str">
        <f>IF(AP360&lt;&gt;"",IF(AP360&lt;&gt;"LIBSETS_DROP_MECHANIC_MONSTER_NAME",VLOOKUP(AP360,'LibSets constants'!$I$4:$L$1003,3,FALSE),""),"")</f>
        <v/>
      </c>
      <c r="AR360" s="43" t="str">
        <f>IF(AP360&lt;&gt;"",IF(AP360&lt;&gt;"LIBSETS_DROP_MECHANIC_MONSTER_NAME",VLOOKUP(AP360,'LibSets constants'!$I$4:$L$1003,4,FALSE),""),"")</f>
        <v/>
      </c>
      <c r="AS360" s="3" t="str">
        <f>IF(G360&lt;&gt;"LIBSETS_SETTYPE_BATTLEGROUND",IF(G360&lt;&gt;"LIBSETS_SETTYPE_SPECIAL",IF(AT360&lt;&gt;"",VLOOKUP(AT360,'ESO zone constants'!$D$3:$H$4953,5,FALSE),""),""),"")</f>
        <v/>
      </c>
      <c r="AU360" s="44"/>
      <c r="AV360" s="43" t="str">
        <f>IF(AU360&lt;&gt;"",IF(AU360&lt;&gt;"LIBSETS_DROP_MECHANIC_MONSTER_NAME",VLOOKUP(AU360,'LibSets constants'!$I$4:$L$1003,3,FALSE),""),"")</f>
        <v/>
      </c>
      <c r="AW360" s="43" t="str">
        <f>IF(AU360&lt;&gt;"",IF(AU360&lt;&gt;"LIBSETS_DROP_MECHANIC_MONSTER_NAME",VLOOKUP(AU360,'LibSets constants'!$I$4:$L$1003,4,FALSE),""),"")</f>
        <v/>
      </c>
      <c r="AX360" s="87" t="s">
        <v>2678</v>
      </c>
      <c r="AY360" s="21" t="str">
        <f t="shared" si="25"/>
        <v>[413] = {wayshrines={378,378,378,}, dlcId=DLC_BASE_GAME</v>
      </c>
      <c r="AZ360" s="21" t="str">
        <f t="shared" si="26"/>
        <v>, zoneIds={1082}, veteran=false</v>
      </c>
      <c r="BA360" s="21" t="str">
        <f t="shared" si="27"/>
        <v>, setType=LIBSETS_SETTYPE_ARENA</v>
      </c>
      <c r="BB360" s="21" t="str">
        <f t="shared" si="28"/>
        <v>, dropMechanic={LIBSETS_DROP_MECHANIC_ARENA_STAGE_CHEST}},</v>
      </c>
      <c r="BC360" s="21" t="str">
        <f t="shared" si="29"/>
        <v xml:space="preserve"> --Spectral Cloak / Spektraler Mantel   [Blackrose Prison]</v>
      </c>
    </row>
    <row r="361" spans="1:55" x14ac:dyDescent="0.25">
      <c r="A361" s="12">
        <v>414</v>
      </c>
      <c r="B361" t="s">
        <v>1295</v>
      </c>
      <c r="C361" t="s">
        <v>1296</v>
      </c>
      <c r="D361" s="3">
        <f>A361</f>
        <v>414</v>
      </c>
      <c r="G361" s="8" t="s">
        <v>1477</v>
      </c>
      <c r="I361" t="s">
        <v>91</v>
      </c>
      <c r="J361" t="s">
        <v>91</v>
      </c>
      <c r="K361">
        <v>378</v>
      </c>
      <c r="L361">
        <v>378</v>
      </c>
      <c r="M361">
        <v>378</v>
      </c>
      <c r="N361">
        <v>0</v>
      </c>
      <c r="O361" s="66" t="s">
        <v>721</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1561</v>
      </c>
      <c r="V361" s="3" t="str">
        <f>IF(U361&lt;&gt;"",IF(U361&lt;&gt;"LIBSETS_DROP_MECHANIC_MONSTER_NAME",VLOOKUP(U361,'LibSets constants'!$I$4:$L$1003,3,FALSE),""),"")</f>
        <v>Arena stage chest</v>
      </c>
      <c r="W361" s="3" t="str">
        <f>IF(U361&lt;&gt;"",IF(U361&lt;&gt;"LIBSETS_DROP_MECHANIC_MONSTER_NAME",VLOOKUP(U361,'LibSets constants'!$I$4:$L$1003,4,FALSE),""),"")</f>
        <v>Arena-Phasen Schatztruhe</v>
      </c>
      <c r="X361" s="3"/>
      <c r="Y361" s="3" t="str">
        <f>IF(G361&lt;&gt;"LIBSETS_SETTYPE_BATTLEGROUND",IF(G361&lt;&gt;"LIBSETS_SETTYPE_SPECIAL",IF(X361&lt;&gt;"",X361,IF(Z361&lt;&gt;"",VLOOKUP(Z361,'ESO zone constants'!$D$3:$H$4953,5,FALSE),"")),""),"")</f>
        <v/>
      </c>
      <c r="Z361" t="str">
        <f>IF(AND(O361&lt;&gt;"",NOT(ISERROR(O361))),"",IF(AND(L361&lt;&gt;"",L361&gt;0,NOT(ISERROR(L361))),VLOOKUP(L361,'ESO dumped WayshrineInfo'!$K$3:$N$9999,4,FALSE),""))</f>
        <v/>
      </c>
      <c r="AB361" s="43" t="str">
        <f>IF(AA361&lt;&gt;"",IF(AA361&lt;&gt;"LIBSETS_DROP_MECHANIC_MONSTER_NAME",VLOOKUP(AA361,'LibSets constants'!$I$4:$L$1003,3,FALSE),""),"")</f>
        <v/>
      </c>
      <c r="AC361" s="43" t="str">
        <f>IF(AA361&lt;&gt;"",IF(AA361&lt;&gt;"LIBSETS_DROP_MECHANIC_MONSTER_NAME",VLOOKUP(AA361,'LibSets constants'!$I$4:$L$1003,4,FALSE),""),"")</f>
        <v/>
      </c>
      <c r="AD361" s="3" t="str">
        <f>IF(G361&lt;&gt;"LIBSETS_SETTYPE_BATTLEGROUND",IF(G361&lt;&gt;"LIBSETS_SETTYPE_SPECIAL",IF(AE361&lt;&gt;"",VLOOKUP(AE361,'ESO zone constants'!$D$3:$H$4953,5,FALSE),""),""),"")</f>
        <v/>
      </c>
      <c r="AE361" t="str">
        <f>IF(AND(O361&lt;&gt;"",NOT(ISERROR(O361))),"",IF(AND(M361&lt;&gt;"",M361&gt;0,NOT(ISERROR(M361))),VLOOKUP(M361,'ESO dumped WayshrineInfo'!$K$3:$N$9999,4,FALSE),""))</f>
        <v/>
      </c>
      <c r="AF361" s="44"/>
      <c r="AG361" s="43" t="str">
        <f>IF(AF361&lt;&gt;"",IF(AF361&lt;&gt;"LIBSETS_DROP_MECHANIC_MONSTER_NAME",VLOOKUP(AF361,'LibSets constants'!$I$4:$L$1003,3,FALSE),""),"")</f>
        <v/>
      </c>
      <c r="AH361" s="43" t="str">
        <f>IF(AF361&lt;&gt;"",IF(AF361&lt;&gt;"LIBSETS_DROP_MECHANIC_MONSTER_NAME",VLOOKUP(AF361,'LibSets constants'!$I$4:$L$1003,4,FALSE),""),"")</f>
        <v/>
      </c>
      <c r="AI361" s="3" t="str">
        <f>IF(G361&lt;&gt;"LIBSETS_SETTYPE_BATTLEGROUND",IF(G361&lt;&gt;"LIBSETS_SETTYPE_SPECIAL",IF(AJ361&lt;&gt;"",VLOOKUP(AJ361,'ESO zone constants'!$D$3:$H$4953,5,FALSE),""),""),"")</f>
        <v/>
      </c>
      <c r="AK361" s="44"/>
      <c r="AL361" s="43" t="str">
        <f>IF(AK361&lt;&gt;"",IF(AK361&lt;&gt;"LIBSETS_DROP_MECHANIC_MONSTER_NAME",VLOOKUP(AK361,'LibSets constants'!$I$4:$L$1003,3,FALSE),""),"")</f>
        <v/>
      </c>
      <c r="AM361" s="43" t="str">
        <f>IF(AK361&lt;&gt;"",IF(AK361&lt;&gt;"LIBSETS_DROP_MECHANIC_MONSTER_NAME",VLOOKUP(AK361,'LibSets constants'!$I$4:$L$1003,4,FALSE),""),"")</f>
        <v/>
      </c>
      <c r="AN361" s="3" t="str">
        <f>IF(G361&lt;&gt;"LIBSETS_SETTYPE_BATTLEGROUND",IF(G361&lt;&gt;"LIBSETS_SETTYPE_SPECIAL",IF(AO361&lt;&gt;"",VLOOKUP(AO361,'ESO zone constants'!$D$3:$H$4953,5,FALSE),""),""),"")</f>
        <v/>
      </c>
      <c r="AP361" s="44"/>
      <c r="AQ361" s="43" t="str">
        <f>IF(AP361&lt;&gt;"",IF(AP361&lt;&gt;"LIBSETS_DROP_MECHANIC_MONSTER_NAME",VLOOKUP(AP361,'LibSets constants'!$I$4:$L$1003,3,FALSE),""),"")</f>
        <v/>
      </c>
      <c r="AR361" s="43" t="str">
        <f>IF(AP361&lt;&gt;"",IF(AP361&lt;&gt;"LIBSETS_DROP_MECHANIC_MONSTER_NAME",VLOOKUP(AP361,'LibSets constants'!$I$4:$L$1003,4,FALSE),""),"")</f>
        <v/>
      </c>
      <c r="AS361" s="3" t="str">
        <f>IF(G361&lt;&gt;"LIBSETS_SETTYPE_BATTLEGROUND",IF(G361&lt;&gt;"LIBSETS_SETTYPE_SPECIAL",IF(AT361&lt;&gt;"",VLOOKUP(AT361,'ESO zone constants'!$D$3:$H$4953,5,FALSE),""),""),"")</f>
        <v/>
      </c>
      <c r="AU361" s="44"/>
      <c r="AV361" s="43" t="str">
        <f>IF(AU361&lt;&gt;"",IF(AU361&lt;&gt;"LIBSETS_DROP_MECHANIC_MONSTER_NAME",VLOOKUP(AU361,'LibSets constants'!$I$4:$L$1003,3,FALSE),""),"")</f>
        <v/>
      </c>
      <c r="AW361" s="43" t="str">
        <f>IF(AU361&lt;&gt;"",IF(AU361&lt;&gt;"LIBSETS_DROP_MECHANIC_MONSTER_NAME",VLOOKUP(AU361,'LibSets constants'!$I$4:$L$1003,4,FALSE),""),"")</f>
        <v/>
      </c>
      <c r="AX361" s="87" t="s">
        <v>2678</v>
      </c>
      <c r="AY361" s="21" t="str">
        <f t="shared" si="25"/>
        <v>[414] = {wayshrines={378,378,378,}, dlcId=DLC_BASE_GAME</v>
      </c>
      <c r="AZ361" s="21" t="str">
        <f t="shared" si="26"/>
        <v>, zoneIds={1082}, veteran=false</v>
      </c>
      <c r="BA361" s="21" t="str">
        <f t="shared" si="27"/>
        <v>, setType=LIBSETS_SETTYPE_ARENA</v>
      </c>
      <c r="BB361" s="21" t="str">
        <f t="shared" si="28"/>
        <v>, dropMechanic={LIBSETS_DROP_MECHANIC_ARENA_STAGE_CHEST}},</v>
      </c>
      <c r="BC361" s="21" t="str">
        <f t="shared" si="29"/>
        <v xml:space="preserve"> --Virulent Shot / Virulenter Schuss   [Blackrose Prison]</v>
      </c>
    </row>
    <row r="362" spans="1:55" x14ac:dyDescent="0.25">
      <c r="A362" s="12">
        <v>415</v>
      </c>
      <c r="B362" t="s">
        <v>1297</v>
      </c>
      <c r="C362" t="s">
        <v>1298</v>
      </c>
      <c r="D362" s="3">
        <f>A362</f>
        <v>415</v>
      </c>
      <c r="G362" s="8" t="s">
        <v>1477</v>
      </c>
      <c r="I362" t="s">
        <v>91</v>
      </c>
      <c r="J362" t="s">
        <v>91</v>
      </c>
      <c r="K362">
        <v>378</v>
      </c>
      <c r="L362">
        <v>378</v>
      </c>
      <c r="M362">
        <v>378</v>
      </c>
      <c r="N362">
        <v>0</v>
      </c>
      <c r="O362" s="66" t="s">
        <v>721</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U362" s="33" t="s">
        <v>1561</v>
      </c>
      <c r="V362" s="3" t="str">
        <f>IF(U362&lt;&gt;"",IF(U362&lt;&gt;"LIBSETS_DROP_MECHANIC_MONSTER_NAME",VLOOKUP(U362,'LibSets constants'!$I$4:$L$1003,3,FALSE),""),"")</f>
        <v>Arena stage chest</v>
      </c>
      <c r="W362" s="3" t="str">
        <f>IF(U362&lt;&gt;"",IF(U362&lt;&gt;"LIBSETS_DROP_MECHANIC_MONSTER_NAME",VLOOKUP(U362,'LibSets constants'!$I$4:$L$1003,4,FALSE),""),"")</f>
        <v>Arena-Phasen Schatztruhe</v>
      </c>
      <c r="X362" s="3"/>
      <c r="Y362" s="3" t="str">
        <f>IF(G362&lt;&gt;"LIBSETS_SETTYPE_BATTLEGROUND",IF(G362&lt;&gt;"LIBSETS_SETTYPE_SPECIAL",IF(X362&lt;&gt;"",X362,IF(Z362&lt;&gt;"",VLOOKUP(Z362,'ESO zone constants'!$D$3:$H$4953,5,FALSE),"")),""),"")</f>
        <v/>
      </c>
      <c r="Z362" t="str">
        <f>IF(AND(O362&lt;&gt;"",NOT(ISERROR(O362))),"",IF(AND(L362&lt;&gt;"",L362&gt;0,NOT(ISERROR(L362))),VLOOKUP(L362,'ESO dumped WayshrineInfo'!$K$3:$N$9999,4,FALSE),""))</f>
        <v/>
      </c>
      <c r="AB362" s="3" t="str">
        <f>IF(AA362&lt;&gt;"",IF(AA362&lt;&gt;"LIBSETS_DROP_MECHANIC_MONSTER_NAME",VLOOKUP(AA362,'LibSets constants'!$I$4:$L$1003,3,FALSE),""),"")</f>
        <v/>
      </c>
      <c r="AC362" s="3" t="str">
        <f>IF(AA362&lt;&gt;"",IF(AA362&lt;&gt;"LIBSETS_DROP_MECHANIC_MONSTER_NAME",VLOOKUP(AA362,'LibSets constants'!$I$4:$L$1003,4,FALSE),""),"")</f>
        <v/>
      </c>
      <c r="AD362" s="3" t="str">
        <f>IF(G362&lt;&gt;"LIBSETS_SETTYPE_BATTLEGROUND",IF(G362&lt;&gt;"LIBSETS_SETTYPE_SPECIAL",IF(AE362&lt;&gt;"",VLOOKUP(AE362,'ESO zone constants'!$D$3:$H$4953,5,FALSE),""),""),"")</f>
        <v/>
      </c>
      <c r="AE362" t="str">
        <f>IF(AND(O362&lt;&gt;"",NOT(ISERROR(O362))),"",IF(AND(M362&lt;&gt;"",M362&gt;0,NOT(ISERROR(M362))),VLOOKUP(M362,'ESO dumped WayshrineInfo'!$K$3:$N$9999,4,FALSE),""))</f>
        <v/>
      </c>
      <c r="AG362" s="3" t="str">
        <f>IF(AF362&lt;&gt;"",IF(AF362&lt;&gt;"LIBSETS_DROP_MECHANIC_MONSTER_NAME",VLOOKUP(AF362,'LibSets constants'!$I$4:$L$1003,3,FALSE),""),"")</f>
        <v/>
      </c>
      <c r="AH362" s="3" t="str">
        <f>IF(AF362&lt;&gt;"",IF(AF362&lt;&gt;"LIBSETS_DROP_MECHANIC_MONSTER_NAME",VLOOKUP(AF362,'LibSets constants'!$I$4:$L$1003,4,FALSE),""),"")</f>
        <v/>
      </c>
      <c r="AI362" s="3" t="str">
        <f>IF(G362&lt;&gt;"LIBSETS_SETTYPE_BATTLEGROUND",IF(G362&lt;&gt;"LIBSETS_SETTYPE_SPECIAL",IF(AJ362&lt;&gt;"",VLOOKUP(AJ362,'ESO zone constants'!$D$3:$H$4953,5,FALSE),""),""),"")</f>
        <v/>
      </c>
      <c r="AL362" s="3" t="str">
        <f>IF(AK362&lt;&gt;"",IF(AK362&lt;&gt;"LIBSETS_DROP_MECHANIC_MONSTER_NAME",VLOOKUP(AK362,'LibSets constants'!$I$4:$L$1003,3,FALSE),""),"")</f>
        <v/>
      </c>
      <c r="AM362" s="3" t="str">
        <f>IF(AK362&lt;&gt;"",IF(AK362&lt;&gt;"LIBSETS_DROP_MECHANIC_MONSTER_NAME",VLOOKUP(AK362,'LibSets constants'!$I$4:$L$1003,4,FALSE),""),"")</f>
        <v/>
      </c>
      <c r="AN362" s="3" t="str">
        <f>IF(G362&lt;&gt;"LIBSETS_SETTYPE_BATTLEGROUND",IF(G362&lt;&gt;"LIBSETS_SETTYPE_SPECIAL",IF(AO362&lt;&gt;"",VLOOKUP(AO362,'ESO zone constants'!$D$3:$H$4953,5,FALSE),""),""),"")</f>
        <v/>
      </c>
      <c r="AQ362" s="3" t="str">
        <f>IF(AP362&lt;&gt;"",IF(AP362&lt;&gt;"LIBSETS_DROP_MECHANIC_MONSTER_NAME",VLOOKUP(AP362,'LibSets constants'!$I$4:$L$1003,3,FALSE),""),"")</f>
        <v/>
      </c>
      <c r="AR362" s="3" t="str">
        <f>IF(AP362&lt;&gt;"",IF(AP362&lt;&gt;"LIBSETS_DROP_MECHANIC_MONSTER_NAME",VLOOKUP(AP362,'LibSets constants'!$I$4:$L$1003,4,FALSE),""),"")</f>
        <v/>
      </c>
      <c r="AS362" s="3" t="str">
        <f>IF(G362&lt;&gt;"LIBSETS_SETTYPE_BATTLEGROUND",IF(G362&lt;&gt;"LIBSETS_SETTYPE_SPECIAL",IF(AT362&lt;&gt;"",VLOOKUP(AT362,'ESO zone constants'!$D$3:$H$4953,5,FALSE),""),""),"")</f>
        <v/>
      </c>
      <c r="AV362" s="3" t="str">
        <f>IF(AU362&lt;&gt;"",IF(AU362&lt;&gt;"LIBSETS_DROP_MECHANIC_MONSTER_NAME",VLOOKUP(AU362,'LibSets constants'!$I$4:$L$1003,3,FALSE),""),"")</f>
        <v/>
      </c>
      <c r="AW362" s="3" t="str">
        <f>IF(AU362&lt;&gt;"",IF(AU362&lt;&gt;"LIBSETS_DROP_MECHANIC_MONSTER_NAME",VLOOKUP(AU362,'LibSets constants'!$I$4:$L$1003,4,FALSE),""),"")</f>
        <v/>
      </c>
      <c r="AX362" s="87" t="s">
        <v>2678</v>
      </c>
      <c r="AY362" s="21" t="str">
        <f t="shared" si="25"/>
        <v>[415] = {wayshrines={378,378,378,}, dlcId=DLC_BASE_GAME</v>
      </c>
      <c r="AZ362" s="21" t="str">
        <f t="shared" si="26"/>
        <v>, zoneIds={1082}, veteran=false</v>
      </c>
      <c r="BA362" s="21" t="str">
        <f t="shared" si="27"/>
        <v>, setType=LIBSETS_SETTYPE_ARENA</v>
      </c>
      <c r="BB362" s="21" t="str">
        <f t="shared" si="28"/>
        <v>, dropMechanic={LIBSETS_DROP_MECHANIC_ARENA_STAGE_CHEST}},</v>
      </c>
      <c r="BC362" s="21" t="str">
        <f t="shared" si="29"/>
        <v xml:space="preserve"> --Wild Impulse / Wilder Impuls   [Blackrose Prison]</v>
      </c>
    </row>
    <row r="363" spans="1:55" x14ac:dyDescent="0.25">
      <c r="A363" s="12">
        <v>416</v>
      </c>
      <c r="B363" t="s">
        <v>1299</v>
      </c>
      <c r="C363" t="s">
        <v>2646</v>
      </c>
      <c r="D363" s="3">
        <f>A363</f>
        <v>416</v>
      </c>
      <c r="G363" s="8" t="s">
        <v>1477</v>
      </c>
      <c r="I363" t="s">
        <v>91</v>
      </c>
      <c r="J363" t="s">
        <v>91</v>
      </c>
      <c r="K363">
        <v>378</v>
      </c>
      <c r="L363">
        <v>378</v>
      </c>
      <c r="M363">
        <v>378</v>
      </c>
      <c r="N363">
        <v>0</v>
      </c>
      <c r="O363" s="66" t="s">
        <v>721</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1561</v>
      </c>
      <c r="V363" s="3" t="str">
        <f>IF(U363&lt;&gt;"",IF(U363&lt;&gt;"LIBSETS_DROP_MECHANIC_MONSTER_NAME",VLOOKUP(U363,'LibSets constants'!$I$4:$L$1003,3,FALSE),""),"")</f>
        <v>Arena stage chest</v>
      </c>
      <c r="W363" s="3" t="str">
        <f>IF(U363&lt;&gt;"",IF(U363&lt;&gt;"LIBSETS_DROP_MECHANIC_MONSTER_NAME",VLOOKUP(U363,'LibSets constants'!$I$4:$L$1003,4,FALSE),""),"")</f>
        <v>Arena-Phasen Schatztruhe</v>
      </c>
      <c r="X363" s="3"/>
      <c r="Y363" s="3" t="str">
        <f>IF(G363&lt;&gt;"LIBSETS_SETTYPE_BATTLEGROUND",IF(G363&lt;&gt;"LIBSETS_SETTYPE_SPECIAL",IF(X363&lt;&gt;"",X363,IF(Z363&lt;&gt;"",VLOOKUP(Z363,'ESO zone constants'!$D$3:$H$4953,5,FALSE),"")),""),"")</f>
        <v/>
      </c>
      <c r="Z363" t="str">
        <f>IF(AND(O363&lt;&gt;"",NOT(ISERROR(O363))),"",IF(AND(L363&lt;&gt;"",L363&gt;0,NOT(ISERROR(L363))),VLOOKUP(L363,'ESO dumped WayshrineInfo'!$K$3:$N$9999,4,FALSE),""))</f>
        <v/>
      </c>
      <c r="AB363" s="43" t="str">
        <f>IF(AA363&lt;&gt;"",IF(AA363&lt;&gt;"LIBSETS_DROP_MECHANIC_MONSTER_NAME",VLOOKUP(AA363,'LibSets constants'!$I$4:$L$1003,3,FALSE),""),"")</f>
        <v/>
      </c>
      <c r="AC363" s="43" t="str">
        <f>IF(AA363&lt;&gt;"",IF(AA363&lt;&gt;"LIBSETS_DROP_MECHANIC_MONSTER_NAME",VLOOKUP(AA363,'LibSets constants'!$I$4:$L$1003,4,FALSE),""),"")</f>
        <v/>
      </c>
      <c r="AD363" s="3" t="str">
        <f>IF(G363&lt;&gt;"LIBSETS_SETTYPE_BATTLEGROUND",IF(G363&lt;&gt;"LIBSETS_SETTYPE_SPECIAL",IF(AE363&lt;&gt;"",VLOOKUP(AE363,'ESO zone constants'!$D$3:$H$4953,5,FALSE),""),""),"")</f>
        <v/>
      </c>
      <c r="AE363" t="str">
        <f>IF(AND(O363&lt;&gt;"",NOT(ISERROR(O363))),"",IF(AND(M363&lt;&gt;"",M363&gt;0,NOT(ISERROR(M363))),VLOOKUP(M363,'ESO dumped WayshrineInfo'!$K$3:$N$9999,4,FALSE),""))</f>
        <v/>
      </c>
      <c r="AF363" s="44"/>
      <c r="AG363" s="43" t="str">
        <f>IF(AF363&lt;&gt;"",IF(AF363&lt;&gt;"LIBSETS_DROP_MECHANIC_MONSTER_NAME",VLOOKUP(AF363,'LibSets constants'!$I$4:$L$1003,3,FALSE),""),"")</f>
        <v/>
      </c>
      <c r="AH363" s="43" t="str">
        <f>IF(AF363&lt;&gt;"",IF(AF363&lt;&gt;"LIBSETS_DROP_MECHANIC_MONSTER_NAME",VLOOKUP(AF363,'LibSets constants'!$I$4:$L$1003,4,FALSE),""),"")</f>
        <v/>
      </c>
      <c r="AI363" s="3" t="str">
        <f>IF(G363&lt;&gt;"LIBSETS_SETTYPE_BATTLEGROUND",IF(G363&lt;&gt;"LIBSETS_SETTYPE_SPECIAL",IF(AJ363&lt;&gt;"",VLOOKUP(AJ363,'ESO zone constants'!$D$3:$H$4953,5,FALSE),""),""),"")</f>
        <v/>
      </c>
      <c r="AK363" s="44"/>
      <c r="AL363" s="43" t="str">
        <f>IF(AK363&lt;&gt;"",IF(AK363&lt;&gt;"LIBSETS_DROP_MECHANIC_MONSTER_NAME",VLOOKUP(AK363,'LibSets constants'!$I$4:$L$1003,3,FALSE),""),"")</f>
        <v/>
      </c>
      <c r="AM363" s="43" t="str">
        <f>IF(AK363&lt;&gt;"",IF(AK363&lt;&gt;"LIBSETS_DROP_MECHANIC_MONSTER_NAME",VLOOKUP(AK363,'LibSets constants'!$I$4:$L$1003,4,FALSE),""),"")</f>
        <v/>
      </c>
      <c r="AN363" s="3" t="str">
        <f>IF(G363&lt;&gt;"LIBSETS_SETTYPE_BATTLEGROUND",IF(G363&lt;&gt;"LIBSETS_SETTYPE_SPECIAL",IF(AO363&lt;&gt;"",VLOOKUP(AO363,'ESO zone constants'!$D$3:$H$4953,5,FALSE),""),""),"")</f>
        <v/>
      </c>
      <c r="AP363" s="44"/>
      <c r="AQ363" s="43" t="str">
        <f>IF(AP363&lt;&gt;"",IF(AP363&lt;&gt;"LIBSETS_DROP_MECHANIC_MONSTER_NAME",VLOOKUP(AP363,'LibSets constants'!$I$4:$L$1003,3,FALSE),""),"")</f>
        <v/>
      </c>
      <c r="AR363" s="43" t="str">
        <f>IF(AP363&lt;&gt;"",IF(AP363&lt;&gt;"LIBSETS_DROP_MECHANIC_MONSTER_NAME",VLOOKUP(AP363,'LibSets constants'!$I$4:$L$1003,4,FALSE),""),"")</f>
        <v/>
      </c>
      <c r="AS363" s="3" t="str">
        <f>IF(G363&lt;&gt;"LIBSETS_SETTYPE_BATTLEGROUND",IF(G363&lt;&gt;"LIBSETS_SETTYPE_SPECIAL",IF(AT363&lt;&gt;"",VLOOKUP(AT363,'ESO zone constants'!$D$3:$H$4953,5,FALSE),""),""),"")</f>
        <v/>
      </c>
      <c r="AU363" s="44"/>
      <c r="AV363" s="43" t="str">
        <f>IF(AU363&lt;&gt;"",IF(AU363&lt;&gt;"LIBSETS_DROP_MECHANIC_MONSTER_NAME",VLOOKUP(AU363,'LibSets constants'!$I$4:$L$1003,3,FALSE),""),"")</f>
        <v/>
      </c>
      <c r="AW363" s="43" t="str">
        <f>IF(AU363&lt;&gt;"",IF(AU363&lt;&gt;"LIBSETS_DROP_MECHANIC_MONSTER_NAME",VLOOKUP(AU363,'LibSets constants'!$I$4:$L$1003,4,FALSE),""),"")</f>
        <v/>
      </c>
      <c r="AX363" s="87" t="s">
        <v>2678</v>
      </c>
      <c r="AY363" s="21" t="str">
        <f t="shared" si="25"/>
        <v>[416] = {wayshrines={378,378,378,}, dlcId=DLC_BASE_GAME</v>
      </c>
      <c r="AZ363" s="21" t="str">
        <f t="shared" si="26"/>
        <v>, zoneIds={1082}, veteran=false</v>
      </c>
      <c r="BA363" s="21" t="str">
        <f t="shared" si="27"/>
        <v>, setType=LIBSETS_SETTYPE_ARENA</v>
      </c>
      <c r="BB363" s="21" t="str">
        <f t="shared" si="28"/>
        <v>, dropMechanic={LIBSETS_DROP_MECHANIC_ARENA_STAGE_CHEST}},</v>
      </c>
      <c r="BC363" s="21" t="str">
        <f t="shared" si="29"/>
        <v xml:space="preserve"> --Mender\'s Ward / Schutz des Pflegers   [Blackrose Prison]</v>
      </c>
    </row>
    <row r="364" spans="1:55" x14ac:dyDescent="0.25">
      <c r="A364" s="12">
        <v>417</v>
      </c>
      <c r="B364" t="s">
        <v>1300</v>
      </c>
      <c r="C364" t="s">
        <v>1301</v>
      </c>
      <c r="D364" s="3">
        <f>A364</f>
        <v>417</v>
      </c>
      <c r="G364" s="8" t="s">
        <v>1480</v>
      </c>
      <c r="I364" t="s">
        <v>91</v>
      </c>
      <c r="J364" t="s">
        <v>91</v>
      </c>
      <c r="K364">
        <v>-1</v>
      </c>
      <c r="L364">
        <v>-1</v>
      </c>
      <c r="M364">
        <v>-1</v>
      </c>
      <c r="N364">
        <v>0</v>
      </c>
      <c r="O364" s="66" t="s">
        <v>125</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constants'!$B$4:$C$1003,2,FALSE),"")</f>
        <v>Included in base game</v>
      </c>
      <c r="U364" s="33" t="s">
        <v>1546</v>
      </c>
      <c r="V364" s="3" t="str">
        <f>IF(U364&lt;&gt;"",IF(U364&lt;&gt;"LIBSETS_DROP_MECHANIC_MONSTER_NAME",VLOOKUP(U364,'LibSets constants'!$I$4:$L$1003,3,FALSE),""),"")</f>
        <v>Rewards for the worthy (Cyrodiil/Battleground mail)</v>
      </c>
      <c r="W364" s="3" t="str">
        <f>IF(U364&lt;&gt;"",IF(U364&lt;&gt;"LIBSETS_DROP_MECHANIC_MONSTER_NAME",VLOOKUP(U364,'LibSets constants'!$I$4:$L$1003,4,FALSE),""),"")</f>
        <v>Gerechter Lohn (Cyrodiil/Schlachtfeld Mail)</v>
      </c>
      <c r="X364" s="3"/>
      <c r="Y364" s="3" t="str">
        <f>IF(G364&lt;&gt;"LIBSETS_SETTYPE_BATTLEGROUND",IF(G364&lt;&gt;"LIBSETS_SETTYPE_SPECIAL",IF(X364&lt;&gt;"",X364,IF(Z364&lt;&gt;"",VLOOKUP(Z364,'ESO zone constants'!$D$3:$H$4953,5,FALSE),"")),""),"")</f>
        <v/>
      </c>
      <c r="Z364" t="str">
        <f>IF(AND(O364&lt;&gt;"",NOT(ISERROR(O364))),"",IF(AND(L364&lt;&gt;"",L364&gt;0,NOT(ISERROR(L364))),VLOOKUP(L364,'ESO dumped WayshrineInfo'!$K$3:$N$9999,4,FALSE),""))</f>
        <v/>
      </c>
      <c r="AB364" s="3" t="str">
        <f>IF(AA364&lt;&gt;"",IF(AA364&lt;&gt;"LIBSETS_DROP_MECHANIC_MONSTER_NAME",VLOOKUP(AA364,'LibSets constants'!$I$4:$L$1003,3,FALSE),""),"")</f>
        <v/>
      </c>
      <c r="AC364" s="3" t="str">
        <f>IF(AA364&lt;&gt;"",IF(AA364&lt;&gt;"LIBSETS_DROP_MECHANIC_MONSTER_NAME",VLOOKUP(AA364,'LibSets constants'!$I$4:$L$1003,4,FALSE),""),"")</f>
        <v/>
      </c>
      <c r="AD364" s="3" t="str">
        <f>IF(G364&lt;&gt;"LIBSETS_SETTYPE_BATTLEGROUND",IF(G364&lt;&gt;"LIBSETS_SETTYPE_SPECIAL",IF(AE364&lt;&gt;"",VLOOKUP(AE364,'ESO zone constants'!$D$3:$H$4953,5,FALSE),""),""),"")</f>
        <v/>
      </c>
      <c r="AE364" t="str">
        <f>IF(AND(O364&lt;&gt;"",NOT(ISERROR(O364))),"",IF(AND(M364&lt;&gt;"",M364&gt;0,NOT(ISERROR(M364))),VLOOKUP(M364,'ESO dumped WayshrineInfo'!$K$3:$N$9999,4,FALSE),""))</f>
        <v/>
      </c>
      <c r="AG364" s="3" t="str">
        <f>IF(AF364&lt;&gt;"",IF(AF364&lt;&gt;"LIBSETS_DROP_MECHANIC_MONSTER_NAME",VLOOKUP(AF364,'LibSets constants'!$I$4:$L$1003,3,FALSE),""),"")</f>
        <v/>
      </c>
      <c r="AH364" s="3" t="str">
        <f>IF(AF364&lt;&gt;"",IF(AF364&lt;&gt;"LIBSETS_DROP_MECHANIC_MONSTER_NAME",VLOOKUP(AF364,'LibSets constants'!$I$4:$L$1003,4,FALSE),""),"")</f>
        <v/>
      </c>
      <c r="AI364" s="3" t="str">
        <f>IF(G364&lt;&gt;"LIBSETS_SETTYPE_BATTLEGROUND",IF(G364&lt;&gt;"LIBSETS_SETTYPE_SPECIAL",IF(AJ364&lt;&gt;"",VLOOKUP(AJ364,'ESO zone constants'!$D$3:$H$4953,5,FALSE),""),""),"")</f>
        <v/>
      </c>
      <c r="AL364" s="3" t="str">
        <f>IF(AK364&lt;&gt;"",IF(AK364&lt;&gt;"LIBSETS_DROP_MECHANIC_MONSTER_NAME",VLOOKUP(AK364,'LibSets constants'!$I$4:$L$1003,3,FALSE),""),"")</f>
        <v/>
      </c>
      <c r="AM364" s="3" t="str">
        <f>IF(AK364&lt;&gt;"",IF(AK364&lt;&gt;"LIBSETS_DROP_MECHANIC_MONSTER_NAME",VLOOKUP(AK364,'LibSets constants'!$I$4:$L$1003,4,FALSE),""),"")</f>
        <v/>
      </c>
      <c r="AN364" s="3" t="str">
        <f>IF(G364&lt;&gt;"LIBSETS_SETTYPE_BATTLEGROUND",IF(G364&lt;&gt;"LIBSETS_SETTYPE_SPECIAL",IF(AO364&lt;&gt;"",VLOOKUP(AO364,'ESO zone constants'!$D$3:$H$4953,5,FALSE),""),""),"")</f>
        <v/>
      </c>
      <c r="AQ364" s="3" t="str">
        <f>IF(AP364&lt;&gt;"",IF(AP364&lt;&gt;"LIBSETS_DROP_MECHANIC_MONSTER_NAME",VLOOKUP(AP364,'LibSets constants'!$I$4:$L$1003,3,FALSE),""),"")</f>
        <v/>
      </c>
      <c r="AR364" s="3" t="str">
        <f>IF(AP364&lt;&gt;"",IF(AP364&lt;&gt;"LIBSETS_DROP_MECHANIC_MONSTER_NAME",VLOOKUP(AP364,'LibSets constants'!$I$4:$L$1003,4,FALSE),""),"")</f>
        <v/>
      </c>
      <c r="AS364" s="3" t="str">
        <f>IF(G364&lt;&gt;"LIBSETS_SETTYPE_BATTLEGROUND",IF(G364&lt;&gt;"LIBSETS_SETTYPE_SPECIAL",IF(AT364&lt;&gt;"",VLOOKUP(AT364,'ESO zone constants'!$D$3:$H$4953,5,FALSE),""),""),"")</f>
        <v/>
      </c>
      <c r="AV364" s="3" t="str">
        <f>IF(AU364&lt;&gt;"",IF(AU364&lt;&gt;"LIBSETS_DROP_MECHANIC_MONSTER_NAME",VLOOKUP(AU364,'LibSets constants'!$I$4:$L$1003,3,FALSE),""),"")</f>
        <v/>
      </c>
      <c r="AW364" s="43" t="str">
        <f>IF(AU364&lt;&gt;"",IF(AU364&lt;&gt;"LIBSETS_DROP_MECHANIC_MONSTER_NAME",VLOOKUP(AU364,'LibSets constants'!$I$4:$L$1003,4,FALSE),""),"")</f>
        <v/>
      </c>
      <c r="AX364" s="87" t="s">
        <v>2678</v>
      </c>
      <c r="AY364" s="21" t="str">
        <f t="shared" si="25"/>
        <v>[417] = {wayshrines={-1,-1,-1,}, dlcId=DLC_BASE_GAME</v>
      </c>
      <c r="AZ364" s="21" t="str">
        <f t="shared" si="26"/>
        <v>, zoneIds={181}, veteran=false</v>
      </c>
      <c r="BA364" s="21" t="str">
        <f t="shared" si="27"/>
        <v>, setType=LIBSETS_SETTYPE_CYRODIIL</v>
      </c>
      <c r="BB364" s="21" t="str">
        <f t="shared" si="28"/>
        <v>, dropMechanic={LIBSETS_DROP_MECHANIC_MAIL_PVP_REWARDS_FOR_THE_WORTHY}},</v>
      </c>
      <c r="BC364" s="21" t="str">
        <f t="shared" si="29"/>
        <v xml:space="preserve"> --Indomitable Fury / Unbeugsamer Zorn   [Cyrodiil]</v>
      </c>
    </row>
    <row r="365" spans="1:55" x14ac:dyDescent="0.25">
      <c r="A365" s="12">
        <v>418</v>
      </c>
      <c r="B365" t="s">
        <v>1302</v>
      </c>
      <c r="C365" t="s">
        <v>1303</v>
      </c>
      <c r="D365" s="3">
        <f>A365</f>
        <v>418</v>
      </c>
      <c r="G365" s="8" t="s">
        <v>1480</v>
      </c>
      <c r="I365" t="s">
        <v>91</v>
      </c>
      <c r="J365" t="s">
        <v>91</v>
      </c>
      <c r="K365">
        <v>-1</v>
      </c>
      <c r="L365">
        <v>-1</v>
      </c>
      <c r="M365">
        <v>-1</v>
      </c>
      <c r="N365">
        <v>0</v>
      </c>
      <c r="O365" s="66" t="s">
        <v>125</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constants'!$B$4:$C$1003,2,FALSE),"")</f>
        <v>Included in base game</v>
      </c>
      <c r="U365" s="33" t="s">
        <v>1546</v>
      </c>
      <c r="V365" s="3" t="str">
        <f>IF(U365&lt;&gt;"",IF(U365&lt;&gt;"LIBSETS_DROP_MECHANIC_MONSTER_NAME",VLOOKUP(U365,'LibSets constants'!$I$4:$L$1003,3,FALSE),""),"")</f>
        <v>Rewards for the worthy (Cyrodiil/Battleground mail)</v>
      </c>
      <c r="W365" s="3" t="str">
        <f>IF(U365&lt;&gt;"",IF(U365&lt;&gt;"LIBSETS_DROP_MECHANIC_MONSTER_NAME",VLOOKUP(U365,'LibSets constants'!$I$4:$L$1003,4,FALSE),""),"")</f>
        <v>Gerechter Lohn (Cyrodiil/Schlachtfeld Mail)</v>
      </c>
      <c r="X365" s="3"/>
      <c r="Y365" s="3" t="str">
        <f>IF(G365&lt;&gt;"LIBSETS_SETTYPE_BATTLEGROUND",IF(G365&lt;&gt;"LIBSETS_SETTYPE_SPECIAL",IF(X365&lt;&gt;"",X365,IF(Z365&lt;&gt;"",VLOOKUP(Z365,'ESO zone constants'!$D$3:$H$4953,5,FALSE),"")),""),"")</f>
        <v/>
      </c>
      <c r="Z365" t="str">
        <f>IF(AND(O365&lt;&gt;"",NOT(ISERROR(O365))),"",IF(AND(L365&lt;&gt;"",L365&gt;0,NOT(ISERROR(L365))),VLOOKUP(L365,'ESO dumped WayshrineInfo'!$K$3:$N$9999,4,FALSE),""))</f>
        <v/>
      </c>
      <c r="AB365" s="3" t="str">
        <f>IF(AA365&lt;&gt;"",IF(AA365&lt;&gt;"LIBSETS_DROP_MECHANIC_MONSTER_NAME",VLOOKUP(AA365,'LibSets constants'!$I$4:$L$1003,3,FALSE),""),"")</f>
        <v/>
      </c>
      <c r="AC365" s="3" t="str">
        <f>IF(AA365&lt;&gt;"",IF(AA365&lt;&gt;"LIBSETS_DROP_MECHANIC_MONSTER_NAME",VLOOKUP(AA365,'LibSets constants'!$I$4:$L$1003,4,FALSE),""),"")</f>
        <v/>
      </c>
      <c r="AD365" s="43" t="str">
        <f>IF(G365&lt;&gt;"LIBSETS_SETTYPE_BATTLEGROUND",IF(G365&lt;&gt;"LIBSETS_SETTYPE_SPECIAL",IF(AE365&lt;&gt;"",VLOOKUP(AE365,'ESO zone constants'!$D$3:$H$4953,5,FALSE),""),""),"")</f>
        <v/>
      </c>
      <c r="AE365" t="str">
        <f>IF(AND(O365&lt;&gt;"",NOT(ISERROR(O365))),"",IF(AND(M365&lt;&gt;"",M365&gt;0,NOT(ISERROR(M365))),VLOOKUP(M365,'ESO dumped WayshrineInfo'!$K$3:$N$9999,4,FALSE),""))</f>
        <v/>
      </c>
      <c r="AG365" s="3" t="str">
        <f>IF(AF365&lt;&gt;"",IF(AF365&lt;&gt;"LIBSETS_DROP_MECHANIC_MONSTER_NAME",VLOOKUP(AF365,'LibSets constants'!$I$4:$L$1003,3,FALSE),""),"")</f>
        <v/>
      </c>
      <c r="AH365" s="3" t="str">
        <f>IF(AF365&lt;&gt;"",IF(AF365&lt;&gt;"LIBSETS_DROP_MECHANIC_MONSTER_NAME",VLOOKUP(AF365,'LibSets constants'!$I$4:$L$1003,4,FALSE),""),"")</f>
        <v/>
      </c>
      <c r="AI365" s="43" t="str">
        <f>IF(G365&lt;&gt;"LIBSETS_SETTYPE_BATTLEGROUND",IF(G365&lt;&gt;"LIBSETS_SETTYPE_SPECIAL",IF(AJ365&lt;&gt;"",VLOOKUP(AJ365,'ESO zone constants'!$D$3:$H$4953,5,FALSE),""),""),"")</f>
        <v/>
      </c>
      <c r="AL365" s="3" t="str">
        <f>IF(AK365&lt;&gt;"",IF(AK365&lt;&gt;"LIBSETS_DROP_MECHANIC_MONSTER_NAME",VLOOKUP(AK365,'LibSets constants'!$I$4:$L$1003,3,FALSE),""),"")</f>
        <v/>
      </c>
      <c r="AM365" s="3" t="str">
        <f>IF(AK365&lt;&gt;"",IF(AK365&lt;&gt;"LIBSETS_DROP_MECHANIC_MONSTER_NAME",VLOOKUP(AK365,'LibSets constants'!$I$4:$L$1003,4,FALSE),""),"")</f>
        <v/>
      </c>
      <c r="AN365" s="3" t="str">
        <f>IF(G365&lt;&gt;"LIBSETS_SETTYPE_BATTLEGROUND",IF(G365&lt;&gt;"LIBSETS_SETTYPE_SPECIAL",IF(AO365&lt;&gt;"",VLOOKUP(AO365,'ESO zone constants'!$D$3:$H$4953,5,FALSE),""),""),"")</f>
        <v/>
      </c>
      <c r="AQ365" s="3" t="str">
        <f>IF(AP365&lt;&gt;"",IF(AP365&lt;&gt;"LIBSETS_DROP_MECHANIC_MONSTER_NAME",VLOOKUP(AP365,'LibSets constants'!$I$4:$L$1003,3,FALSE),""),"")</f>
        <v/>
      </c>
      <c r="AR365" s="3" t="str">
        <f>IF(AP365&lt;&gt;"",IF(AP365&lt;&gt;"LIBSETS_DROP_MECHANIC_MONSTER_NAME",VLOOKUP(AP365,'LibSets constants'!$I$4:$L$1003,4,FALSE),""),"")</f>
        <v/>
      </c>
      <c r="AS365" s="3" t="str">
        <f>IF(G365&lt;&gt;"LIBSETS_SETTYPE_BATTLEGROUND",IF(G365&lt;&gt;"LIBSETS_SETTYPE_SPECIAL",IF(AT365&lt;&gt;"",VLOOKUP(AT365,'ESO zone constants'!$D$3:$H$4953,5,FALSE),""),""),"")</f>
        <v/>
      </c>
      <c r="AV365" s="3" t="str">
        <f>IF(AU365&lt;&gt;"",IF(AU365&lt;&gt;"LIBSETS_DROP_MECHANIC_MONSTER_NAME",VLOOKUP(AU365,'LibSets constants'!$I$4:$L$1003,3,FALSE),""),"")</f>
        <v/>
      </c>
      <c r="AW365" s="3" t="str">
        <f>IF(AU365&lt;&gt;"",IF(AU365&lt;&gt;"LIBSETS_DROP_MECHANIC_MONSTER_NAME",VLOOKUP(AU365,'LibSets constants'!$I$4:$L$1003,4,FALSE),""),"")</f>
        <v/>
      </c>
      <c r="AX365" s="87" t="s">
        <v>2678</v>
      </c>
      <c r="AY365" s="21" t="str">
        <f t="shared" si="25"/>
        <v>[418] = {wayshrines={-1,-1,-1,}, dlcId=DLC_BASE_GAME</v>
      </c>
      <c r="AZ365" s="21" t="str">
        <f t="shared" si="26"/>
        <v>, zoneIds={181}, veteran=false</v>
      </c>
      <c r="BA365" s="21" t="str">
        <f t="shared" si="27"/>
        <v>, setType=LIBSETS_SETTYPE_CYRODIIL</v>
      </c>
      <c r="BB365" s="21" t="str">
        <f t="shared" si="28"/>
        <v>, dropMechanic={LIBSETS_DROP_MECHANIC_MAIL_PVP_REWARDS_FOR_THE_WORTHY}},</v>
      </c>
      <c r="BC365" s="21" t="str">
        <f t="shared" si="29"/>
        <v xml:space="preserve"> --Spell Strategist / Zauberstratege   [Cyrodiil]</v>
      </c>
    </row>
    <row r="366" spans="1:55" x14ac:dyDescent="0.25">
      <c r="A366" s="12">
        <v>419</v>
      </c>
      <c r="B366" t="s">
        <v>1304</v>
      </c>
      <c r="C366" t="s">
        <v>1305</v>
      </c>
      <c r="D366" s="3">
        <f>A366</f>
        <v>419</v>
      </c>
      <c r="E366" s="42"/>
      <c r="G366" s="8" t="s">
        <v>1480</v>
      </c>
      <c r="I366" t="s">
        <v>91</v>
      </c>
      <c r="J366" t="s">
        <v>91</v>
      </c>
      <c r="K366">
        <v>-1</v>
      </c>
      <c r="L366">
        <v>-1</v>
      </c>
      <c r="M366">
        <v>-1</v>
      </c>
      <c r="N366">
        <v>0</v>
      </c>
      <c r="O366" s="66" t="s">
        <v>125</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U366" s="33" t="s">
        <v>1546</v>
      </c>
      <c r="V366" s="3" t="str">
        <f>IF(U366&lt;&gt;"",IF(U366&lt;&gt;"LIBSETS_DROP_MECHANIC_MONSTER_NAME",VLOOKUP(U366,'LibSets constants'!$I$4:$L$1003,3,FALSE),""),"")</f>
        <v>Rewards for the worthy (Cyrodiil/Battleground mail)</v>
      </c>
      <c r="W366" s="3" t="str">
        <f>IF(U366&lt;&gt;"",IF(U366&lt;&gt;"LIBSETS_DROP_MECHANIC_MONSTER_NAME",VLOOKUP(U366,'LibSets constants'!$I$4:$L$1003,4,FALSE),""),"")</f>
        <v>Gerechter Lohn (Cyrodiil/Schlachtfeld Mail)</v>
      </c>
      <c r="X366" s="3"/>
      <c r="Y366" s="3" t="str">
        <f>IF(G366&lt;&gt;"LIBSETS_SETTYPE_BATTLEGROUND",IF(G366&lt;&gt;"LIBSETS_SETTYPE_SPECIAL",IF(X366&lt;&gt;"",X366,IF(Z366&lt;&gt;"",VLOOKUP(Z366,'ESO zone constants'!$D$3:$H$4953,5,FALSE),"")),""),"")</f>
        <v/>
      </c>
      <c r="Z366" t="str">
        <f>IF(AND(O366&lt;&gt;"",NOT(ISERROR(O366))),"",IF(AND(L366&lt;&gt;"",L366&gt;0,NOT(ISERROR(L366))),VLOOKUP(L366,'ESO dumped WayshrineInfo'!$K$3:$N$9999,4,FALSE),""))</f>
        <v/>
      </c>
      <c r="AB366" s="3" t="str">
        <f>IF(AA366&lt;&gt;"",IF(AA366&lt;&gt;"LIBSETS_DROP_MECHANIC_MONSTER_NAME",VLOOKUP(AA366,'LibSets constants'!$I$4:$L$1003,3,FALSE),""),"")</f>
        <v/>
      </c>
      <c r="AC366" s="3" t="str">
        <f>IF(AA366&lt;&gt;"",IF(AA366&lt;&gt;"LIBSETS_DROP_MECHANIC_MONSTER_NAME",VLOOKUP(AA366,'LibSets constants'!$I$4:$L$1003,4,FALSE),""),"")</f>
        <v/>
      </c>
      <c r="AD366" s="3" t="str">
        <f>IF(G366&lt;&gt;"LIBSETS_SETTYPE_BATTLEGROUND",IF(G366&lt;&gt;"LIBSETS_SETTYPE_SPECIAL",IF(AE366&lt;&gt;"",VLOOKUP(AE366,'ESO zone constants'!$D$3:$H$4953,5,FALSE),""),""),"")</f>
        <v/>
      </c>
      <c r="AE366" t="str">
        <f>IF(AND(O366&lt;&gt;"",NOT(ISERROR(O366))),"",IF(AND(M366&lt;&gt;"",M366&gt;0,NOT(ISERROR(M366))),VLOOKUP(M366,'ESO dumped WayshrineInfo'!$K$3:$N$9999,4,FALSE),""))</f>
        <v/>
      </c>
      <c r="AG366" s="3" t="str">
        <f>IF(AF366&lt;&gt;"",IF(AF366&lt;&gt;"LIBSETS_DROP_MECHANIC_MONSTER_NAME",VLOOKUP(AF366,'LibSets constants'!$I$4:$L$1003,3,FALSE),""),"")</f>
        <v/>
      </c>
      <c r="AH366" s="3" t="str">
        <f>IF(AF366&lt;&gt;"",IF(AF366&lt;&gt;"LIBSETS_DROP_MECHANIC_MONSTER_NAME",VLOOKUP(AF366,'LibSets constants'!$I$4:$L$1003,4,FALSE),""),"")</f>
        <v/>
      </c>
      <c r="AI366" s="3" t="str">
        <f>IF(G366&lt;&gt;"LIBSETS_SETTYPE_BATTLEGROUND",IF(G366&lt;&gt;"LIBSETS_SETTYPE_SPECIAL",IF(AJ366&lt;&gt;"",VLOOKUP(AJ366,'ESO zone constants'!$D$3:$H$4953,5,FALSE),""),""),"")</f>
        <v/>
      </c>
      <c r="AL366" s="3" t="str">
        <f>IF(AK366&lt;&gt;"",IF(AK366&lt;&gt;"LIBSETS_DROP_MECHANIC_MONSTER_NAME",VLOOKUP(AK366,'LibSets constants'!$I$4:$L$1003,3,FALSE),""),"")</f>
        <v/>
      </c>
      <c r="AM366" s="3" t="str">
        <f>IF(AK366&lt;&gt;"",IF(AK366&lt;&gt;"LIBSETS_DROP_MECHANIC_MONSTER_NAME",VLOOKUP(AK366,'LibSets constants'!$I$4:$L$1003,4,FALSE),""),"")</f>
        <v/>
      </c>
      <c r="AN366" s="3" t="str">
        <f>IF(G366&lt;&gt;"LIBSETS_SETTYPE_BATTLEGROUND",IF(G366&lt;&gt;"LIBSETS_SETTYPE_SPECIAL",IF(AO366&lt;&gt;"",VLOOKUP(AO366,'ESO zone constants'!$D$3:$H$4953,5,FALSE),""),""),"")</f>
        <v/>
      </c>
      <c r="AQ366" s="3" t="str">
        <f>IF(AP366&lt;&gt;"",IF(AP366&lt;&gt;"LIBSETS_DROP_MECHANIC_MONSTER_NAME",VLOOKUP(AP366,'LibSets constants'!$I$4:$L$1003,3,FALSE),""),"")</f>
        <v/>
      </c>
      <c r="AR366" s="3" t="str">
        <f>IF(AP366&lt;&gt;"",IF(AP366&lt;&gt;"LIBSETS_DROP_MECHANIC_MONSTER_NAME",VLOOKUP(AP366,'LibSets constants'!$I$4:$L$1003,4,FALSE),""),"")</f>
        <v/>
      </c>
      <c r="AS366" s="3" t="str">
        <f>IF(G366&lt;&gt;"LIBSETS_SETTYPE_BATTLEGROUND",IF(G366&lt;&gt;"LIBSETS_SETTYPE_SPECIAL",IF(AT366&lt;&gt;"",VLOOKUP(AT366,'ESO zone constants'!$D$3:$H$4953,5,FALSE),""),""),"")</f>
        <v/>
      </c>
      <c r="AV366" s="3" t="str">
        <f>IF(AU366&lt;&gt;"",IF(AU366&lt;&gt;"LIBSETS_DROP_MECHANIC_MONSTER_NAME",VLOOKUP(AU366,'LibSets constants'!$I$4:$L$1003,3,FALSE),""),"")</f>
        <v/>
      </c>
      <c r="AW366" s="43" t="str">
        <f>IF(AU366&lt;&gt;"",IF(AU366&lt;&gt;"LIBSETS_DROP_MECHANIC_MONSTER_NAME",VLOOKUP(AU366,'LibSets constants'!$I$4:$L$1003,4,FALSE),""),"")</f>
        <v/>
      </c>
      <c r="AX366" s="87" t="s">
        <v>2679</v>
      </c>
      <c r="AY366" s="21" t="str">
        <f t="shared" si="25"/>
        <v>[419] = {wayshrines={-1,-1,-1,}, dlcId=DLC_BASE_GAME</v>
      </c>
      <c r="AZ366" s="21" t="str">
        <f t="shared" si="26"/>
        <v>, zoneIds={181}, veteran=false</v>
      </c>
      <c r="BA366" s="21" t="str">
        <f t="shared" si="27"/>
        <v>, setType=LIBSETS_SETTYPE_CYRODIIL</v>
      </c>
      <c r="BB366" s="21" t="str">
        <f t="shared" si="28"/>
        <v>, isProcSetAllowedInPvP=1, dropMechanic={LIBSETS_DROP_MECHANIC_MAIL_PVP_REWARDS_FOR_THE_WORTHY}},</v>
      </c>
      <c r="BC366" s="21" t="str">
        <f t="shared" si="29"/>
        <v xml:space="preserve"> --Battlefield Acrobat / Schlachtfeldakrobat   [Cyrodiil]</v>
      </c>
    </row>
    <row r="367" spans="1:55" x14ac:dyDescent="0.25">
      <c r="A367" s="12">
        <v>420</v>
      </c>
      <c r="B367" t="s">
        <v>1306</v>
      </c>
      <c r="C367" t="s">
        <v>1307</v>
      </c>
      <c r="D367" s="3">
        <f>A367</f>
        <v>420</v>
      </c>
      <c r="G367" s="8" t="s">
        <v>1480</v>
      </c>
      <c r="I367" t="s">
        <v>91</v>
      </c>
      <c r="J367" t="s">
        <v>91</v>
      </c>
      <c r="K367">
        <v>-1</v>
      </c>
      <c r="L367">
        <v>-1</v>
      </c>
      <c r="M367">
        <v>-1</v>
      </c>
      <c r="N367">
        <v>0</v>
      </c>
      <c r="O367" s="66" t="s">
        <v>125</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U367" s="33" t="s">
        <v>1546</v>
      </c>
      <c r="V367" s="3" t="str">
        <f>IF(U367&lt;&gt;"",IF(U367&lt;&gt;"LIBSETS_DROP_MECHANIC_MONSTER_NAME",VLOOKUP(U367,'LibSets constants'!$I$4:$L$1003,3,FALSE),""),"")</f>
        <v>Rewards for the worthy (Cyrodiil/Battleground mail)</v>
      </c>
      <c r="W367" s="3" t="str">
        <f>IF(U367&lt;&gt;"",IF(U367&lt;&gt;"LIBSETS_DROP_MECHANIC_MONSTER_NAME",VLOOKUP(U367,'LibSets constants'!$I$4:$L$1003,4,FALSE),""),"")</f>
        <v>Gerechter Lohn (Cyrodiil/Schlachtfeld Mail)</v>
      </c>
      <c r="X367" s="3"/>
      <c r="Y367" s="3" t="str">
        <f>IF(G367&lt;&gt;"LIBSETS_SETTYPE_BATTLEGROUND",IF(G367&lt;&gt;"LIBSETS_SETTYPE_SPECIAL",IF(X367&lt;&gt;"",X367,IF(Z367&lt;&gt;"",VLOOKUP(Z367,'ESO zone constants'!$D$3:$H$4953,5,FALSE),"")),""),"")</f>
        <v/>
      </c>
      <c r="Z367" t="str">
        <f>IF(AND(O367&lt;&gt;"",NOT(ISERROR(O367))),"",IF(AND(L367&lt;&gt;"",L367&gt;0,NOT(ISERROR(L367))),VLOOKUP(L367,'ESO dumped WayshrineInfo'!$K$3:$N$9999,4,FALSE),""))</f>
        <v/>
      </c>
      <c r="AB367" s="43" t="str">
        <f>IF(AA367&lt;&gt;"",IF(AA367&lt;&gt;"LIBSETS_DROP_MECHANIC_MONSTER_NAME",VLOOKUP(AA367,'LibSets constants'!$I$4:$L$1003,3,FALSE),""),"")</f>
        <v/>
      </c>
      <c r="AC367" s="43" t="str">
        <f>IF(AA367&lt;&gt;"",IF(AA367&lt;&gt;"LIBSETS_DROP_MECHANIC_MONSTER_NAME",VLOOKUP(AA367,'LibSets constants'!$I$4:$L$1003,4,FALSE),""),"")</f>
        <v/>
      </c>
      <c r="AD367" s="3" t="str">
        <f>IF(G367&lt;&gt;"LIBSETS_SETTYPE_BATTLEGROUND",IF(G367&lt;&gt;"LIBSETS_SETTYPE_SPECIAL",IF(AE367&lt;&gt;"",VLOOKUP(AE367,'ESO zone constants'!$D$3:$H$4953,5,FALSE),""),""),"")</f>
        <v/>
      </c>
      <c r="AE367" t="str">
        <f>IF(AND(O367&lt;&gt;"",NOT(ISERROR(O367))),"",IF(AND(M367&lt;&gt;"",M367&gt;0,NOT(ISERROR(M367))),VLOOKUP(M367,'ESO dumped WayshrineInfo'!$K$3:$N$9999,4,FALSE),""))</f>
        <v/>
      </c>
      <c r="AF367" s="44"/>
      <c r="AG367" s="43" t="str">
        <f>IF(AF367&lt;&gt;"",IF(AF367&lt;&gt;"LIBSETS_DROP_MECHANIC_MONSTER_NAME",VLOOKUP(AF367,'LibSets constants'!$I$4:$L$1003,3,FALSE),""),"")</f>
        <v/>
      </c>
      <c r="AH367" s="43" t="str">
        <f>IF(AF367&lt;&gt;"",IF(AF367&lt;&gt;"LIBSETS_DROP_MECHANIC_MONSTER_NAME",VLOOKUP(AF367,'LibSets constants'!$I$4:$L$1003,4,FALSE),""),"")</f>
        <v/>
      </c>
      <c r="AI367" s="3" t="str">
        <f>IF(G367&lt;&gt;"LIBSETS_SETTYPE_BATTLEGROUND",IF(G367&lt;&gt;"LIBSETS_SETTYPE_SPECIAL",IF(AJ367&lt;&gt;"",VLOOKUP(AJ367,'ESO zone constants'!$D$3:$H$4953,5,FALSE),""),""),"")</f>
        <v/>
      </c>
      <c r="AK367" s="44"/>
      <c r="AL367" s="43" t="str">
        <f>IF(AK367&lt;&gt;"",IF(AK367&lt;&gt;"LIBSETS_DROP_MECHANIC_MONSTER_NAME",VLOOKUP(AK367,'LibSets constants'!$I$4:$L$1003,3,FALSE),""),"")</f>
        <v/>
      </c>
      <c r="AM367" s="43" t="str">
        <f>IF(AK367&lt;&gt;"",IF(AK367&lt;&gt;"LIBSETS_DROP_MECHANIC_MONSTER_NAME",VLOOKUP(AK367,'LibSets constants'!$I$4:$L$1003,4,FALSE),""),"")</f>
        <v/>
      </c>
      <c r="AN367" s="3" t="str">
        <f>IF(G367&lt;&gt;"LIBSETS_SETTYPE_BATTLEGROUND",IF(G367&lt;&gt;"LIBSETS_SETTYPE_SPECIAL",IF(AO367&lt;&gt;"",VLOOKUP(AO367,'ESO zone constants'!$D$3:$H$4953,5,FALSE),""),""),"")</f>
        <v/>
      </c>
      <c r="AP367" s="44"/>
      <c r="AQ367" s="43" t="str">
        <f>IF(AP367&lt;&gt;"",IF(AP367&lt;&gt;"LIBSETS_DROP_MECHANIC_MONSTER_NAME",VLOOKUP(AP367,'LibSets constants'!$I$4:$L$1003,3,FALSE),""),"")</f>
        <v/>
      </c>
      <c r="AR367" s="43" t="str">
        <f>IF(AP367&lt;&gt;"",IF(AP367&lt;&gt;"LIBSETS_DROP_MECHANIC_MONSTER_NAME",VLOOKUP(AP367,'LibSets constants'!$I$4:$L$1003,4,FALSE),""),"")</f>
        <v/>
      </c>
      <c r="AS367" s="3" t="str">
        <f>IF(G367&lt;&gt;"LIBSETS_SETTYPE_BATTLEGROUND",IF(G367&lt;&gt;"LIBSETS_SETTYPE_SPECIAL",IF(AT367&lt;&gt;"",VLOOKUP(AT367,'ESO zone constants'!$D$3:$H$4953,5,FALSE),""),""),"")</f>
        <v/>
      </c>
      <c r="AU367" s="44"/>
      <c r="AV367" s="43" t="str">
        <f>IF(AU367&lt;&gt;"",IF(AU367&lt;&gt;"LIBSETS_DROP_MECHANIC_MONSTER_NAME",VLOOKUP(AU367,'LibSets constants'!$I$4:$L$1003,3,FALSE),""),"")</f>
        <v/>
      </c>
      <c r="AW367" s="43" t="str">
        <f>IF(AU367&lt;&gt;"",IF(AU367&lt;&gt;"LIBSETS_DROP_MECHANIC_MONSTER_NAME",VLOOKUP(AU367,'LibSets constants'!$I$4:$L$1003,4,FALSE),""),"")</f>
        <v/>
      </c>
      <c r="AX367" s="87" t="s">
        <v>2678</v>
      </c>
      <c r="AY367" s="21" t="str">
        <f t="shared" si="25"/>
        <v>[420] = {wayshrines={-1,-1,-1,}, dlcId=DLC_BASE_GAME</v>
      </c>
      <c r="AZ367" s="21" t="str">
        <f t="shared" si="26"/>
        <v>, zoneIds={181}, veteran=false</v>
      </c>
      <c r="BA367" s="21" t="str">
        <f t="shared" si="27"/>
        <v>, setType=LIBSETS_SETTYPE_CYRODIIL</v>
      </c>
      <c r="BB367" s="21" t="str">
        <f t="shared" si="28"/>
        <v>, dropMechanic={LIBSETS_DROP_MECHANIC_MAIL_PVP_REWARDS_FOR_THE_WORTHY}},</v>
      </c>
      <c r="BC367" s="21" t="str">
        <f t="shared" si="29"/>
        <v xml:space="preserve"> --Soldier of Anguish / Soldat der Pein   [Cyrodiil]</v>
      </c>
    </row>
    <row r="368" spans="1:55" x14ac:dyDescent="0.25">
      <c r="A368" s="12">
        <v>421</v>
      </c>
      <c r="B368" t="s">
        <v>1308</v>
      </c>
      <c r="C368" t="s">
        <v>1309</v>
      </c>
      <c r="D368" s="3">
        <f>A368</f>
        <v>421</v>
      </c>
      <c r="G368" s="8" t="s">
        <v>1480</v>
      </c>
      <c r="I368" t="s">
        <v>91</v>
      </c>
      <c r="J368" t="s">
        <v>91</v>
      </c>
      <c r="K368">
        <v>-1</v>
      </c>
      <c r="L368">
        <v>-1</v>
      </c>
      <c r="M368">
        <v>-1</v>
      </c>
      <c r="N368">
        <v>0</v>
      </c>
      <c r="O368" s="66" t="s">
        <v>125</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U368" s="33" t="s">
        <v>1546</v>
      </c>
      <c r="V368" s="3" t="str">
        <f>IF(U368&lt;&gt;"",IF(U368&lt;&gt;"LIBSETS_DROP_MECHANIC_MONSTER_NAME",VLOOKUP(U368,'LibSets constants'!$I$4:$L$1003,3,FALSE),""),"")</f>
        <v>Rewards for the worthy (Cyrodiil/Battleground mail)</v>
      </c>
      <c r="W368" s="3" t="str">
        <f>IF(U368&lt;&gt;"",IF(U368&lt;&gt;"LIBSETS_DROP_MECHANIC_MONSTER_NAME",VLOOKUP(U368,'LibSets constants'!$I$4:$L$1003,4,FALSE),""),"")</f>
        <v>Gerechter Lohn (Cyrodiil/Schlachtfeld Mail)</v>
      </c>
      <c r="X368" s="3"/>
      <c r="Y368" s="3" t="str">
        <f>IF(G368&lt;&gt;"LIBSETS_SETTYPE_BATTLEGROUND",IF(G368&lt;&gt;"LIBSETS_SETTYPE_SPECIAL",IF(X368&lt;&gt;"",X368,IF(Z368&lt;&gt;"",VLOOKUP(Z368,'ESO zone constants'!$D$3:$H$4953,5,FALSE),"")),""),"")</f>
        <v/>
      </c>
      <c r="Z368" t="str">
        <f>IF(AND(O368&lt;&gt;"",NOT(ISERROR(O368))),"",IF(AND(L368&lt;&gt;"",L368&gt;0,NOT(ISERROR(L368))),VLOOKUP(L368,'ESO dumped WayshrineInfo'!$K$3:$N$9999,4,FALSE),""))</f>
        <v/>
      </c>
      <c r="AB368" s="43" t="str">
        <f>IF(AA368&lt;&gt;"",IF(AA368&lt;&gt;"LIBSETS_DROP_MECHANIC_MONSTER_NAME",VLOOKUP(AA368,'LibSets constants'!$I$4:$L$1003,3,FALSE),""),"")</f>
        <v/>
      </c>
      <c r="AC368" s="43" t="str">
        <f>IF(AA368&lt;&gt;"",IF(AA368&lt;&gt;"LIBSETS_DROP_MECHANIC_MONSTER_NAME",VLOOKUP(AA368,'LibSets constants'!$I$4:$L$1003,4,FALSE),""),"")</f>
        <v/>
      </c>
      <c r="AD368" s="3" t="str">
        <f>IF(G368&lt;&gt;"LIBSETS_SETTYPE_BATTLEGROUND",IF(G368&lt;&gt;"LIBSETS_SETTYPE_SPECIAL",IF(AE368&lt;&gt;"",VLOOKUP(AE368,'ESO zone constants'!$D$3:$H$4953,5,FALSE),""),""),"")</f>
        <v/>
      </c>
      <c r="AE368" t="str">
        <f>IF(AND(O368&lt;&gt;"",NOT(ISERROR(O368))),"",IF(AND(M368&lt;&gt;"",M368&gt;0,NOT(ISERROR(M368))),VLOOKUP(M368,'ESO dumped WayshrineInfo'!$K$3:$N$9999,4,FALSE),""))</f>
        <v/>
      </c>
      <c r="AF368" s="44"/>
      <c r="AG368" s="43" t="str">
        <f>IF(AF368&lt;&gt;"",IF(AF368&lt;&gt;"LIBSETS_DROP_MECHANIC_MONSTER_NAME",VLOOKUP(AF368,'LibSets constants'!$I$4:$L$1003,3,FALSE),""),"")</f>
        <v/>
      </c>
      <c r="AH368" s="43" t="str">
        <f>IF(AF368&lt;&gt;"",IF(AF368&lt;&gt;"LIBSETS_DROP_MECHANIC_MONSTER_NAME",VLOOKUP(AF368,'LibSets constants'!$I$4:$L$1003,4,FALSE),""),"")</f>
        <v/>
      </c>
      <c r="AI368" s="3" t="str">
        <f>IF(G368&lt;&gt;"LIBSETS_SETTYPE_BATTLEGROUND",IF(G368&lt;&gt;"LIBSETS_SETTYPE_SPECIAL",IF(AJ368&lt;&gt;"",VLOOKUP(AJ368,'ESO zone constants'!$D$3:$H$4953,5,FALSE),""),""),"")</f>
        <v/>
      </c>
      <c r="AK368" s="44"/>
      <c r="AL368" s="43" t="str">
        <f>IF(AK368&lt;&gt;"",IF(AK368&lt;&gt;"LIBSETS_DROP_MECHANIC_MONSTER_NAME",VLOOKUP(AK368,'LibSets constants'!$I$4:$L$1003,3,FALSE),""),"")</f>
        <v/>
      </c>
      <c r="AM368" s="43" t="str">
        <f>IF(AK368&lt;&gt;"",IF(AK368&lt;&gt;"LIBSETS_DROP_MECHANIC_MONSTER_NAME",VLOOKUP(AK368,'LibSets constants'!$I$4:$L$1003,4,FALSE),""),"")</f>
        <v/>
      </c>
      <c r="AN368" s="3" t="str">
        <f>IF(G368&lt;&gt;"LIBSETS_SETTYPE_BATTLEGROUND",IF(G368&lt;&gt;"LIBSETS_SETTYPE_SPECIAL",IF(AO368&lt;&gt;"",VLOOKUP(AO368,'ESO zone constants'!$D$3:$H$4953,5,FALSE),""),""),"")</f>
        <v/>
      </c>
      <c r="AP368" s="44"/>
      <c r="AQ368" s="43" t="str">
        <f>IF(AP368&lt;&gt;"",IF(AP368&lt;&gt;"LIBSETS_DROP_MECHANIC_MONSTER_NAME",VLOOKUP(AP368,'LibSets constants'!$I$4:$L$1003,3,FALSE),""),"")</f>
        <v/>
      </c>
      <c r="AR368" s="43" t="str">
        <f>IF(AP368&lt;&gt;"",IF(AP368&lt;&gt;"LIBSETS_DROP_MECHANIC_MONSTER_NAME",VLOOKUP(AP368,'LibSets constants'!$I$4:$L$1003,4,FALSE),""),"")</f>
        <v/>
      </c>
      <c r="AS368" s="3" t="str">
        <f>IF(G368&lt;&gt;"LIBSETS_SETTYPE_BATTLEGROUND",IF(G368&lt;&gt;"LIBSETS_SETTYPE_SPECIAL",IF(AT368&lt;&gt;"",VLOOKUP(AT368,'ESO zone constants'!$D$3:$H$4953,5,FALSE),""),""),"")</f>
        <v/>
      </c>
      <c r="AU368" s="44"/>
      <c r="AV368" s="43" t="str">
        <f>IF(AU368&lt;&gt;"",IF(AU368&lt;&gt;"LIBSETS_DROP_MECHANIC_MONSTER_NAME",VLOOKUP(AU368,'LibSets constants'!$I$4:$L$1003,3,FALSE),""),"")</f>
        <v/>
      </c>
      <c r="AW368" s="43" t="str">
        <f>IF(AU368&lt;&gt;"",IF(AU368&lt;&gt;"LIBSETS_DROP_MECHANIC_MONSTER_NAME",VLOOKUP(AU368,'LibSets constants'!$I$4:$L$1003,4,FALSE),""),"")</f>
        <v/>
      </c>
      <c r="AX368" s="87" t="s">
        <v>2678</v>
      </c>
      <c r="AY368" s="21" t="str">
        <f t="shared" si="25"/>
        <v>[421] = {wayshrines={-1,-1,-1,}, dlcId=DLC_BASE_GAME</v>
      </c>
      <c r="AZ368" s="21" t="str">
        <f t="shared" si="26"/>
        <v>, zoneIds={181}, veteran=false</v>
      </c>
      <c r="BA368" s="21" t="str">
        <f t="shared" si="27"/>
        <v>, setType=LIBSETS_SETTYPE_CYRODIIL</v>
      </c>
      <c r="BB368" s="21" t="str">
        <f t="shared" si="28"/>
        <v>, dropMechanic={LIBSETS_DROP_MECHANIC_MAIL_PVP_REWARDS_FOR_THE_WORTHY}},</v>
      </c>
      <c r="BC368" s="21" t="str">
        <f t="shared" si="29"/>
        <v xml:space="preserve"> --Steadfast Hero / Standhafter Held   [Cyrodiil]</v>
      </c>
    </row>
    <row r="369" spans="1:55" x14ac:dyDescent="0.25">
      <c r="A369" s="12">
        <v>422</v>
      </c>
      <c r="B369" t="s">
        <v>1310</v>
      </c>
      <c r="C369" t="s">
        <v>1311</v>
      </c>
      <c r="D369" s="3">
        <f>A369</f>
        <v>422</v>
      </c>
      <c r="E369" s="42"/>
      <c r="G369" s="8" t="s">
        <v>1480</v>
      </c>
      <c r="I369" t="s">
        <v>91</v>
      </c>
      <c r="J369" t="s">
        <v>91</v>
      </c>
      <c r="K369">
        <v>-1</v>
      </c>
      <c r="L369">
        <v>-1</v>
      </c>
      <c r="M369">
        <v>-1</v>
      </c>
      <c r="N369">
        <v>0</v>
      </c>
      <c r="O369" s="66" t="s">
        <v>125</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constants'!$B$4:$C$1003,2,FALSE),"")</f>
        <v>Included in base game</v>
      </c>
      <c r="U369" s="33" t="s">
        <v>1546</v>
      </c>
      <c r="V369" s="3" t="str">
        <f>IF(U369&lt;&gt;"",IF(U369&lt;&gt;"LIBSETS_DROP_MECHANIC_MONSTER_NAME",VLOOKUP(U369,'LibSets constants'!$I$4:$L$1003,3,FALSE),""),"")</f>
        <v>Rewards for the worthy (Cyrodiil/Battleground mail)</v>
      </c>
      <c r="W369" s="3" t="str">
        <f>IF(U369&lt;&gt;"",IF(U369&lt;&gt;"LIBSETS_DROP_MECHANIC_MONSTER_NAME",VLOOKUP(U369,'LibSets constants'!$I$4:$L$1003,4,FALSE),""),"")</f>
        <v>Gerechter Lohn (Cyrodiil/Schlachtfeld Mail)</v>
      </c>
      <c r="X369" s="3"/>
      <c r="Y369" s="3" t="str">
        <f>IF(G369&lt;&gt;"LIBSETS_SETTYPE_BATTLEGROUND",IF(G369&lt;&gt;"LIBSETS_SETTYPE_SPECIAL",IF(X369&lt;&gt;"",X369,IF(Z369&lt;&gt;"",VLOOKUP(Z369,'ESO zone constants'!$D$3:$H$4953,5,FALSE),"")),""),"")</f>
        <v/>
      </c>
      <c r="Z369" t="str">
        <f>IF(AND(O369&lt;&gt;"",NOT(ISERROR(O369))),"",IF(AND(L369&lt;&gt;"",L369&gt;0,NOT(ISERROR(L369))),VLOOKUP(L369,'ESO dumped WayshrineInfo'!$K$3:$N$9999,4,FALSE),""))</f>
        <v/>
      </c>
      <c r="AB369" s="3" t="str">
        <f>IF(AA369&lt;&gt;"",IF(AA369&lt;&gt;"LIBSETS_DROP_MECHANIC_MONSTER_NAME",VLOOKUP(AA369,'LibSets constants'!$I$4:$L$1003,3,FALSE),""),"")</f>
        <v/>
      </c>
      <c r="AC369" s="3" t="str">
        <f>IF(AA369&lt;&gt;"",IF(AA369&lt;&gt;"LIBSETS_DROP_MECHANIC_MONSTER_NAME",VLOOKUP(AA369,'LibSets constants'!$I$4:$L$1003,4,FALSE),""),"")</f>
        <v/>
      </c>
      <c r="AD369" s="3" t="str">
        <f>IF(G369&lt;&gt;"LIBSETS_SETTYPE_BATTLEGROUND",IF(G369&lt;&gt;"LIBSETS_SETTYPE_SPECIAL",IF(AE369&lt;&gt;"",VLOOKUP(AE369,'ESO zone constants'!$D$3:$H$4953,5,FALSE),""),""),"")</f>
        <v/>
      </c>
      <c r="AE369" t="str">
        <f>IF(AND(O369&lt;&gt;"",NOT(ISERROR(O369))),"",IF(AND(M369&lt;&gt;"",M369&gt;0,NOT(ISERROR(M369))),VLOOKUP(M369,'ESO dumped WayshrineInfo'!$K$3:$N$9999,4,FALSE),""))</f>
        <v/>
      </c>
      <c r="AG369" s="3" t="str">
        <f>IF(AF369&lt;&gt;"",IF(AF369&lt;&gt;"LIBSETS_DROP_MECHANIC_MONSTER_NAME",VLOOKUP(AF369,'LibSets constants'!$I$4:$L$1003,3,FALSE),""),"")</f>
        <v/>
      </c>
      <c r="AH369" s="3" t="str">
        <f>IF(AF369&lt;&gt;"",IF(AF369&lt;&gt;"LIBSETS_DROP_MECHANIC_MONSTER_NAME",VLOOKUP(AF369,'LibSets constants'!$I$4:$L$1003,4,FALSE),""),"")</f>
        <v/>
      </c>
      <c r="AI369" s="3" t="str">
        <f>IF(G369&lt;&gt;"LIBSETS_SETTYPE_BATTLEGROUND",IF(G369&lt;&gt;"LIBSETS_SETTYPE_SPECIAL",IF(AJ369&lt;&gt;"",VLOOKUP(AJ369,'ESO zone constants'!$D$3:$H$4953,5,FALSE),""),""),"")</f>
        <v/>
      </c>
      <c r="AL369" s="3" t="str">
        <f>IF(AK369&lt;&gt;"",IF(AK369&lt;&gt;"LIBSETS_DROP_MECHANIC_MONSTER_NAME",VLOOKUP(AK369,'LibSets constants'!$I$4:$L$1003,3,FALSE),""),"")</f>
        <v/>
      </c>
      <c r="AM369" s="3" t="str">
        <f>IF(AK369&lt;&gt;"",IF(AK369&lt;&gt;"LIBSETS_DROP_MECHANIC_MONSTER_NAME",VLOOKUP(AK369,'LibSets constants'!$I$4:$L$1003,4,FALSE),""),"")</f>
        <v/>
      </c>
      <c r="AN369" s="3" t="str">
        <f>IF(G369&lt;&gt;"LIBSETS_SETTYPE_BATTLEGROUND",IF(G369&lt;&gt;"LIBSETS_SETTYPE_SPECIAL",IF(AO369&lt;&gt;"",VLOOKUP(AO369,'ESO zone constants'!$D$3:$H$4953,5,FALSE),""),""),"")</f>
        <v/>
      </c>
      <c r="AQ369" s="3" t="str">
        <f>IF(AP369&lt;&gt;"",IF(AP369&lt;&gt;"LIBSETS_DROP_MECHANIC_MONSTER_NAME",VLOOKUP(AP369,'LibSets constants'!$I$4:$L$1003,3,FALSE),""),"")</f>
        <v/>
      </c>
      <c r="AR369" s="3" t="str">
        <f>IF(AP369&lt;&gt;"",IF(AP369&lt;&gt;"LIBSETS_DROP_MECHANIC_MONSTER_NAME",VLOOKUP(AP369,'LibSets constants'!$I$4:$L$1003,4,FALSE),""),"")</f>
        <v/>
      </c>
      <c r="AS369" s="3" t="str">
        <f>IF(G369&lt;&gt;"LIBSETS_SETTYPE_BATTLEGROUND",IF(G369&lt;&gt;"LIBSETS_SETTYPE_SPECIAL",IF(AT369&lt;&gt;"",VLOOKUP(AT369,'ESO zone constants'!$D$3:$H$4953,5,FALSE),""),""),"")</f>
        <v/>
      </c>
      <c r="AV369" s="3" t="str">
        <f>IF(AU369&lt;&gt;"",IF(AU369&lt;&gt;"LIBSETS_DROP_MECHANIC_MONSTER_NAME",VLOOKUP(AU369,'LibSets constants'!$I$4:$L$1003,3,FALSE),""),"")</f>
        <v/>
      </c>
      <c r="AW369" s="3" t="str">
        <f>IF(AU369&lt;&gt;"",IF(AU369&lt;&gt;"LIBSETS_DROP_MECHANIC_MONSTER_NAME",VLOOKUP(AU369,'LibSets constants'!$I$4:$L$1003,4,FALSE),""),"")</f>
        <v/>
      </c>
      <c r="AX369" s="87" t="s">
        <v>2678</v>
      </c>
      <c r="AY369" s="21" t="str">
        <f t="shared" si="25"/>
        <v>[422] = {wayshrines={-1,-1,-1,}, dlcId=DLC_BASE_GAME</v>
      </c>
      <c r="AZ369" s="21" t="str">
        <f t="shared" si="26"/>
        <v>, zoneIds={181}, veteran=false</v>
      </c>
      <c r="BA369" s="21" t="str">
        <f t="shared" si="27"/>
        <v>, setType=LIBSETS_SETTYPE_CYRODIIL</v>
      </c>
      <c r="BB369" s="21" t="str">
        <f t="shared" si="28"/>
        <v>, dropMechanic={LIBSETS_DROP_MECHANIC_MAIL_PVP_REWARDS_FOR_THE_WORTHY}},</v>
      </c>
      <c r="BC369" s="21" t="str">
        <f t="shared" si="29"/>
        <v xml:space="preserve"> --Battalion Defender / Bataillonsverteidiger   [Cyrodiil]</v>
      </c>
    </row>
    <row r="370" spans="1:55" x14ac:dyDescent="0.25">
      <c r="A370" s="12">
        <v>423</v>
      </c>
      <c r="B370" t="s">
        <v>1312</v>
      </c>
      <c r="C370" t="s">
        <v>1313</v>
      </c>
      <c r="D370" s="3">
        <f>A370</f>
        <v>423</v>
      </c>
      <c r="G370" s="8" t="s">
        <v>1477</v>
      </c>
      <c r="I370" t="s">
        <v>92</v>
      </c>
      <c r="J370" t="s">
        <v>91</v>
      </c>
      <c r="K370">
        <v>378</v>
      </c>
      <c r="L370">
        <v>378</v>
      </c>
      <c r="M370">
        <v>378</v>
      </c>
      <c r="N370">
        <v>0</v>
      </c>
      <c r="O370" s="66" t="s">
        <v>721</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constants'!$B$4:$C$1003,2,FALSE),"")</f>
        <v>Included in base game</v>
      </c>
      <c r="U370" s="33" t="s">
        <v>1561</v>
      </c>
      <c r="V370" s="3" t="str">
        <f>IF(U370&lt;&gt;"",IF(U370&lt;&gt;"LIBSETS_DROP_MECHANIC_MONSTER_NAME",VLOOKUP(U370,'LibSets constants'!$I$4:$L$1003,3,FALSE),""),"")</f>
        <v>Arena stage chest</v>
      </c>
      <c r="W370" s="3" t="str">
        <f>IF(U370&lt;&gt;"",IF(U370&lt;&gt;"LIBSETS_DROP_MECHANIC_MONSTER_NAME",VLOOKUP(U370,'LibSets constants'!$I$4:$L$1003,4,FALSE),""),"")</f>
        <v>Arena-Phasen Schatztruhe</v>
      </c>
      <c r="X370" s="3"/>
      <c r="Y370" s="3" t="str">
        <f>IF(G370&lt;&gt;"LIBSETS_SETTYPE_BATTLEGROUND",IF(G370&lt;&gt;"LIBSETS_SETTYPE_SPECIAL",IF(X370&lt;&gt;"",X370,IF(Z370&lt;&gt;"",VLOOKUP(Z370,'ESO zone constants'!$D$3:$H$4953,5,FALSE),"")),""),"")</f>
        <v/>
      </c>
      <c r="Z370" t="str">
        <f>IF(AND(O370&lt;&gt;"",NOT(ISERROR(O370))),"",IF(AND(L370&lt;&gt;"",L370&gt;0,NOT(ISERROR(L370))),VLOOKUP(L370,'ESO dumped WayshrineInfo'!$K$3:$N$9999,4,FALSE),""))</f>
        <v/>
      </c>
      <c r="AB370" s="43" t="str">
        <f>IF(AA370&lt;&gt;"",IF(AA370&lt;&gt;"LIBSETS_DROP_MECHANIC_MONSTER_NAME",VLOOKUP(AA370,'LibSets constants'!$I$4:$L$1003,3,FALSE),""),"")</f>
        <v/>
      </c>
      <c r="AC370" s="43" t="str">
        <f>IF(AA370&lt;&gt;"",IF(AA370&lt;&gt;"LIBSETS_DROP_MECHANIC_MONSTER_NAME",VLOOKUP(AA370,'LibSets constants'!$I$4:$L$1003,4,FALSE),""),"")</f>
        <v/>
      </c>
      <c r="AD370" s="3" t="str">
        <f>IF(G370&lt;&gt;"LIBSETS_SETTYPE_BATTLEGROUND",IF(G370&lt;&gt;"LIBSETS_SETTYPE_SPECIAL",IF(AE370&lt;&gt;"",VLOOKUP(AE370,'ESO zone constants'!$D$3:$H$4953,5,FALSE),""),""),"")</f>
        <v/>
      </c>
      <c r="AE370" t="str">
        <f>IF(AND(O370&lt;&gt;"",NOT(ISERROR(O370))),"",IF(AND(M370&lt;&gt;"",M370&gt;0,NOT(ISERROR(M370))),VLOOKUP(M370,'ESO dumped WayshrineInfo'!$K$3:$N$9999,4,FALSE),""))</f>
        <v/>
      </c>
      <c r="AF370" s="44"/>
      <c r="AG370" s="43" t="str">
        <f>IF(AF370&lt;&gt;"",IF(AF370&lt;&gt;"LIBSETS_DROP_MECHANIC_MONSTER_NAME",VLOOKUP(AF370,'LibSets constants'!$I$4:$L$1003,3,FALSE),""),"")</f>
        <v/>
      </c>
      <c r="AH370" s="43" t="str">
        <f>IF(AF370&lt;&gt;"",IF(AF370&lt;&gt;"LIBSETS_DROP_MECHANIC_MONSTER_NAME",VLOOKUP(AF370,'LibSets constants'!$I$4:$L$1003,4,FALSE),""),"")</f>
        <v/>
      </c>
      <c r="AI370" s="3" t="str">
        <f>IF(G370&lt;&gt;"LIBSETS_SETTYPE_BATTLEGROUND",IF(G370&lt;&gt;"LIBSETS_SETTYPE_SPECIAL",IF(AJ370&lt;&gt;"",VLOOKUP(AJ370,'ESO zone constants'!$D$3:$H$4953,5,FALSE),""),""),"")</f>
        <v/>
      </c>
      <c r="AK370" s="44"/>
      <c r="AL370" s="43" t="str">
        <f>IF(AK370&lt;&gt;"",IF(AK370&lt;&gt;"LIBSETS_DROP_MECHANIC_MONSTER_NAME",VLOOKUP(AK370,'LibSets constants'!$I$4:$L$1003,3,FALSE),""),"")</f>
        <v/>
      </c>
      <c r="AM370" s="43" t="str">
        <f>IF(AK370&lt;&gt;"",IF(AK370&lt;&gt;"LIBSETS_DROP_MECHANIC_MONSTER_NAME",VLOOKUP(AK370,'LibSets constants'!$I$4:$L$1003,4,FALSE),""),"")</f>
        <v/>
      </c>
      <c r="AN370" s="3" t="str">
        <f>IF(G370&lt;&gt;"LIBSETS_SETTYPE_BATTLEGROUND",IF(G370&lt;&gt;"LIBSETS_SETTYPE_SPECIAL",IF(AO370&lt;&gt;"",VLOOKUP(AO370,'ESO zone constants'!$D$3:$H$4953,5,FALSE),""),""),"")</f>
        <v/>
      </c>
      <c r="AP370" s="44"/>
      <c r="AQ370" s="43" t="str">
        <f>IF(AP370&lt;&gt;"",IF(AP370&lt;&gt;"LIBSETS_DROP_MECHANIC_MONSTER_NAME",VLOOKUP(AP370,'LibSets constants'!$I$4:$L$1003,3,FALSE),""),"")</f>
        <v/>
      </c>
      <c r="AR370" s="43" t="str">
        <f>IF(AP370&lt;&gt;"",IF(AP370&lt;&gt;"LIBSETS_DROP_MECHANIC_MONSTER_NAME",VLOOKUP(AP370,'LibSets constants'!$I$4:$L$1003,4,FALSE),""),"")</f>
        <v/>
      </c>
      <c r="AS370" s="3" t="str">
        <f>IF(G370&lt;&gt;"LIBSETS_SETTYPE_BATTLEGROUND",IF(G370&lt;&gt;"LIBSETS_SETTYPE_SPECIAL",IF(AT370&lt;&gt;"",VLOOKUP(AT370,'ESO zone constants'!$D$3:$H$4953,5,FALSE),""),""),"")</f>
        <v/>
      </c>
      <c r="AU370" s="44"/>
      <c r="AV370" s="43" t="str">
        <f>IF(AU370&lt;&gt;"",IF(AU370&lt;&gt;"LIBSETS_DROP_MECHANIC_MONSTER_NAME",VLOOKUP(AU370,'LibSets constants'!$I$4:$L$1003,3,FALSE),""),"")</f>
        <v/>
      </c>
      <c r="AW370" s="43" t="str">
        <f>IF(AU370&lt;&gt;"",IF(AU370&lt;&gt;"LIBSETS_DROP_MECHANIC_MONSTER_NAME",VLOOKUP(AU370,'LibSets constants'!$I$4:$L$1003,4,FALSE),""),"")</f>
        <v/>
      </c>
      <c r="AX370" s="87" t="s">
        <v>2678</v>
      </c>
      <c r="AY370" s="21" t="str">
        <f t="shared" si="25"/>
        <v>[423] = {wayshrines={378,378,378,}, dlcId=DLC_BASE_GAME</v>
      </c>
      <c r="AZ370" s="21" t="str">
        <f t="shared" si="26"/>
        <v>, zoneIds={1082}, veteran=true</v>
      </c>
      <c r="BA370" s="21" t="str">
        <f t="shared" si="27"/>
        <v>, setType=LIBSETS_SETTYPE_ARENA</v>
      </c>
      <c r="BB370" s="21" t="str">
        <f t="shared" si="28"/>
        <v>, dropMechanic={LIBSETS_DROP_MECHANIC_ARENA_STAGE_CHEST}},</v>
      </c>
      <c r="BC370" s="21" t="str">
        <f t="shared" si="29"/>
        <v xml:space="preserve"> --Perfect Gallant Charge / Perfekter galanter Ansturm   [Blackrose Prison]</v>
      </c>
    </row>
    <row r="371" spans="1:55" x14ac:dyDescent="0.25">
      <c r="A371" s="12">
        <v>424</v>
      </c>
      <c r="B371" t="s">
        <v>1314</v>
      </c>
      <c r="C371" t="s">
        <v>1315</v>
      </c>
      <c r="D371" s="3">
        <f>A371</f>
        <v>424</v>
      </c>
      <c r="G371" s="8" t="s">
        <v>1477</v>
      </c>
      <c r="I371" t="s">
        <v>92</v>
      </c>
      <c r="J371" t="s">
        <v>91</v>
      </c>
      <c r="K371">
        <v>378</v>
      </c>
      <c r="L371">
        <v>378</v>
      </c>
      <c r="M371">
        <v>378</v>
      </c>
      <c r="N371">
        <v>0</v>
      </c>
      <c r="O371" s="66" t="s">
        <v>721</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constants'!$B$4:$C$1003,2,FALSE),"")</f>
        <v>Included in base game</v>
      </c>
      <c r="U371" s="33" t="s">
        <v>1561</v>
      </c>
      <c r="V371" s="3" t="str">
        <f>IF(U371&lt;&gt;"",IF(U371&lt;&gt;"LIBSETS_DROP_MECHANIC_MONSTER_NAME",VLOOKUP(U371,'LibSets constants'!$I$4:$L$1003,3,FALSE),""),"")</f>
        <v>Arena stage chest</v>
      </c>
      <c r="W371" s="3" t="str">
        <f>IF(U371&lt;&gt;"",IF(U371&lt;&gt;"LIBSETS_DROP_MECHANIC_MONSTER_NAME",VLOOKUP(U371,'LibSets constants'!$I$4:$L$1003,4,FALSE),""),"")</f>
        <v>Arena-Phasen Schatztruhe</v>
      </c>
      <c r="X371" s="3"/>
      <c r="Y371" s="3" t="str">
        <f>IF(G371&lt;&gt;"LIBSETS_SETTYPE_BATTLEGROUND",IF(G371&lt;&gt;"LIBSETS_SETTYPE_SPECIAL",IF(X371&lt;&gt;"",X371,IF(Z371&lt;&gt;"",VLOOKUP(Z371,'ESO zone constants'!$D$3:$H$4953,5,FALSE),"")),""),"")</f>
        <v/>
      </c>
      <c r="Z371" t="str">
        <f>IF(AND(O371&lt;&gt;"",NOT(ISERROR(O371))),"",IF(AND(L371&lt;&gt;"",L371&gt;0,NOT(ISERROR(L371))),VLOOKUP(L371,'ESO dumped WayshrineInfo'!$K$3:$N$9999,4,FALSE),""))</f>
        <v/>
      </c>
      <c r="AB371" s="43" t="str">
        <f>IF(AA371&lt;&gt;"",IF(AA371&lt;&gt;"LIBSETS_DROP_MECHANIC_MONSTER_NAME",VLOOKUP(AA371,'LibSets constants'!$I$4:$L$1003,3,FALSE),""),"")</f>
        <v/>
      </c>
      <c r="AC371" s="43" t="str">
        <f>IF(AA371&lt;&gt;"",IF(AA371&lt;&gt;"LIBSETS_DROP_MECHANIC_MONSTER_NAME",VLOOKUP(AA371,'LibSets constants'!$I$4:$L$1003,4,FALSE),""),"")</f>
        <v/>
      </c>
      <c r="AD371" s="3" t="str">
        <f>IF(G371&lt;&gt;"LIBSETS_SETTYPE_BATTLEGROUND",IF(G371&lt;&gt;"LIBSETS_SETTYPE_SPECIAL",IF(AE371&lt;&gt;"",VLOOKUP(AE371,'ESO zone constants'!$D$3:$H$4953,5,FALSE),""),""),"")</f>
        <v/>
      </c>
      <c r="AE371" t="str">
        <f>IF(AND(O371&lt;&gt;"",NOT(ISERROR(O371))),"",IF(AND(M371&lt;&gt;"",M371&gt;0,NOT(ISERROR(M371))),VLOOKUP(M371,'ESO dumped WayshrineInfo'!$K$3:$N$9999,4,FALSE),""))</f>
        <v/>
      </c>
      <c r="AF371" s="44"/>
      <c r="AG371" s="43" t="str">
        <f>IF(AF371&lt;&gt;"",IF(AF371&lt;&gt;"LIBSETS_DROP_MECHANIC_MONSTER_NAME",VLOOKUP(AF371,'LibSets constants'!$I$4:$L$1003,3,FALSE),""),"")</f>
        <v/>
      </c>
      <c r="AH371" s="43" t="str">
        <f>IF(AF371&lt;&gt;"",IF(AF371&lt;&gt;"LIBSETS_DROP_MECHANIC_MONSTER_NAME",VLOOKUP(AF371,'LibSets constants'!$I$4:$L$1003,4,FALSE),""),"")</f>
        <v/>
      </c>
      <c r="AI371" s="3" t="str">
        <f>IF(G371&lt;&gt;"LIBSETS_SETTYPE_BATTLEGROUND",IF(G371&lt;&gt;"LIBSETS_SETTYPE_SPECIAL",IF(AJ371&lt;&gt;"",VLOOKUP(AJ371,'ESO zone constants'!$D$3:$H$4953,5,FALSE),""),""),"")</f>
        <v/>
      </c>
      <c r="AK371" s="44"/>
      <c r="AL371" s="43" t="str">
        <f>IF(AK371&lt;&gt;"",IF(AK371&lt;&gt;"LIBSETS_DROP_MECHANIC_MONSTER_NAME",VLOOKUP(AK371,'LibSets constants'!$I$4:$L$1003,3,FALSE),""),"")</f>
        <v/>
      </c>
      <c r="AM371" s="43" t="str">
        <f>IF(AK371&lt;&gt;"",IF(AK371&lt;&gt;"LIBSETS_DROP_MECHANIC_MONSTER_NAME",VLOOKUP(AK371,'LibSets constants'!$I$4:$L$1003,4,FALSE),""),"")</f>
        <v/>
      </c>
      <c r="AN371" s="3" t="str">
        <f>IF(G371&lt;&gt;"LIBSETS_SETTYPE_BATTLEGROUND",IF(G371&lt;&gt;"LIBSETS_SETTYPE_SPECIAL",IF(AO371&lt;&gt;"",VLOOKUP(AO371,'ESO zone constants'!$D$3:$H$4953,5,FALSE),""),""),"")</f>
        <v/>
      </c>
      <c r="AP371" s="44"/>
      <c r="AQ371" s="43" t="str">
        <f>IF(AP371&lt;&gt;"",IF(AP371&lt;&gt;"LIBSETS_DROP_MECHANIC_MONSTER_NAME",VLOOKUP(AP371,'LibSets constants'!$I$4:$L$1003,3,FALSE),""),"")</f>
        <v/>
      </c>
      <c r="AR371" s="43" t="str">
        <f>IF(AP371&lt;&gt;"",IF(AP371&lt;&gt;"LIBSETS_DROP_MECHANIC_MONSTER_NAME",VLOOKUP(AP371,'LibSets constants'!$I$4:$L$1003,4,FALSE),""),"")</f>
        <v/>
      </c>
      <c r="AS371" s="3" t="str">
        <f>IF(G371&lt;&gt;"LIBSETS_SETTYPE_BATTLEGROUND",IF(G371&lt;&gt;"LIBSETS_SETTYPE_SPECIAL",IF(AT371&lt;&gt;"",VLOOKUP(AT371,'ESO zone constants'!$D$3:$H$4953,5,FALSE),""),""),"")</f>
        <v/>
      </c>
      <c r="AU371" s="44"/>
      <c r="AV371" s="43" t="str">
        <f>IF(AU371&lt;&gt;"",IF(AU371&lt;&gt;"LIBSETS_DROP_MECHANIC_MONSTER_NAME",VLOOKUP(AU371,'LibSets constants'!$I$4:$L$1003,3,FALSE),""),"")</f>
        <v/>
      </c>
      <c r="AW371" s="43" t="str">
        <f>IF(AU371&lt;&gt;"",IF(AU371&lt;&gt;"LIBSETS_DROP_MECHANIC_MONSTER_NAME",VLOOKUP(AU371,'LibSets constants'!$I$4:$L$1003,4,FALSE),""),"")</f>
        <v/>
      </c>
      <c r="AX371" s="87" t="s">
        <v>2678</v>
      </c>
      <c r="AY371" s="21" t="str">
        <f t="shared" si="25"/>
        <v>[424] = {wayshrines={378,378,378,}, dlcId=DLC_BASE_GAME</v>
      </c>
      <c r="AZ371" s="21" t="str">
        <f t="shared" si="26"/>
        <v>, zoneIds={1082}, veteran=true</v>
      </c>
      <c r="BA371" s="21" t="str">
        <f t="shared" si="27"/>
        <v>, setType=LIBSETS_SETTYPE_ARENA</v>
      </c>
      <c r="BB371" s="21" t="str">
        <f t="shared" si="28"/>
        <v>, dropMechanic={LIBSETS_DROP_MECHANIC_ARENA_STAGE_CHEST}},</v>
      </c>
      <c r="BC371" s="21" t="str">
        <f t="shared" si="29"/>
        <v xml:space="preserve"> --Perfect Radial Uppercut / Perfekter Rundum-Aufwärtsschnitt   [Blackrose Prison]</v>
      </c>
    </row>
    <row r="372" spans="1:55" x14ac:dyDescent="0.25">
      <c r="A372" s="12">
        <v>425</v>
      </c>
      <c r="B372" t="s">
        <v>1316</v>
      </c>
      <c r="C372" t="s">
        <v>1317</v>
      </c>
      <c r="D372" s="3">
        <f>A372</f>
        <v>425</v>
      </c>
      <c r="G372" s="8" t="s">
        <v>1477</v>
      </c>
      <c r="I372" t="s">
        <v>92</v>
      </c>
      <c r="J372" t="s">
        <v>91</v>
      </c>
      <c r="K372">
        <v>378</v>
      </c>
      <c r="L372">
        <v>378</v>
      </c>
      <c r="M372">
        <v>378</v>
      </c>
      <c r="N372">
        <v>0</v>
      </c>
      <c r="O372" s="66" t="s">
        <v>721</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constants'!$B$4:$C$1003,2,FALSE),"")</f>
        <v>Included in base game</v>
      </c>
      <c r="U372" s="33" t="s">
        <v>1561</v>
      </c>
      <c r="V372" s="3" t="str">
        <f>IF(U372&lt;&gt;"",IF(U372&lt;&gt;"LIBSETS_DROP_MECHANIC_MONSTER_NAME",VLOOKUP(U372,'LibSets constants'!$I$4:$L$1003,3,FALSE),""),"")</f>
        <v>Arena stage chest</v>
      </c>
      <c r="W372" s="3" t="str">
        <f>IF(U372&lt;&gt;"",IF(U372&lt;&gt;"LIBSETS_DROP_MECHANIC_MONSTER_NAME",VLOOKUP(U372,'LibSets constants'!$I$4:$L$1003,4,FALSE),""),"")</f>
        <v>Arena-Phasen Schatztruhe</v>
      </c>
      <c r="X372" s="3"/>
      <c r="Y372" s="3" t="str">
        <f>IF(G372&lt;&gt;"LIBSETS_SETTYPE_BATTLEGROUND",IF(G372&lt;&gt;"LIBSETS_SETTYPE_SPECIAL",IF(X372&lt;&gt;"",X372,IF(Z372&lt;&gt;"",VLOOKUP(Z372,'ESO zone constants'!$D$3:$H$4953,5,FALSE),"")),""),"")</f>
        <v/>
      </c>
      <c r="Z372" t="str">
        <f>IF(AND(O372&lt;&gt;"",NOT(ISERROR(O372))),"",IF(AND(L372&lt;&gt;"",L372&gt;0,NOT(ISERROR(L372))),VLOOKUP(L372,'ESO dumped WayshrineInfo'!$K$3:$N$9999,4,FALSE),""))</f>
        <v/>
      </c>
      <c r="AB372" s="43" t="str">
        <f>IF(AA372&lt;&gt;"",IF(AA372&lt;&gt;"LIBSETS_DROP_MECHANIC_MONSTER_NAME",VLOOKUP(AA372,'LibSets constants'!$I$4:$L$1003,3,FALSE),""),"")</f>
        <v/>
      </c>
      <c r="AC372" s="43" t="str">
        <f>IF(AA372&lt;&gt;"",IF(AA372&lt;&gt;"LIBSETS_DROP_MECHANIC_MONSTER_NAME",VLOOKUP(AA372,'LibSets constants'!$I$4:$L$1003,4,FALSE),""),"")</f>
        <v/>
      </c>
      <c r="AD372" s="3" t="str">
        <f>IF(G372&lt;&gt;"LIBSETS_SETTYPE_BATTLEGROUND",IF(G372&lt;&gt;"LIBSETS_SETTYPE_SPECIAL",IF(AE372&lt;&gt;"",VLOOKUP(AE372,'ESO zone constants'!$D$3:$H$4953,5,FALSE),""),""),"")</f>
        <v/>
      </c>
      <c r="AE372" t="str">
        <f>IF(AND(O372&lt;&gt;"",NOT(ISERROR(O372))),"",IF(AND(M372&lt;&gt;"",M372&gt;0,NOT(ISERROR(M372))),VLOOKUP(M372,'ESO dumped WayshrineInfo'!$K$3:$N$9999,4,FALSE),""))</f>
        <v/>
      </c>
      <c r="AF372" s="44"/>
      <c r="AG372" s="43" t="str">
        <f>IF(AF372&lt;&gt;"",IF(AF372&lt;&gt;"LIBSETS_DROP_MECHANIC_MONSTER_NAME",VLOOKUP(AF372,'LibSets constants'!$I$4:$L$1003,3,FALSE),""),"")</f>
        <v/>
      </c>
      <c r="AH372" s="43" t="str">
        <f>IF(AF372&lt;&gt;"",IF(AF372&lt;&gt;"LIBSETS_DROP_MECHANIC_MONSTER_NAME",VLOOKUP(AF372,'LibSets constants'!$I$4:$L$1003,4,FALSE),""),"")</f>
        <v/>
      </c>
      <c r="AI372" s="3" t="str">
        <f>IF(G372&lt;&gt;"LIBSETS_SETTYPE_BATTLEGROUND",IF(G372&lt;&gt;"LIBSETS_SETTYPE_SPECIAL",IF(AJ372&lt;&gt;"",VLOOKUP(AJ372,'ESO zone constants'!$D$3:$H$4953,5,FALSE),""),""),"")</f>
        <v/>
      </c>
      <c r="AK372" s="44"/>
      <c r="AL372" s="43" t="str">
        <f>IF(AK372&lt;&gt;"",IF(AK372&lt;&gt;"LIBSETS_DROP_MECHANIC_MONSTER_NAME",VLOOKUP(AK372,'LibSets constants'!$I$4:$L$1003,3,FALSE),""),"")</f>
        <v/>
      </c>
      <c r="AM372" s="43" t="str">
        <f>IF(AK372&lt;&gt;"",IF(AK372&lt;&gt;"LIBSETS_DROP_MECHANIC_MONSTER_NAME",VLOOKUP(AK372,'LibSets constants'!$I$4:$L$1003,4,FALSE),""),"")</f>
        <v/>
      </c>
      <c r="AN372" s="3" t="str">
        <f>IF(G372&lt;&gt;"LIBSETS_SETTYPE_BATTLEGROUND",IF(G372&lt;&gt;"LIBSETS_SETTYPE_SPECIAL",IF(AO372&lt;&gt;"",VLOOKUP(AO372,'ESO zone constants'!$D$3:$H$4953,5,FALSE),""),""),"")</f>
        <v/>
      </c>
      <c r="AP372" s="44"/>
      <c r="AQ372" s="43" t="str">
        <f>IF(AP372&lt;&gt;"",IF(AP372&lt;&gt;"LIBSETS_DROP_MECHANIC_MONSTER_NAME",VLOOKUP(AP372,'LibSets constants'!$I$4:$L$1003,3,FALSE),""),"")</f>
        <v/>
      </c>
      <c r="AR372" s="43" t="str">
        <f>IF(AP372&lt;&gt;"",IF(AP372&lt;&gt;"LIBSETS_DROP_MECHANIC_MONSTER_NAME",VLOOKUP(AP372,'LibSets constants'!$I$4:$L$1003,4,FALSE),""),"")</f>
        <v/>
      </c>
      <c r="AS372" s="3" t="str">
        <f>IF(G372&lt;&gt;"LIBSETS_SETTYPE_BATTLEGROUND",IF(G372&lt;&gt;"LIBSETS_SETTYPE_SPECIAL",IF(AT372&lt;&gt;"",VLOOKUP(AT372,'ESO zone constants'!$D$3:$H$4953,5,FALSE),""),""),"")</f>
        <v/>
      </c>
      <c r="AU372" s="44"/>
      <c r="AV372" s="43" t="str">
        <f>IF(AU372&lt;&gt;"",IF(AU372&lt;&gt;"LIBSETS_DROP_MECHANIC_MONSTER_NAME",VLOOKUP(AU372,'LibSets constants'!$I$4:$L$1003,3,FALSE),""),"")</f>
        <v/>
      </c>
      <c r="AW372" s="43" t="str">
        <f>IF(AU372&lt;&gt;"",IF(AU372&lt;&gt;"LIBSETS_DROP_MECHANIC_MONSTER_NAME",VLOOKUP(AU372,'LibSets constants'!$I$4:$L$1003,4,FALSE),""),"")</f>
        <v/>
      </c>
      <c r="AX372" s="87" t="s">
        <v>2678</v>
      </c>
      <c r="AY372" s="21" t="str">
        <f t="shared" si="25"/>
        <v>[425] = {wayshrines={378,378,378,}, dlcId=DLC_BASE_GAME</v>
      </c>
      <c r="AZ372" s="21" t="str">
        <f t="shared" si="26"/>
        <v>, zoneIds={1082}, veteran=true</v>
      </c>
      <c r="BA372" s="21" t="str">
        <f t="shared" si="27"/>
        <v>, setType=LIBSETS_SETTYPE_ARENA</v>
      </c>
      <c r="BB372" s="21" t="str">
        <f t="shared" si="28"/>
        <v>, dropMechanic={LIBSETS_DROP_MECHANIC_ARENA_STAGE_CHEST}},</v>
      </c>
      <c r="BC372" s="21" t="str">
        <f t="shared" si="29"/>
        <v xml:space="preserve"> --Perfect Spectral Cloak / Perfekter spektraler Mantel   [Blackrose Prison]</v>
      </c>
    </row>
    <row r="373" spans="1:55" x14ac:dyDescent="0.25">
      <c r="A373" s="12">
        <v>426</v>
      </c>
      <c r="B373" t="s">
        <v>1318</v>
      </c>
      <c r="C373" t="s">
        <v>1319</v>
      </c>
      <c r="D373" s="3">
        <f>A373</f>
        <v>426</v>
      </c>
      <c r="G373" s="8" t="s">
        <v>1477</v>
      </c>
      <c r="I373" t="s">
        <v>92</v>
      </c>
      <c r="J373" t="s">
        <v>91</v>
      </c>
      <c r="K373">
        <v>378</v>
      </c>
      <c r="L373">
        <v>378</v>
      </c>
      <c r="M373">
        <v>378</v>
      </c>
      <c r="N373">
        <v>0</v>
      </c>
      <c r="O373" s="66" t="s">
        <v>721</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constants'!$B$4:$C$1003,2,FALSE),"")</f>
        <v>Included in base game</v>
      </c>
      <c r="U373" s="33" t="s">
        <v>1561</v>
      </c>
      <c r="V373" s="3" t="str">
        <f>IF(U373&lt;&gt;"",IF(U373&lt;&gt;"LIBSETS_DROP_MECHANIC_MONSTER_NAME",VLOOKUP(U373,'LibSets constants'!$I$4:$L$1003,3,FALSE),""),"")</f>
        <v>Arena stage chest</v>
      </c>
      <c r="W373" s="3" t="str">
        <f>IF(U373&lt;&gt;"",IF(U373&lt;&gt;"LIBSETS_DROP_MECHANIC_MONSTER_NAME",VLOOKUP(U373,'LibSets constants'!$I$4:$L$1003,4,FALSE),""),"")</f>
        <v>Arena-Phasen Schatztruhe</v>
      </c>
      <c r="X373" s="3"/>
      <c r="Y373" s="3" t="str">
        <f>IF(G373&lt;&gt;"LIBSETS_SETTYPE_BATTLEGROUND",IF(G373&lt;&gt;"LIBSETS_SETTYPE_SPECIAL",IF(X373&lt;&gt;"",X373,IF(Z373&lt;&gt;"",VLOOKUP(Z373,'ESO zone constants'!$D$3:$H$4953,5,FALSE),"")),""),"")</f>
        <v/>
      </c>
      <c r="Z373" t="str">
        <f>IF(AND(O373&lt;&gt;"",NOT(ISERROR(O373))),"",IF(AND(L373&lt;&gt;"",L373&gt;0,NOT(ISERROR(L373))),VLOOKUP(L373,'ESO dumped WayshrineInfo'!$K$3:$N$9999,4,FALSE),""))</f>
        <v/>
      </c>
      <c r="AB373" s="43" t="str">
        <f>IF(AA373&lt;&gt;"",IF(AA373&lt;&gt;"LIBSETS_DROP_MECHANIC_MONSTER_NAME",VLOOKUP(AA373,'LibSets constants'!$I$4:$L$1003,3,FALSE),""),"")</f>
        <v/>
      </c>
      <c r="AC373" s="43" t="str">
        <f>IF(AA373&lt;&gt;"",IF(AA373&lt;&gt;"LIBSETS_DROP_MECHANIC_MONSTER_NAME",VLOOKUP(AA373,'LibSets constants'!$I$4:$L$1003,4,FALSE),""),"")</f>
        <v/>
      </c>
      <c r="AD373" s="3" t="str">
        <f>IF(G373&lt;&gt;"LIBSETS_SETTYPE_BATTLEGROUND",IF(G373&lt;&gt;"LIBSETS_SETTYPE_SPECIAL",IF(AE373&lt;&gt;"",VLOOKUP(AE373,'ESO zone constants'!$D$3:$H$4953,5,FALSE),""),""),"")</f>
        <v/>
      </c>
      <c r="AE373" t="str">
        <f>IF(AND(O373&lt;&gt;"",NOT(ISERROR(O373))),"",IF(AND(M373&lt;&gt;"",M373&gt;0,NOT(ISERROR(M373))),VLOOKUP(M373,'ESO dumped WayshrineInfo'!$K$3:$N$9999,4,FALSE),""))</f>
        <v/>
      </c>
      <c r="AF373" s="44"/>
      <c r="AG373" s="43" t="str">
        <f>IF(AF373&lt;&gt;"",IF(AF373&lt;&gt;"LIBSETS_DROP_MECHANIC_MONSTER_NAME",VLOOKUP(AF373,'LibSets constants'!$I$4:$L$1003,3,FALSE),""),"")</f>
        <v/>
      </c>
      <c r="AH373" s="43" t="str">
        <f>IF(AF373&lt;&gt;"",IF(AF373&lt;&gt;"LIBSETS_DROP_MECHANIC_MONSTER_NAME",VLOOKUP(AF373,'LibSets constants'!$I$4:$L$1003,4,FALSE),""),"")</f>
        <v/>
      </c>
      <c r="AI373" s="3" t="str">
        <f>IF(G373&lt;&gt;"LIBSETS_SETTYPE_BATTLEGROUND",IF(G373&lt;&gt;"LIBSETS_SETTYPE_SPECIAL",IF(AJ373&lt;&gt;"",VLOOKUP(AJ373,'ESO zone constants'!$D$3:$H$4953,5,FALSE),""),""),"")</f>
        <v/>
      </c>
      <c r="AK373" s="44"/>
      <c r="AL373" s="43" t="str">
        <f>IF(AK373&lt;&gt;"",IF(AK373&lt;&gt;"LIBSETS_DROP_MECHANIC_MONSTER_NAME",VLOOKUP(AK373,'LibSets constants'!$I$4:$L$1003,3,FALSE),""),"")</f>
        <v/>
      </c>
      <c r="AM373" s="43" t="str">
        <f>IF(AK373&lt;&gt;"",IF(AK373&lt;&gt;"LIBSETS_DROP_MECHANIC_MONSTER_NAME",VLOOKUP(AK373,'LibSets constants'!$I$4:$L$1003,4,FALSE),""),"")</f>
        <v/>
      </c>
      <c r="AN373" s="3" t="str">
        <f>IF(G373&lt;&gt;"LIBSETS_SETTYPE_BATTLEGROUND",IF(G373&lt;&gt;"LIBSETS_SETTYPE_SPECIAL",IF(AO373&lt;&gt;"",VLOOKUP(AO373,'ESO zone constants'!$D$3:$H$4953,5,FALSE),""),""),"")</f>
        <v/>
      </c>
      <c r="AP373" s="44"/>
      <c r="AQ373" s="43" t="str">
        <f>IF(AP373&lt;&gt;"",IF(AP373&lt;&gt;"LIBSETS_DROP_MECHANIC_MONSTER_NAME",VLOOKUP(AP373,'LibSets constants'!$I$4:$L$1003,3,FALSE),""),"")</f>
        <v/>
      </c>
      <c r="AR373" s="43" t="str">
        <f>IF(AP373&lt;&gt;"",IF(AP373&lt;&gt;"LIBSETS_DROP_MECHANIC_MONSTER_NAME",VLOOKUP(AP373,'LibSets constants'!$I$4:$L$1003,4,FALSE),""),"")</f>
        <v/>
      </c>
      <c r="AS373" s="3" t="str">
        <f>IF(G373&lt;&gt;"LIBSETS_SETTYPE_BATTLEGROUND",IF(G373&lt;&gt;"LIBSETS_SETTYPE_SPECIAL",IF(AT373&lt;&gt;"",VLOOKUP(AT373,'ESO zone constants'!$D$3:$H$4953,5,FALSE),""),""),"")</f>
        <v/>
      </c>
      <c r="AU373" s="44"/>
      <c r="AV373" s="43" t="str">
        <f>IF(AU373&lt;&gt;"",IF(AU373&lt;&gt;"LIBSETS_DROP_MECHANIC_MONSTER_NAME",VLOOKUP(AU373,'LibSets constants'!$I$4:$L$1003,3,FALSE),""),"")</f>
        <v/>
      </c>
      <c r="AW373" s="43" t="str">
        <f>IF(AU373&lt;&gt;"",IF(AU373&lt;&gt;"LIBSETS_DROP_MECHANIC_MONSTER_NAME",VLOOKUP(AU373,'LibSets constants'!$I$4:$L$1003,4,FALSE),""),"")</f>
        <v/>
      </c>
      <c r="AX373" s="87" t="s">
        <v>2678</v>
      </c>
      <c r="AY373" s="21" t="str">
        <f t="shared" si="25"/>
        <v>[426] = {wayshrines={378,378,378,}, dlcId=DLC_BASE_GAME</v>
      </c>
      <c r="AZ373" s="21" t="str">
        <f t="shared" si="26"/>
        <v>, zoneIds={1082}, veteran=true</v>
      </c>
      <c r="BA373" s="21" t="str">
        <f t="shared" si="27"/>
        <v>, setType=LIBSETS_SETTYPE_ARENA</v>
      </c>
      <c r="BB373" s="21" t="str">
        <f t="shared" si="28"/>
        <v>, dropMechanic={LIBSETS_DROP_MECHANIC_ARENA_STAGE_CHEST}},</v>
      </c>
      <c r="BC373" s="21" t="str">
        <f t="shared" si="29"/>
        <v xml:space="preserve"> --Perfect Virulent Shot / Perfekter virulenter Schuss   [Blackrose Prison]</v>
      </c>
    </row>
    <row r="374" spans="1:55" x14ac:dyDescent="0.25">
      <c r="A374" s="12">
        <v>427</v>
      </c>
      <c r="B374" t="s">
        <v>1320</v>
      </c>
      <c r="C374" t="s">
        <v>1321</v>
      </c>
      <c r="D374" s="3">
        <f>A374</f>
        <v>427</v>
      </c>
      <c r="G374" s="8" t="s">
        <v>1477</v>
      </c>
      <c r="I374" t="s">
        <v>92</v>
      </c>
      <c r="J374" t="s">
        <v>91</v>
      </c>
      <c r="K374">
        <v>378</v>
      </c>
      <c r="L374">
        <v>378</v>
      </c>
      <c r="M374">
        <v>378</v>
      </c>
      <c r="N374">
        <v>0</v>
      </c>
      <c r="O374" s="66" t="s">
        <v>721</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1561</v>
      </c>
      <c r="V374" s="3" t="str">
        <f>IF(U374&lt;&gt;"",IF(U374&lt;&gt;"LIBSETS_DROP_MECHANIC_MONSTER_NAME",VLOOKUP(U374,'LibSets constants'!$I$4:$L$1003,3,FALSE),""),"")</f>
        <v>Arena stage chest</v>
      </c>
      <c r="W374" s="3" t="str">
        <f>IF(U374&lt;&gt;"",IF(U374&lt;&gt;"LIBSETS_DROP_MECHANIC_MONSTER_NAME",VLOOKUP(U374,'LibSets constants'!$I$4:$L$1003,4,FALSE),""),"")</f>
        <v>Arena-Phasen Schatztruhe</v>
      </c>
      <c r="X374" s="3"/>
      <c r="Y374" s="3" t="str">
        <f>IF(G374&lt;&gt;"LIBSETS_SETTYPE_BATTLEGROUND",IF(G374&lt;&gt;"LIBSETS_SETTYPE_SPECIAL",IF(X374&lt;&gt;"",X374,IF(Z374&lt;&gt;"",VLOOKUP(Z374,'ESO zone constants'!$D$3:$H$4953,5,FALSE),"")),""),"")</f>
        <v/>
      </c>
      <c r="Z374" t="str">
        <f>IF(AND(O374&lt;&gt;"",NOT(ISERROR(O374))),"",IF(AND(L374&lt;&gt;"",L374&gt;0,NOT(ISERROR(L374))),VLOOKUP(L374,'ESO dumped WayshrineInfo'!$K$3:$N$9999,4,FALSE),""))</f>
        <v/>
      </c>
      <c r="AB374" s="43" t="str">
        <f>IF(AA374&lt;&gt;"",IF(AA374&lt;&gt;"LIBSETS_DROP_MECHANIC_MONSTER_NAME",VLOOKUP(AA374,'LibSets constants'!$I$4:$L$1003,3,FALSE),""),"")</f>
        <v/>
      </c>
      <c r="AC374" s="43" t="str">
        <f>IF(AA374&lt;&gt;"",IF(AA374&lt;&gt;"LIBSETS_DROP_MECHANIC_MONSTER_NAME",VLOOKUP(AA374,'LibSets constants'!$I$4:$L$1003,4,FALSE),""),"")</f>
        <v/>
      </c>
      <c r="AD374" s="3" t="str">
        <f>IF(G374&lt;&gt;"LIBSETS_SETTYPE_BATTLEGROUND",IF(G374&lt;&gt;"LIBSETS_SETTYPE_SPECIAL",IF(AE374&lt;&gt;"",VLOOKUP(AE374,'ESO zone constants'!$D$3:$H$4953,5,FALSE),""),""),"")</f>
        <v/>
      </c>
      <c r="AE374" t="str">
        <f>IF(AND(O374&lt;&gt;"",NOT(ISERROR(O374))),"",IF(AND(M374&lt;&gt;"",M374&gt;0,NOT(ISERROR(M374))),VLOOKUP(M374,'ESO dumped WayshrineInfo'!$K$3:$N$9999,4,FALSE),""))</f>
        <v/>
      </c>
      <c r="AF374" s="44"/>
      <c r="AG374" s="43" t="str">
        <f>IF(AF374&lt;&gt;"",IF(AF374&lt;&gt;"LIBSETS_DROP_MECHANIC_MONSTER_NAME",VLOOKUP(AF374,'LibSets constants'!$I$4:$L$1003,3,FALSE),""),"")</f>
        <v/>
      </c>
      <c r="AH374" s="43" t="str">
        <f>IF(AF374&lt;&gt;"",IF(AF374&lt;&gt;"LIBSETS_DROP_MECHANIC_MONSTER_NAME",VLOOKUP(AF374,'LibSets constants'!$I$4:$L$1003,4,FALSE),""),"")</f>
        <v/>
      </c>
      <c r="AI374" s="3" t="str">
        <f>IF(G374&lt;&gt;"LIBSETS_SETTYPE_BATTLEGROUND",IF(G374&lt;&gt;"LIBSETS_SETTYPE_SPECIAL",IF(AJ374&lt;&gt;"",VLOOKUP(AJ374,'ESO zone constants'!$D$3:$H$4953,5,FALSE),""),""),"")</f>
        <v/>
      </c>
      <c r="AK374" s="44"/>
      <c r="AL374" s="43" t="str">
        <f>IF(AK374&lt;&gt;"",IF(AK374&lt;&gt;"LIBSETS_DROP_MECHANIC_MONSTER_NAME",VLOOKUP(AK374,'LibSets constants'!$I$4:$L$1003,3,FALSE),""),"")</f>
        <v/>
      </c>
      <c r="AM374" s="43" t="str">
        <f>IF(AK374&lt;&gt;"",IF(AK374&lt;&gt;"LIBSETS_DROP_MECHANIC_MONSTER_NAME",VLOOKUP(AK374,'LibSets constants'!$I$4:$L$1003,4,FALSE),""),"")</f>
        <v/>
      </c>
      <c r="AN374" s="3" t="str">
        <f>IF(G374&lt;&gt;"LIBSETS_SETTYPE_BATTLEGROUND",IF(G374&lt;&gt;"LIBSETS_SETTYPE_SPECIAL",IF(AO374&lt;&gt;"",VLOOKUP(AO374,'ESO zone constants'!$D$3:$H$4953,5,FALSE),""),""),"")</f>
        <v/>
      </c>
      <c r="AP374" s="44"/>
      <c r="AQ374" s="43" t="str">
        <f>IF(AP374&lt;&gt;"",IF(AP374&lt;&gt;"LIBSETS_DROP_MECHANIC_MONSTER_NAME",VLOOKUP(AP374,'LibSets constants'!$I$4:$L$1003,3,FALSE),""),"")</f>
        <v/>
      </c>
      <c r="AR374" s="43" t="str">
        <f>IF(AP374&lt;&gt;"",IF(AP374&lt;&gt;"LIBSETS_DROP_MECHANIC_MONSTER_NAME",VLOOKUP(AP374,'LibSets constants'!$I$4:$L$1003,4,FALSE),""),"")</f>
        <v/>
      </c>
      <c r="AS374" s="3" t="str">
        <f>IF(G374&lt;&gt;"LIBSETS_SETTYPE_BATTLEGROUND",IF(G374&lt;&gt;"LIBSETS_SETTYPE_SPECIAL",IF(AT374&lt;&gt;"",VLOOKUP(AT374,'ESO zone constants'!$D$3:$H$4953,5,FALSE),""),""),"")</f>
        <v/>
      </c>
      <c r="AU374" s="44"/>
      <c r="AV374" s="43" t="str">
        <f>IF(AU374&lt;&gt;"",IF(AU374&lt;&gt;"LIBSETS_DROP_MECHANIC_MONSTER_NAME",VLOOKUP(AU374,'LibSets constants'!$I$4:$L$1003,3,FALSE),""),"")</f>
        <v/>
      </c>
      <c r="AW374" s="43" t="str">
        <f>IF(AU374&lt;&gt;"",IF(AU374&lt;&gt;"LIBSETS_DROP_MECHANIC_MONSTER_NAME",VLOOKUP(AU374,'LibSets constants'!$I$4:$L$1003,4,FALSE),""),"")</f>
        <v/>
      </c>
      <c r="AX374" s="87" t="s">
        <v>2678</v>
      </c>
      <c r="AY374" s="21" t="str">
        <f t="shared" si="25"/>
        <v>[427] = {wayshrines={378,378,378,}, dlcId=DLC_BASE_GAME</v>
      </c>
      <c r="AZ374" s="21" t="str">
        <f t="shared" si="26"/>
        <v>, zoneIds={1082}, veteran=true</v>
      </c>
      <c r="BA374" s="21" t="str">
        <f t="shared" si="27"/>
        <v>, setType=LIBSETS_SETTYPE_ARENA</v>
      </c>
      <c r="BB374" s="21" t="str">
        <f t="shared" si="28"/>
        <v>, dropMechanic={LIBSETS_DROP_MECHANIC_ARENA_STAGE_CHEST}},</v>
      </c>
      <c r="BC374" s="21" t="str">
        <f t="shared" si="29"/>
        <v xml:space="preserve"> --Perfect Wild Impulse / Perfekter wilder Impuls   [Blackrose Prison]</v>
      </c>
    </row>
    <row r="375" spans="1:55" x14ac:dyDescent="0.25">
      <c r="A375" s="12">
        <v>428</v>
      </c>
      <c r="B375" t="s">
        <v>1322</v>
      </c>
      <c r="C375" t="s">
        <v>2647</v>
      </c>
      <c r="D375" s="3">
        <f>A375</f>
        <v>428</v>
      </c>
      <c r="G375" s="8" t="s">
        <v>1477</v>
      </c>
      <c r="I375" t="s">
        <v>92</v>
      </c>
      <c r="J375" t="s">
        <v>91</v>
      </c>
      <c r="K375">
        <v>378</v>
      </c>
      <c r="L375">
        <v>378</v>
      </c>
      <c r="M375">
        <v>378</v>
      </c>
      <c r="N375">
        <v>0</v>
      </c>
      <c r="O375" s="66" t="s">
        <v>721</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1561</v>
      </c>
      <c r="V375" s="3" t="str">
        <f>IF(U375&lt;&gt;"",IF(U375&lt;&gt;"LIBSETS_DROP_MECHANIC_MONSTER_NAME",VLOOKUP(U375,'LibSets constants'!$I$4:$L$1003,3,FALSE),""),"")</f>
        <v>Arena stage chest</v>
      </c>
      <c r="W375" s="3" t="str">
        <f>IF(U375&lt;&gt;"",IF(U375&lt;&gt;"LIBSETS_DROP_MECHANIC_MONSTER_NAME",VLOOKUP(U375,'LibSets constants'!$I$4:$L$1003,4,FALSE),""),"")</f>
        <v>Arena-Phasen Schatztruhe</v>
      </c>
      <c r="X375" s="3"/>
      <c r="Y375" s="3" t="str">
        <f>IF(G375&lt;&gt;"LIBSETS_SETTYPE_BATTLEGROUND",IF(G375&lt;&gt;"LIBSETS_SETTYPE_SPECIAL",IF(X375&lt;&gt;"",X375,IF(Z375&lt;&gt;"",VLOOKUP(Z375,'ESO zone constants'!$D$3:$H$4953,5,FALSE),"")),""),"")</f>
        <v/>
      </c>
      <c r="Z375" t="str">
        <f>IF(AND(O375&lt;&gt;"",NOT(ISERROR(O375))),"",IF(AND(L375&lt;&gt;"",L375&gt;0,NOT(ISERROR(L375))),VLOOKUP(L375,'ESO dumped WayshrineInfo'!$K$3:$N$9999,4,FALSE),""))</f>
        <v/>
      </c>
      <c r="AB375" s="43" t="str">
        <f>IF(AA375&lt;&gt;"",IF(AA375&lt;&gt;"LIBSETS_DROP_MECHANIC_MONSTER_NAME",VLOOKUP(AA375,'LibSets constants'!$I$4:$L$1003,3,FALSE),""),"")</f>
        <v/>
      </c>
      <c r="AC375" s="43" t="str">
        <f>IF(AA375&lt;&gt;"",IF(AA375&lt;&gt;"LIBSETS_DROP_MECHANIC_MONSTER_NAME",VLOOKUP(AA375,'LibSets constants'!$I$4:$L$1003,4,FALSE),""),"")</f>
        <v/>
      </c>
      <c r="AD375" s="3" t="str">
        <f>IF(G375&lt;&gt;"LIBSETS_SETTYPE_BATTLEGROUND",IF(G375&lt;&gt;"LIBSETS_SETTYPE_SPECIAL",IF(AE375&lt;&gt;"",VLOOKUP(AE375,'ESO zone constants'!$D$3:$H$4953,5,FALSE),""),""),"")</f>
        <v/>
      </c>
      <c r="AE375" t="str">
        <f>IF(AND(O375&lt;&gt;"",NOT(ISERROR(O375))),"",IF(AND(M375&lt;&gt;"",M375&gt;0,NOT(ISERROR(M375))),VLOOKUP(M375,'ESO dumped WayshrineInfo'!$K$3:$N$9999,4,FALSE),""))</f>
        <v/>
      </c>
      <c r="AF375" s="44"/>
      <c r="AG375" s="43" t="str">
        <f>IF(AF375&lt;&gt;"",IF(AF375&lt;&gt;"LIBSETS_DROP_MECHANIC_MONSTER_NAME",VLOOKUP(AF375,'LibSets constants'!$I$4:$L$1003,3,FALSE),""),"")</f>
        <v/>
      </c>
      <c r="AH375" s="43" t="str">
        <f>IF(AF375&lt;&gt;"",IF(AF375&lt;&gt;"LIBSETS_DROP_MECHANIC_MONSTER_NAME",VLOOKUP(AF375,'LibSets constants'!$I$4:$L$1003,4,FALSE),""),"")</f>
        <v/>
      </c>
      <c r="AI375" s="3" t="str">
        <f>IF(G375&lt;&gt;"LIBSETS_SETTYPE_BATTLEGROUND",IF(G375&lt;&gt;"LIBSETS_SETTYPE_SPECIAL",IF(AJ375&lt;&gt;"",VLOOKUP(AJ375,'ESO zone constants'!$D$3:$H$4953,5,FALSE),""),""),"")</f>
        <v/>
      </c>
      <c r="AK375" s="44"/>
      <c r="AL375" s="43" t="str">
        <f>IF(AK375&lt;&gt;"",IF(AK375&lt;&gt;"LIBSETS_DROP_MECHANIC_MONSTER_NAME",VLOOKUP(AK375,'LibSets constants'!$I$4:$L$1003,3,FALSE),""),"")</f>
        <v/>
      </c>
      <c r="AM375" s="43" t="str">
        <f>IF(AK375&lt;&gt;"",IF(AK375&lt;&gt;"LIBSETS_DROP_MECHANIC_MONSTER_NAME",VLOOKUP(AK375,'LibSets constants'!$I$4:$L$1003,4,FALSE),""),"")</f>
        <v/>
      </c>
      <c r="AN375" s="3" t="str">
        <f>IF(G375&lt;&gt;"LIBSETS_SETTYPE_BATTLEGROUND",IF(G375&lt;&gt;"LIBSETS_SETTYPE_SPECIAL",IF(AO375&lt;&gt;"",VLOOKUP(AO375,'ESO zone constants'!$D$3:$H$4953,5,FALSE),""),""),"")</f>
        <v/>
      </c>
      <c r="AP375" s="44"/>
      <c r="AQ375" s="43" t="str">
        <f>IF(AP375&lt;&gt;"",IF(AP375&lt;&gt;"LIBSETS_DROP_MECHANIC_MONSTER_NAME",VLOOKUP(AP375,'LibSets constants'!$I$4:$L$1003,3,FALSE),""),"")</f>
        <v/>
      </c>
      <c r="AR375" s="43" t="str">
        <f>IF(AP375&lt;&gt;"",IF(AP375&lt;&gt;"LIBSETS_DROP_MECHANIC_MONSTER_NAME",VLOOKUP(AP375,'LibSets constants'!$I$4:$L$1003,4,FALSE),""),"")</f>
        <v/>
      </c>
      <c r="AS375" s="3" t="str">
        <f>IF(G375&lt;&gt;"LIBSETS_SETTYPE_BATTLEGROUND",IF(G375&lt;&gt;"LIBSETS_SETTYPE_SPECIAL",IF(AT375&lt;&gt;"",VLOOKUP(AT375,'ESO zone constants'!$D$3:$H$4953,5,FALSE),""),""),"")</f>
        <v/>
      </c>
      <c r="AU375" s="44"/>
      <c r="AV375" s="43" t="str">
        <f>IF(AU375&lt;&gt;"",IF(AU375&lt;&gt;"LIBSETS_DROP_MECHANIC_MONSTER_NAME",VLOOKUP(AU375,'LibSets constants'!$I$4:$L$1003,3,FALSE),""),"")</f>
        <v/>
      </c>
      <c r="AW375" s="43" t="str">
        <f>IF(AU375&lt;&gt;"",IF(AU375&lt;&gt;"LIBSETS_DROP_MECHANIC_MONSTER_NAME",VLOOKUP(AU375,'LibSets constants'!$I$4:$L$1003,4,FALSE),""),"")</f>
        <v/>
      </c>
      <c r="AX375" s="87" t="s">
        <v>2678</v>
      </c>
      <c r="AY375" s="21" t="str">
        <f t="shared" si="25"/>
        <v>[428] = {wayshrines={378,378,378,}, dlcId=DLC_BASE_GAME</v>
      </c>
      <c r="AZ375" s="21" t="str">
        <f t="shared" si="26"/>
        <v>, zoneIds={1082}, veteran=true</v>
      </c>
      <c r="BA375" s="21" t="str">
        <f t="shared" si="27"/>
        <v>, setType=LIBSETS_SETTYPE_ARENA</v>
      </c>
      <c r="BB375" s="21" t="str">
        <f t="shared" si="28"/>
        <v>, dropMechanic={LIBSETS_DROP_MECHANIC_ARENA_STAGE_CHEST}},</v>
      </c>
      <c r="BC375" s="21" t="str">
        <f t="shared" si="29"/>
        <v xml:space="preserve"> --Perfect Mender\'s Ward / Perfekter Schutz des Pflegers   [Blackrose Prison]</v>
      </c>
    </row>
    <row r="376" spans="1:55" x14ac:dyDescent="0.25">
      <c r="A376" s="12">
        <v>429</v>
      </c>
      <c r="B376" t="s">
        <v>1323</v>
      </c>
      <c r="C376" t="s">
        <v>1324</v>
      </c>
      <c r="D376" s="3">
        <f>A376</f>
        <v>429</v>
      </c>
      <c r="G376" s="8" t="s">
        <v>1482</v>
      </c>
      <c r="I376" t="s">
        <v>91</v>
      </c>
      <c r="J376" t="s">
        <v>91</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constants'!$B$4:$C$1003,2,FALSE),"")</f>
        <v>Wrathstone</v>
      </c>
      <c r="V376" s="3" t="str">
        <f>IF(U376&lt;&gt;"",IF(U376&lt;&gt;"LIBSETS_DROP_MECHANIC_MONSTER_NAME",VLOOKUP(U376,'LibSets constants'!$I$4:$L$1003,3,FALSE),""),"")</f>
        <v/>
      </c>
      <c r="W376" s="3" t="str">
        <f>IF(U376&lt;&gt;"",IF(U376&lt;&gt;"LIBSETS_DROP_MECHANIC_MONSTER_NAME",VLOOKUP(U376,'LibSets constants'!$I$4:$L$1003,4,FALSE),""),"")</f>
        <v/>
      </c>
      <c r="X376" s="3"/>
      <c r="Y376" s="3" t="str">
        <f>IF(G376&lt;&gt;"LIBSETS_SETTYPE_BATTLEGROUND",IF(G376&lt;&gt;"LIBSETS_SETTYPE_SPECIAL",IF(X376&lt;&gt;"",X376,IF(Z376&lt;&gt;"",VLOOKUP(Z376,'ESO zone constants'!$D$3:$H$4953,5,FALSE),"")),""),"")</f>
        <v/>
      </c>
      <c r="Z376" t="str">
        <f>IF(AND(O376&lt;&gt;"",NOT(ISERROR(O376))),"",IF(AND(L376&lt;&gt;"",L376&gt;0,NOT(ISERROR(L376))),VLOOKUP(L376,'ESO dumped WayshrineInfo'!$K$3:$N$9999,4,FALSE),""))</f>
        <v/>
      </c>
      <c r="AB376" s="40" t="str">
        <f>IF(AA376&lt;&gt;"",IF(AA376&lt;&gt;"LIBSETS_DROP_MECHANIC_MONSTER_NAME",VLOOKUP(AA376,'LibSets constants'!$I$4:$L$1003,3,FALSE),""),"")</f>
        <v/>
      </c>
      <c r="AC376" s="40" t="str">
        <f>IF(AA376&lt;&gt;"",IF(AA376&lt;&gt;"LIBSETS_DROP_MECHANIC_MONSTER_NAME",VLOOKUP(AA376,'LibSets constants'!$I$4:$L$1003,4,FALSE),""),"")</f>
        <v/>
      </c>
      <c r="AD376" s="3" t="str">
        <f>IF(G376&lt;&gt;"LIBSETS_SETTYPE_BATTLEGROUND",IF(G376&lt;&gt;"LIBSETS_SETTYPE_SPECIAL",IF(AE376&lt;&gt;"",VLOOKUP(AE376,'ESO zone constants'!$D$3:$H$4953,5,FALSE),""),""),"")</f>
        <v/>
      </c>
      <c r="AE376" t="str">
        <f>IF(AND(O376&lt;&gt;"",NOT(ISERROR(O376))),"",IF(AND(M376&lt;&gt;"",M376&gt;0,NOT(ISERROR(M376))),VLOOKUP(M376,'ESO dumped WayshrineInfo'!$K$3:$N$9999,4,FALSE),""))</f>
        <v/>
      </c>
      <c r="AF376" s="41"/>
      <c r="AG376" s="40" t="str">
        <f>IF(AF376&lt;&gt;"",IF(AF376&lt;&gt;"LIBSETS_DROP_MECHANIC_MONSTER_NAME",VLOOKUP(AF376,'LibSets constants'!$I$4:$L$1003,3,FALSE),""),"")</f>
        <v/>
      </c>
      <c r="AH376" s="40" t="str">
        <f>IF(AF376&lt;&gt;"",IF(AF376&lt;&gt;"LIBSETS_DROP_MECHANIC_MONSTER_NAME",VLOOKUP(AF376,'LibSets constants'!$I$4:$L$1003,4,FALSE),""),"")</f>
        <v/>
      </c>
      <c r="AI376" s="3" t="str">
        <f>IF(G376&lt;&gt;"LIBSETS_SETTYPE_BATTLEGROUND",IF(G376&lt;&gt;"LIBSETS_SETTYPE_SPECIAL",IF(AJ376&lt;&gt;"",VLOOKUP(AJ376,'ESO zone constants'!$D$3:$H$4953,5,FALSE),""),""),"")</f>
        <v/>
      </c>
      <c r="AK376" s="41"/>
      <c r="AL376" s="40" t="str">
        <f>IF(AK376&lt;&gt;"",IF(AK376&lt;&gt;"LIBSETS_DROP_MECHANIC_MONSTER_NAME",VLOOKUP(AK376,'LibSets constants'!$I$4:$L$1003,3,FALSE),""),"")</f>
        <v/>
      </c>
      <c r="AM376" s="40" t="str">
        <f>IF(AK376&lt;&gt;"",IF(AK376&lt;&gt;"LIBSETS_DROP_MECHANIC_MONSTER_NAME",VLOOKUP(AK376,'LibSets constants'!$I$4:$L$1003,4,FALSE),""),"")</f>
        <v/>
      </c>
      <c r="AN376" s="3" t="str">
        <f>IF(G376&lt;&gt;"LIBSETS_SETTYPE_BATTLEGROUND",IF(G376&lt;&gt;"LIBSETS_SETTYPE_SPECIAL",IF(AO376&lt;&gt;"",VLOOKUP(AO376,'ESO zone constants'!$D$3:$H$4953,5,FALSE),""),""),"")</f>
        <v/>
      </c>
      <c r="AP376" s="41"/>
      <c r="AQ376" s="40" t="str">
        <f>IF(AP376&lt;&gt;"",IF(AP376&lt;&gt;"LIBSETS_DROP_MECHANIC_MONSTER_NAME",VLOOKUP(AP376,'LibSets constants'!$I$4:$L$1003,3,FALSE),""),"")</f>
        <v/>
      </c>
      <c r="AR376" s="40" t="str">
        <f>IF(AP376&lt;&gt;"",IF(AP376&lt;&gt;"LIBSETS_DROP_MECHANIC_MONSTER_NAME",VLOOKUP(AP376,'LibSets constants'!$I$4:$L$1003,4,FALSE),""),"")</f>
        <v/>
      </c>
      <c r="AS376" s="3" t="str">
        <f>IF(G376&lt;&gt;"LIBSETS_SETTYPE_BATTLEGROUND",IF(G376&lt;&gt;"LIBSETS_SETTYPE_SPECIAL",IF(AT376&lt;&gt;"",VLOOKUP(AT376,'ESO zone constants'!$D$3:$H$4953,5,FALSE),""),""),"")</f>
        <v/>
      </c>
      <c r="AU376" s="41"/>
      <c r="AV376" s="40" t="str">
        <f>IF(AU376&lt;&gt;"",IF(AU376&lt;&gt;"LIBSETS_DROP_MECHANIC_MONSTER_NAME",VLOOKUP(AU376,'LibSets constants'!$I$4:$L$1003,3,FALSE),""),"")</f>
        <v/>
      </c>
      <c r="AW376" s="43" t="str">
        <f>IF(AU376&lt;&gt;"",IF(AU376&lt;&gt;"LIBSETS_DROP_MECHANIC_MONSTER_NAME",VLOOKUP(AU376,'LibSets constants'!$I$4:$L$1003,4,FALSE),""),"")</f>
        <v/>
      </c>
      <c r="AX376" s="87" t="s">
        <v>2678</v>
      </c>
      <c r="AY376" s="21" t="str">
        <f t="shared" si="25"/>
        <v>[429] = {wayshrines={389,389,389,}, dlcId=DLC_WRATHSTONE</v>
      </c>
      <c r="AZ376" s="21" t="str">
        <f t="shared" si="26"/>
        <v>, zoneIds={1080}, veteran=false</v>
      </c>
      <c r="BA376" s="21" t="str">
        <f t="shared" si="27"/>
        <v>, setType=LIBSETS_SETTYPE_DUNGEON</v>
      </c>
      <c r="BB376" s="21" t="str">
        <f t="shared" si="28"/>
        <v>},</v>
      </c>
      <c r="BC376" s="21" t="str">
        <f t="shared" si="29"/>
        <v xml:space="preserve"> --Mighty Glacier / Mächtiger Gletscher   [Frostvault]</v>
      </c>
    </row>
    <row r="377" spans="1:55" x14ac:dyDescent="0.25">
      <c r="A377" s="12">
        <v>430</v>
      </c>
      <c r="B377" t="s">
        <v>1325</v>
      </c>
      <c r="C377" t="s">
        <v>2648</v>
      </c>
      <c r="D377" s="3">
        <f>A377</f>
        <v>430</v>
      </c>
      <c r="G377" s="8" t="s">
        <v>1482</v>
      </c>
      <c r="I377" t="s">
        <v>91</v>
      </c>
      <c r="J377" t="s">
        <v>91</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constants'!$B$4:$C$1003,2,FALSE),"")</f>
        <v>Wrathstone</v>
      </c>
      <c r="V377" s="3" t="str">
        <f>IF(U377&lt;&gt;"",IF(U377&lt;&gt;"LIBSETS_DROP_MECHANIC_MONSTER_NAME",VLOOKUP(U377,'LibSets constants'!$I$4:$L$1003,3,FALSE),""),"")</f>
        <v/>
      </c>
      <c r="W377" s="3" t="str">
        <f>IF(U377&lt;&gt;"",IF(U377&lt;&gt;"LIBSETS_DROP_MECHANIC_MONSTER_NAME",VLOOKUP(U377,'LibSets constants'!$I$4:$L$1003,4,FALSE),""),"")</f>
        <v/>
      </c>
      <c r="X377" s="3"/>
      <c r="Y377" s="3" t="str">
        <f>IF(G377&lt;&gt;"LIBSETS_SETTYPE_BATTLEGROUND",IF(G377&lt;&gt;"LIBSETS_SETTYPE_SPECIAL",IF(X377&lt;&gt;"",X377,IF(Z377&lt;&gt;"",VLOOKUP(Z377,'ESO zone constants'!$D$3:$H$4953,5,FALSE),"")),""),"")</f>
        <v/>
      </c>
      <c r="Z377" t="str">
        <f>IF(AND(O377&lt;&gt;"",NOT(ISERROR(O377))),"",IF(AND(L377&lt;&gt;"",L377&gt;0,NOT(ISERROR(L377))),VLOOKUP(L377,'ESO dumped WayshrineInfo'!$K$3:$N$9999,4,FALSE),""))</f>
        <v/>
      </c>
      <c r="AB377" s="40" t="str">
        <f>IF(AA377&lt;&gt;"",IF(AA377&lt;&gt;"LIBSETS_DROP_MECHANIC_MONSTER_NAME",VLOOKUP(AA377,'LibSets constants'!$I$4:$L$1003,3,FALSE),""),"")</f>
        <v/>
      </c>
      <c r="AC377" s="40" t="str">
        <f>IF(AA377&lt;&gt;"",IF(AA377&lt;&gt;"LIBSETS_DROP_MECHANIC_MONSTER_NAME",VLOOKUP(AA377,'LibSets constants'!$I$4:$L$1003,4,FALSE),""),"")</f>
        <v/>
      </c>
      <c r="AD377" s="3" t="str">
        <f>IF(G377&lt;&gt;"LIBSETS_SETTYPE_BATTLEGROUND",IF(G377&lt;&gt;"LIBSETS_SETTYPE_SPECIAL",IF(AE377&lt;&gt;"",VLOOKUP(AE377,'ESO zone constants'!$D$3:$H$4953,5,FALSE),""),""),"")</f>
        <v/>
      </c>
      <c r="AE377" t="str">
        <f>IF(AND(O377&lt;&gt;"",NOT(ISERROR(O377))),"",IF(AND(M377&lt;&gt;"",M377&gt;0,NOT(ISERROR(M377))),VLOOKUP(M377,'ESO dumped WayshrineInfo'!$K$3:$N$9999,4,FALSE),""))</f>
        <v/>
      </c>
      <c r="AF377" s="41"/>
      <c r="AG377" s="40" t="str">
        <f>IF(AF377&lt;&gt;"",IF(AF377&lt;&gt;"LIBSETS_DROP_MECHANIC_MONSTER_NAME",VLOOKUP(AF377,'LibSets constants'!$I$4:$L$1003,3,FALSE),""),"")</f>
        <v/>
      </c>
      <c r="AH377" s="40" t="str">
        <f>IF(AF377&lt;&gt;"",IF(AF377&lt;&gt;"LIBSETS_DROP_MECHANIC_MONSTER_NAME",VLOOKUP(AF377,'LibSets constants'!$I$4:$L$1003,4,FALSE),""),"")</f>
        <v/>
      </c>
      <c r="AI377" s="3" t="str">
        <f>IF(G377&lt;&gt;"LIBSETS_SETTYPE_BATTLEGROUND",IF(G377&lt;&gt;"LIBSETS_SETTYPE_SPECIAL",IF(AJ377&lt;&gt;"",VLOOKUP(AJ377,'ESO zone constants'!$D$3:$H$4953,5,FALSE),""),""),"")</f>
        <v/>
      </c>
      <c r="AK377" s="41"/>
      <c r="AL377" s="40" t="str">
        <f>IF(AK377&lt;&gt;"",IF(AK377&lt;&gt;"LIBSETS_DROP_MECHANIC_MONSTER_NAME",VLOOKUP(AK377,'LibSets constants'!$I$4:$L$1003,3,FALSE),""),"")</f>
        <v/>
      </c>
      <c r="AM377" s="40" t="str">
        <f>IF(AK377&lt;&gt;"",IF(AK377&lt;&gt;"LIBSETS_DROP_MECHANIC_MONSTER_NAME",VLOOKUP(AK377,'LibSets constants'!$I$4:$L$1003,4,FALSE),""),"")</f>
        <v/>
      </c>
      <c r="AN377" s="3" t="str">
        <f>IF(G377&lt;&gt;"LIBSETS_SETTYPE_BATTLEGROUND",IF(G377&lt;&gt;"LIBSETS_SETTYPE_SPECIAL",IF(AO377&lt;&gt;"",VLOOKUP(AO377,'ESO zone constants'!$D$3:$H$4953,5,FALSE),""),""),"")</f>
        <v/>
      </c>
      <c r="AP377" s="41"/>
      <c r="AQ377" s="40" t="str">
        <f>IF(AP377&lt;&gt;"",IF(AP377&lt;&gt;"LIBSETS_DROP_MECHANIC_MONSTER_NAME",VLOOKUP(AP377,'LibSets constants'!$I$4:$L$1003,3,FALSE),""),"")</f>
        <v/>
      </c>
      <c r="AR377" s="40" t="str">
        <f>IF(AP377&lt;&gt;"",IF(AP377&lt;&gt;"LIBSETS_DROP_MECHANIC_MONSTER_NAME",VLOOKUP(AP377,'LibSets constants'!$I$4:$L$1003,4,FALSE),""),"")</f>
        <v/>
      </c>
      <c r="AS377" s="3" t="str">
        <f>IF(G377&lt;&gt;"LIBSETS_SETTYPE_BATTLEGROUND",IF(G377&lt;&gt;"LIBSETS_SETTYPE_SPECIAL",IF(AT377&lt;&gt;"",VLOOKUP(AT377,'ESO zone constants'!$D$3:$H$4953,5,FALSE),""),""),"")</f>
        <v/>
      </c>
      <c r="AU377" s="41"/>
      <c r="AV377" s="40" t="str">
        <f>IF(AU377&lt;&gt;"",IF(AU377&lt;&gt;"LIBSETS_DROP_MECHANIC_MONSTER_NAME",VLOOKUP(AU377,'LibSets constants'!$I$4:$L$1003,3,FALSE),""),"")</f>
        <v/>
      </c>
      <c r="AW377" s="43" t="str">
        <f>IF(AU377&lt;&gt;"",IF(AU377&lt;&gt;"LIBSETS_DROP_MECHANIC_MONSTER_NAME",VLOOKUP(AU377,'LibSets constants'!$I$4:$L$1003,4,FALSE),""),"")</f>
        <v/>
      </c>
      <c r="AX377" s="87" t="s">
        <v>2678</v>
      </c>
      <c r="AY377" s="21" t="str">
        <f t="shared" si="25"/>
        <v>[430] = {wayshrines={389,389,389,}, dlcId=DLC_WRATHSTONE</v>
      </c>
      <c r="AZ377" s="21" t="str">
        <f t="shared" si="26"/>
        <v>, zoneIds={1080}, veteran=false</v>
      </c>
      <c r="BA377" s="21" t="str">
        <f t="shared" si="27"/>
        <v>, setType=LIBSETS_SETTYPE_DUNGEON</v>
      </c>
      <c r="BB377" s="21" t="str">
        <f t="shared" si="28"/>
        <v>},</v>
      </c>
      <c r="BC377" s="21" t="str">
        <f t="shared" si="29"/>
        <v xml:space="preserve"> --Tzogvin\'s Warband / Tzogvins Kriegstrupp   [Frostvault]</v>
      </c>
    </row>
    <row r="378" spans="1:55" x14ac:dyDescent="0.25">
      <c r="A378" s="12">
        <v>431</v>
      </c>
      <c r="B378" t="s">
        <v>1326</v>
      </c>
      <c r="C378" t="s">
        <v>1327</v>
      </c>
      <c r="D378" s="3">
        <f>A378</f>
        <v>431</v>
      </c>
      <c r="G378" s="8" t="s">
        <v>1482</v>
      </c>
      <c r="I378" t="s">
        <v>91</v>
      </c>
      <c r="J378" t="s">
        <v>91</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constants'!$B$4:$C$1003,2,FALSE),"")</f>
        <v>Wrathstone</v>
      </c>
      <c r="V378" s="3" t="str">
        <f>IF(U378&lt;&gt;"",IF(U378&lt;&gt;"LIBSETS_DROP_MECHANIC_MONSTER_NAME",VLOOKUP(U378,'LibSets constants'!$I$4:$L$1003,3,FALSE),""),"")</f>
        <v/>
      </c>
      <c r="W378" s="3" t="str">
        <f>IF(U378&lt;&gt;"",IF(U378&lt;&gt;"LIBSETS_DROP_MECHANIC_MONSTER_NAME",VLOOKUP(U378,'LibSets constants'!$I$4:$L$1003,4,FALSE),""),"")</f>
        <v/>
      </c>
      <c r="X378" s="3"/>
      <c r="Y378" s="3" t="str">
        <f>IF(G378&lt;&gt;"LIBSETS_SETTYPE_BATTLEGROUND",IF(G378&lt;&gt;"LIBSETS_SETTYPE_SPECIAL",IF(X378&lt;&gt;"",X378,IF(Z378&lt;&gt;"",VLOOKUP(Z378,'ESO zone constants'!$D$3:$H$4953,5,FALSE),"")),""),"")</f>
        <v/>
      </c>
      <c r="Z378" t="str">
        <f>IF(AND(O378&lt;&gt;"",NOT(ISERROR(O378))),"",IF(AND(L378&lt;&gt;"",L378&gt;0,NOT(ISERROR(L378))),VLOOKUP(L378,'ESO dumped WayshrineInfo'!$K$3:$N$9999,4,FALSE),""))</f>
        <v/>
      </c>
      <c r="AB378" s="40" t="str">
        <f>IF(AA378&lt;&gt;"",IF(AA378&lt;&gt;"LIBSETS_DROP_MECHANIC_MONSTER_NAME",VLOOKUP(AA378,'LibSets constants'!$I$4:$L$1003,3,FALSE),""),"")</f>
        <v/>
      </c>
      <c r="AC378" s="40" t="str">
        <f>IF(AA378&lt;&gt;"",IF(AA378&lt;&gt;"LIBSETS_DROP_MECHANIC_MONSTER_NAME",VLOOKUP(AA378,'LibSets constants'!$I$4:$L$1003,4,FALSE),""),"")</f>
        <v/>
      </c>
      <c r="AD378" s="3" t="str">
        <f>IF(G378&lt;&gt;"LIBSETS_SETTYPE_BATTLEGROUND",IF(G378&lt;&gt;"LIBSETS_SETTYPE_SPECIAL",IF(AE378&lt;&gt;"",VLOOKUP(AE378,'ESO zone constants'!$D$3:$H$4953,5,FALSE),""),""),"")</f>
        <v/>
      </c>
      <c r="AE378" t="str">
        <f>IF(AND(O378&lt;&gt;"",NOT(ISERROR(O378))),"",IF(AND(M378&lt;&gt;"",M378&gt;0,NOT(ISERROR(M378))),VLOOKUP(M378,'ESO dumped WayshrineInfo'!$K$3:$N$9999,4,FALSE),""))</f>
        <v/>
      </c>
      <c r="AF378" s="41"/>
      <c r="AG378" s="40" t="str">
        <f>IF(AF378&lt;&gt;"",IF(AF378&lt;&gt;"LIBSETS_DROP_MECHANIC_MONSTER_NAME",VLOOKUP(AF378,'LibSets constants'!$I$4:$L$1003,3,FALSE),""),"")</f>
        <v/>
      </c>
      <c r="AH378" s="40" t="str">
        <f>IF(AF378&lt;&gt;"",IF(AF378&lt;&gt;"LIBSETS_DROP_MECHANIC_MONSTER_NAME",VLOOKUP(AF378,'LibSets constants'!$I$4:$L$1003,4,FALSE),""),"")</f>
        <v/>
      </c>
      <c r="AI378" s="3" t="str">
        <f>IF(G378&lt;&gt;"LIBSETS_SETTYPE_BATTLEGROUND",IF(G378&lt;&gt;"LIBSETS_SETTYPE_SPECIAL",IF(AJ378&lt;&gt;"",VLOOKUP(AJ378,'ESO zone constants'!$D$3:$H$4953,5,FALSE),""),""),"")</f>
        <v/>
      </c>
      <c r="AK378" s="41"/>
      <c r="AL378" s="40" t="str">
        <f>IF(AK378&lt;&gt;"",IF(AK378&lt;&gt;"LIBSETS_DROP_MECHANIC_MONSTER_NAME",VLOOKUP(AK378,'LibSets constants'!$I$4:$L$1003,3,FALSE),""),"")</f>
        <v/>
      </c>
      <c r="AM378" s="40" t="str">
        <f>IF(AK378&lt;&gt;"",IF(AK378&lt;&gt;"LIBSETS_DROP_MECHANIC_MONSTER_NAME",VLOOKUP(AK378,'LibSets constants'!$I$4:$L$1003,4,FALSE),""),"")</f>
        <v/>
      </c>
      <c r="AN378" s="3" t="str">
        <f>IF(G378&lt;&gt;"LIBSETS_SETTYPE_BATTLEGROUND",IF(G378&lt;&gt;"LIBSETS_SETTYPE_SPECIAL",IF(AO378&lt;&gt;"",VLOOKUP(AO378,'ESO zone constants'!$D$3:$H$4953,5,FALSE),""),""),"")</f>
        <v/>
      </c>
      <c r="AP378" s="41"/>
      <c r="AQ378" s="40" t="str">
        <f>IF(AP378&lt;&gt;"",IF(AP378&lt;&gt;"LIBSETS_DROP_MECHANIC_MONSTER_NAME",VLOOKUP(AP378,'LibSets constants'!$I$4:$L$1003,3,FALSE),""),"")</f>
        <v/>
      </c>
      <c r="AR378" s="40" t="str">
        <f>IF(AP378&lt;&gt;"",IF(AP378&lt;&gt;"LIBSETS_DROP_MECHANIC_MONSTER_NAME",VLOOKUP(AP378,'LibSets constants'!$I$4:$L$1003,4,FALSE),""),"")</f>
        <v/>
      </c>
      <c r="AS378" s="3" t="str">
        <f>IF(G378&lt;&gt;"LIBSETS_SETTYPE_BATTLEGROUND",IF(G378&lt;&gt;"LIBSETS_SETTYPE_SPECIAL",IF(AT378&lt;&gt;"",VLOOKUP(AT378,'ESO zone constants'!$D$3:$H$4953,5,FALSE),""),""),"")</f>
        <v/>
      </c>
      <c r="AU378" s="41"/>
      <c r="AV378" s="40" t="str">
        <f>IF(AU378&lt;&gt;"",IF(AU378&lt;&gt;"LIBSETS_DROP_MECHANIC_MONSTER_NAME",VLOOKUP(AU378,'LibSets constants'!$I$4:$L$1003,3,FALSE),""),"")</f>
        <v/>
      </c>
      <c r="AW378" s="43" t="str">
        <f>IF(AU378&lt;&gt;"",IF(AU378&lt;&gt;"LIBSETS_DROP_MECHANIC_MONSTER_NAME",VLOOKUP(AU378,'LibSets constants'!$I$4:$L$1003,4,FALSE),""),"")</f>
        <v/>
      </c>
      <c r="AX378" s="87" t="s">
        <v>2678</v>
      </c>
      <c r="AY378" s="21" t="str">
        <f t="shared" si="25"/>
        <v>[431] = {wayshrines={389,389,389,}, dlcId=DLC_WRATHSTONE</v>
      </c>
      <c r="AZ378" s="21" t="str">
        <f t="shared" si="26"/>
        <v>, zoneIds={1080}, veteran=false</v>
      </c>
      <c r="BA378" s="21" t="str">
        <f t="shared" si="27"/>
        <v>, setType=LIBSETS_SETTYPE_DUNGEON</v>
      </c>
      <c r="BB378" s="21" t="str">
        <f t="shared" si="28"/>
        <v>},</v>
      </c>
      <c r="BC378" s="21" t="str">
        <f t="shared" si="29"/>
        <v xml:space="preserve"> --Icy Conjuror / Eisiger Anrufer   [Frostvault]</v>
      </c>
    </row>
    <row r="379" spans="1:55" x14ac:dyDescent="0.25">
      <c r="A379" s="5">
        <v>432</v>
      </c>
      <c r="B379" t="s">
        <v>1328</v>
      </c>
      <c r="C379" t="s">
        <v>25</v>
      </c>
      <c r="D379" s="3">
        <f>A379</f>
        <v>432</v>
      </c>
      <c r="G379" s="8" t="s">
        <v>1484</v>
      </c>
      <c r="H379" s="115">
        <v>3</v>
      </c>
      <c r="I379" t="s">
        <v>1471</v>
      </c>
      <c r="J379" t="s">
        <v>91</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constants'!$B$4:$C$1003,2,FALSE),"")</f>
        <v>Wrathstone</v>
      </c>
      <c r="U379" s="33" t="s">
        <v>1549</v>
      </c>
      <c r="V379" s="3" t="s">
        <v>1560</v>
      </c>
      <c r="W379" s="3" t="s">
        <v>1649</v>
      </c>
      <c r="X379" s="3"/>
      <c r="Y379" s="3" t="str">
        <f>IF(G379&lt;&gt;"LIBSETS_SETTYPE_BATTLEGROUND",IF(G379&lt;&gt;"LIBSETS_SETTYPE_SPECIAL",IF(X379&lt;&gt;"",X379,IF(Z379&lt;&gt;"",VLOOKUP(Z379,'ESO zone constants'!$D$3:$H$4953,5,FALSE),"")),""),"")</f>
        <v/>
      </c>
      <c r="Z379" t="str">
        <f>IF(AND(O379&lt;&gt;"",NOT(ISERROR(O379))),"",IF(AND(L379&lt;&gt;"",L379&gt;0,NOT(ISERROR(L379))),VLOOKUP(L379,'ESO dumped WayshrineInfo'!$K$3:$N$9999,4,FALSE),""))</f>
        <v/>
      </c>
      <c r="AB379" s="42"/>
      <c r="AC379" s="42"/>
      <c r="AD379" s="3" t="str">
        <f>IF(G379&lt;&gt;"LIBSETS_SETTYPE_BATTLEGROUND",IF(G379&lt;&gt;"LIBSETS_SETTYPE_SPECIAL",IF(AE379&lt;&gt;"",VLOOKUP(AE379,'ESO zone constants'!$D$3:$H$4953,5,FALSE),""),""),"")</f>
        <v/>
      </c>
      <c r="AE379" t="str">
        <f>IF(AND(O379&lt;&gt;"",NOT(ISERROR(O379))),"",IF(AND(M379&lt;&gt;"",M379&gt;0,NOT(ISERROR(M379))),VLOOKUP(M379,'ESO dumped WayshrineInfo'!$K$3:$N$9999,4,FALSE),""))</f>
        <v/>
      </c>
      <c r="AF379" s="42"/>
      <c r="AG379" s="42"/>
      <c r="AH379" s="42"/>
      <c r="AI379" s="3" t="str">
        <f>IF(G379&lt;&gt;"LIBSETS_SETTYPE_BATTLEGROUND",IF(G379&lt;&gt;"LIBSETS_SETTYPE_SPECIAL",IF(AJ379&lt;&gt;"",VLOOKUP(AJ379,'ESO zone constants'!$D$3:$H$4953,5,FALSE),""),""),"")</f>
        <v/>
      </c>
      <c r="AK379" s="42"/>
      <c r="AL379" s="42"/>
      <c r="AM379" s="42"/>
      <c r="AN379" s="3" t="str">
        <f>IF(G379&lt;&gt;"LIBSETS_SETTYPE_BATTLEGROUND",IF(G379&lt;&gt;"LIBSETS_SETTYPE_SPECIAL",IF(AO379&lt;&gt;"",VLOOKUP(AO379,'ESO zone constants'!$D$3:$H$4953,5,FALSE),""),""),"")</f>
        <v/>
      </c>
      <c r="AP379" s="42"/>
      <c r="AQ379" s="42"/>
      <c r="AR379" s="42"/>
      <c r="AS379" s="3" t="str">
        <f>IF(G379&lt;&gt;"LIBSETS_SETTYPE_BATTLEGROUND",IF(G379&lt;&gt;"LIBSETS_SETTYPE_SPECIAL",IF(AT379&lt;&gt;"",VLOOKUP(AT379,'ESO zone constants'!$D$3:$H$4953,5,FALSE),""),""),"")</f>
        <v/>
      </c>
      <c r="AU379" s="42"/>
      <c r="AV379" s="42"/>
      <c r="AW379" s="43"/>
      <c r="AX379" s="87" t="s">
        <v>2678</v>
      </c>
      <c r="AY379" s="21" t="str">
        <f t="shared" si="25"/>
        <v>[432] = {wayshrines={389,389,389,}, dlcId=DLC_WRATHSTONE</v>
      </c>
      <c r="AZ379" s="21" t="str">
        <f t="shared" si="26"/>
        <v>, zoneIds={1080}, veteran={[EQUIP_TYPE_HEAD]=true, [EQUIP_TYPE_SHOULDERS]=false}</v>
      </c>
      <c r="BA379" s="21" t="str">
        <f t="shared" si="27"/>
        <v>, setType=LIBSETS_SETTYPE_MONSTER</v>
      </c>
      <c r="BB379" s="21" t="str">
        <f t="shared" si="28"/>
        <v>, dropMechanic={LIBSETS_DROP_MECHANIC_MONSTER_NAME}, dropMechanicNames={['en']='The Stonekeeper', ['de']='Der Steinwahrer'}},</v>
      </c>
      <c r="BC379" s="21" t="str">
        <f t="shared" si="29"/>
        <v xml:space="preserve"> --Stonekeeper / Steinwahrer   [Frostvault]</v>
      </c>
    </row>
    <row r="380" spans="1:55" x14ac:dyDescent="0.25">
      <c r="A380" s="12">
        <v>433</v>
      </c>
      <c r="B380" t="s">
        <v>1329</v>
      </c>
      <c r="C380" t="s">
        <v>1330</v>
      </c>
      <c r="D380" s="3">
        <f>A380</f>
        <v>433</v>
      </c>
      <c r="G380" s="8" t="s">
        <v>1482</v>
      </c>
      <c r="I380" t="s">
        <v>91</v>
      </c>
      <c r="J380" t="s">
        <v>91</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constants'!$B$4:$C$1003,2,FALSE),"")</f>
        <v>Wrathstone</v>
      </c>
      <c r="V380" s="3" t="str">
        <f>IF(U380&lt;&gt;"",IF(U380&lt;&gt;"LIBSETS_DROP_MECHANIC_MONSTER_NAME",VLOOKUP(U380,'LibSets constants'!$I$4:$L$1003,3,FALSE),""),"")</f>
        <v/>
      </c>
      <c r="X380" s="3"/>
      <c r="Y380" s="3" t="str">
        <f>IF(G380&lt;&gt;"LIBSETS_SETTYPE_BATTLEGROUND",IF(G380&lt;&gt;"LIBSETS_SETTYPE_SPECIAL",IF(X380&lt;&gt;"",X380,IF(Z380&lt;&gt;"",VLOOKUP(Z380,'ESO zone constants'!$D$3:$H$4953,5,FALSE),"")),""),"")</f>
        <v/>
      </c>
      <c r="Z380" t="str">
        <f>IF(AND(O380&lt;&gt;"",NOT(ISERROR(O380))),"",IF(AND(L380&lt;&gt;"",L380&gt;0,NOT(ISERROR(L380))),VLOOKUP(L380,'ESO dumped WayshrineInfo'!$K$3:$N$9999,4,FALSE),""))</f>
        <v/>
      </c>
      <c r="AB380" s="40" t="str">
        <f>IF(AA380&lt;&gt;"",IF(AA380&lt;&gt;"LIBSETS_DROP_MECHANIC_MONSTER_NAME",VLOOKUP(AA380,'LibSets constants'!$I$4:$L$1003,3,FALSE),""),"")</f>
        <v/>
      </c>
      <c r="AC380" s="40" t="str">
        <f>IF(AA380&lt;&gt;"",IF(AA380&lt;&gt;"LIBSETS_DROP_MECHANIC_MONSTER_NAME",VLOOKUP(AA380,'LibSets constants'!$I$4:$L$1003,4,FALSE),""),"")</f>
        <v/>
      </c>
      <c r="AD380" s="3" t="str">
        <f>IF(G380&lt;&gt;"LIBSETS_SETTYPE_BATTLEGROUND",IF(G380&lt;&gt;"LIBSETS_SETTYPE_SPECIAL",IF(AE380&lt;&gt;"",VLOOKUP(AE380,'ESO zone constants'!$D$3:$H$4953,5,FALSE),""),""),"")</f>
        <v/>
      </c>
      <c r="AE380" t="str">
        <f>IF(AND(O380&lt;&gt;"",NOT(ISERROR(O380))),"",IF(AND(M380&lt;&gt;"",M380&gt;0,NOT(ISERROR(M380))),VLOOKUP(M380,'ESO dumped WayshrineInfo'!$K$3:$N$9999,4,FALSE),""))</f>
        <v/>
      </c>
      <c r="AF380" s="41"/>
      <c r="AG380" s="40" t="str">
        <f>IF(AF380&lt;&gt;"",IF(AF380&lt;&gt;"LIBSETS_DROP_MECHANIC_MONSTER_NAME",VLOOKUP(AF380,'LibSets constants'!$I$4:$L$1003,3,FALSE),""),"")</f>
        <v/>
      </c>
      <c r="AH380" s="40" t="str">
        <f>IF(AF380&lt;&gt;"",IF(AF380&lt;&gt;"LIBSETS_DROP_MECHANIC_MONSTER_NAME",VLOOKUP(AF380,'LibSets constants'!$I$4:$L$1003,4,FALSE),""),"")</f>
        <v/>
      </c>
      <c r="AI380" s="3" t="str">
        <f>IF(G380&lt;&gt;"LIBSETS_SETTYPE_BATTLEGROUND",IF(G380&lt;&gt;"LIBSETS_SETTYPE_SPECIAL",IF(AJ380&lt;&gt;"",VLOOKUP(AJ380,'ESO zone constants'!$D$3:$H$4953,5,FALSE),""),""),"")</f>
        <v/>
      </c>
      <c r="AK380" s="41"/>
      <c r="AL380" s="40" t="str">
        <f>IF(AK380&lt;&gt;"",IF(AK380&lt;&gt;"LIBSETS_DROP_MECHANIC_MONSTER_NAME",VLOOKUP(AK380,'LibSets constants'!$I$4:$L$1003,3,FALSE),""),"")</f>
        <v/>
      </c>
      <c r="AM380" s="40" t="str">
        <f>IF(AK380&lt;&gt;"",IF(AK380&lt;&gt;"LIBSETS_DROP_MECHANIC_MONSTER_NAME",VLOOKUP(AK380,'LibSets constants'!$I$4:$L$1003,4,FALSE),""),"")</f>
        <v/>
      </c>
      <c r="AN380" s="3" t="str">
        <f>IF(G380&lt;&gt;"LIBSETS_SETTYPE_BATTLEGROUND",IF(G380&lt;&gt;"LIBSETS_SETTYPE_SPECIAL",IF(AO380&lt;&gt;"",VLOOKUP(AO380,'ESO zone constants'!$D$3:$H$4953,5,FALSE),""),""),"")</f>
        <v/>
      </c>
      <c r="AP380" s="41"/>
      <c r="AQ380" s="40" t="str">
        <f>IF(AP380&lt;&gt;"",IF(AP380&lt;&gt;"LIBSETS_DROP_MECHANIC_MONSTER_NAME",VLOOKUP(AP380,'LibSets constants'!$I$4:$L$1003,3,FALSE),""),"")</f>
        <v/>
      </c>
      <c r="AR380" s="40" t="str">
        <f>IF(AP380&lt;&gt;"",IF(AP380&lt;&gt;"LIBSETS_DROP_MECHANIC_MONSTER_NAME",VLOOKUP(AP380,'LibSets constants'!$I$4:$L$1003,4,FALSE),""),"")</f>
        <v/>
      </c>
      <c r="AS380" s="3" t="str">
        <f>IF(G380&lt;&gt;"LIBSETS_SETTYPE_BATTLEGROUND",IF(G380&lt;&gt;"LIBSETS_SETTYPE_SPECIAL",IF(AT380&lt;&gt;"",VLOOKUP(AT380,'ESO zone constants'!$D$3:$H$4953,5,FALSE),""),""),"")</f>
        <v/>
      </c>
      <c r="AU380" s="41"/>
      <c r="AV380" s="40" t="str">
        <f>IF(AU380&lt;&gt;"",IF(AU380&lt;&gt;"LIBSETS_DROP_MECHANIC_MONSTER_NAME",VLOOKUP(AU380,'LibSets constants'!$I$4:$L$1003,3,FALSE),""),"")</f>
        <v/>
      </c>
      <c r="AW380" s="43" t="str">
        <f>IF(AU380&lt;&gt;"",IF(AU380&lt;&gt;"LIBSETS_DROP_MECHANIC_MONSTER_NAME",VLOOKUP(AU380,'LibSets constants'!$I$4:$L$1003,4,FALSE),""),"")</f>
        <v/>
      </c>
      <c r="AX380" s="87" t="s">
        <v>2678</v>
      </c>
      <c r="AY380" s="21" t="str">
        <f t="shared" si="25"/>
        <v>[433] = {wayshrines={390,390,390,}, dlcId=DLC_WRATHSTONE</v>
      </c>
      <c r="AZ380" s="21" t="str">
        <f t="shared" si="26"/>
        <v>, zoneIds={1081}, veteran=false</v>
      </c>
      <c r="BA380" s="21" t="str">
        <f t="shared" si="27"/>
        <v>, setType=LIBSETS_SETTYPE_DUNGEON</v>
      </c>
      <c r="BB380" s="21" t="str">
        <f t="shared" si="28"/>
        <v>},</v>
      </c>
      <c r="BC380" s="21" t="str">
        <f t="shared" si="29"/>
        <v xml:space="preserve"> --Frozen Watcher / Gefrorener Beobachter   [Depths of Malatar]</v>
      </c>
    </row>
    <row r="381" spans="1:55" x14ac:dyDescent="0.25">
      <c r="A381" s="12">
        <v>434</v>
      </c>
      <c r="B381" t="s">
        <v>1331</v>
      </c>
      <c r="C381" t="s">
        <v>1332</v>
      </c>
      <c r="D381" s="3">
        <f>A381</f>
        <v>434</v>
      </c>
      <c r="G381" s="8" t="s">
        <v>1482</v>
      </c>
      <c r="I381" t="s">
        <v>91</v>
      </c>
      <c r="J381" t="s">
        <v>91</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constants'!$B$4:$C$1003,2,FALSE),"")</f>
        <v>Wrathstone</v>
      </c>
      <c r="V381" s="3" t="str">
        <f>IF(U381&lt;&gt;"",IF(U381&lt;&gt;"LIBSETS_DROP_MECHANIC_MONSTER_NAME",VLOOKUP(U381,'LibSets constants'!$I$4:$L$1003,3,FALSE),""),"")</f>
        <v/>
      </c>
      <c r="W381" s="3" t="str">
        <f>IF(U381&lt;&gt;"",IF(U381&lt;&gt;"LIBSETS_DROP_MECHANIC_MONSTER_NAME",VLOOKUP(U381,'LibSets constants'!$I$4:$L$1003,4,FALSE),""),"")</f>
        <v/>
      </c>
      <c r="X381" s="3"/>
      <c r="Y381" s="3" t="str">
        <f>IF(G381&lt;&gt;"LIBSETS_SETTYPE_BATTLEGROUND",IF(G381&lt;&gt;"LIBSETS_SETTYPE_SPECIAL",IF(X381&lt;&gt;"",X381,IF(Z381&lt;&gt;"",VLOOKUP(Z381,'ESO zone constants'!$D$3:$H$4953,5,FALSE),"")),""),"")</f>
        <v/>
      </c>
      <c r="Z381" t="str">
        <f>IF(AND(O381&lt;&gt;"",NOT(ISERROR(O381))),"",IF(AND(L381&lt;&gt;"",L381&gt;0,NOT(ISERROR(L381))),VLOOKUP(L381,'ESO dumped WayshrineInfo'!$K$3:$N$9999,4,FALSE),""))</f>
        <v/>
      </c>
      <c r="AB381" s="40" t="str">
        <f>IF(AA381&lt;&gt;"",IF(AA381&lt;&gt;"LIBSETS_DROP_MECHANIC_MONSTER_NAME",VLOOKUP(AA381,'LibSets constants'!$I$4:$L$1003,3,FALSE),""),"")</f>
        <v/>
      </c>
      <c r="AC381" s="40" t="str">
        <f>IF(AA381&lt;&gt;"",IF(AA381&lt;&gt;"LIBSETS_DROP_MECHANIC_MONSTER_NAME",VLOOKUP(AA381,'LibSets constants'!$I$4:$L$1003,4,FALSE),""),"")</f>
        <v/>
      </c>
      <c r="AD381" s="3" t="str">
        <f>IF(G381&lt;&gt;"LIBSETS_SETTYPE_BATTLEGROUND",IF(G381&lt;&gt;"LIBSETS_SETTYPE_SPECIAL",IF(AE381&lt;&gt;"",VLOOKUP(AE381,'ESO zone constants'!$D$3:$H$4953,5,FALSE),""),""),"")</f>
        <v/>
      </c>
      <c r="AE381" t="str">
        <f>IF(AND(O381&lt;&gt;"",NOT(ISERROR(O381))),"",IF(AND(M381&lt;&gt;"",M381&gt;0,NOT(ISERROR(M381))),VLOOKUP(M381,'ESO dumped WayshrineInfo'!$K$3:$N$9999,4,FALSE),""))</f>
        <v/>
      </c>
      <c r="AF381" s="41"/>
      <c r="AG381" s="40" t="str">
        <f>IF(AF381&lt;&gt;"",IF(AF381&lt;&gt;"LIBSETS_DROP_MECHANIC_MONSTER_NAME",VLOOKUP(AF381,'LibSets constants'!$I$4:$L$1003,3,FALSE),""),"")</f>
        <v/>
      </c>
      <c r="AH381" s="40" t="str">
        <f>IF(AF381&lt;&gt;"",IF(AF381&lt;&gt;"LIBSETS_DROP_MECHANIC_MONSTER_NAME",VLOOKUP(AF381,'LibSets constants'!$I$4:$L$1003,4,FALSE),""),"")</f>
        <v/>
      </c>
      <c r="AI381" s="3" t="str">
        <f>IF(G381&lt;&gt;"LIBSETS_SETTYPE_BATTLEGROUND",IF(G381&lt;&gt;"LIBSETS_SETTYPE_SPECIAL",IF(AJ381&lt;&gt;"",VLOOKUP(AJ381,'ESO zone constants'!$D$3:$H$4953,5,FALSE),""),""),"")</f>
        <v/>
      </c>
      <c r="AK381" s="41"/>
      <c r="AL381" s="40" t="str">
        <f>IF(AK381&lt;&gt;"",IF(AK381&lt;&gt;"LIBSETS_DROP_MECHANIC_MONSTER_NAME",VLOOKUP(AK381,'LibSets constants'!$I$4:$L$1003,3,FALSE),""),"")</f>
        <v/>
      </c>
      <c r="AM381" s="40" t="str">
        <f>IF(AK381&lt;&gt;"",IF(AK381&lt;&gt;"LIBSETS_DROP_MECHANIC_MONSTER_NAME",VLOOKUP(AK381,'LibSets constants'!$I$4:$L$1003,4,FALSE),""),"")</f>
        <v/>
      </c>
      <c r="AN381" s="3" t="str">
        <f>IF(G381&lt;&gt;"LIBSETS_SETTYPE_BATTLEGROUND",IF(G381&lt;&gt;"LIBSETS_SETTYPE_SPECIAL",IF(AO381&lt;&gt;"",VLOOKUP(AO381,'ESO zone constants'!$D$3:$H$4953,5,FALSE),""),""),"")</f>
        <v/>
      </c>
      <c r="AP381" s="41"/>
      <c r="AQ381" s="40" t="str">
        <f>IF(AP381&lt;&gt;"",IF(AP381&lt;&gt;"LIBSETS_DROP_MECHANIC_MONSTER_NAME",VLOOKUP(AP381,'LibSets constants'!$I$4:$L$1003,3,FALSE),""),"")</f>
        <v/>
      </c>
      <c r="AR381" s="40" t="str">
        <f>IF(AP381&lt;&gt;"",IF(AP381&lt;&gt;"LIBSETS_DROP_MECHANIC_MONSTER_NAME",VLOOKUP(AP381,'LibSets constants'!$I$4:$L$1003,4,FALSE),""),"")</f>
        <v/>
      </c>
      <c r="AS381" s="3" t="str">
        <f>IF(G381&lt;&gt;"LIBSETS_SETTYPE_BATTLEGROUND",IF(G381&lt;&gt;"LIBSETS_SETTYPE_SPECIAL",IF(AT381&lt;&gt;"",VLOOKUP(AT381,'ESO zone constants'!$D$3:$H$4953,5,FALSE),""),""),"")</f>
        <v/>
      </c>
      <c r="AU381" s="41"/>
      <c r="AV381" s="40" t="str">
        <f>IF(AU381&lt;&gt;"",IF(AU381&lt;&gt;"LIBSETS_DROP_MECHANIC_MONSTER_NAME",VLOOKUP(AU381,'LibSets constants'!$I$4:$L$1003,3,FALSE),""),"")</f>
        <v/>
      </c>
      <c r="AW381" s="43" t="str">
        <f>IF(AU381&lt;&gt;"",IF(AU381&lt;&gt;"LIBSETS_DROP_MECHANIC_MONSTER_NAME",VLOOKUP(AU381,'LibSets constants'!$I$4:$L$1003,4,FALSE),""),"")</f>
        <v/>
      </c>
      <c r="AX381" s="87" t="s">
        <v>2678</v>
      </c>
      <c r="AY381" s="21" t="str">
        <f t="shared" si="25"/>
        <v>[434] = {wayshrines={390,390,390,}, dlcId=DLC_WRATHSTONE</v>
      </c>
      <c r="AZ381" s="21" t="str">
        <f t="shared" si="26"/>
        <v>, zoneIds={1081}, veteran=false</v>
      </c>
      <c r="BA381" s="21" t="str">
        <f t="shared" si="27"/>
        <v>, setType=LIBSETS_SETTYPE_DUNGEON</v>
      </c>
      <c r="BB381" s="21" t="str">
        <f t="shared" si="28"/>
        <v>},</v>
      </c>
      <c r="BC381" s="21" t="str">
        <f t="shared" si="29"/>
        <v xml:space="preserve"> --Scavenging Demise / Ausbeutender Niedergang   [Depths of Malatar]</v>
      </c>
    </row>
    <row r="382" spans="1:55" x14ac:dyDescent="0.25">
      <c r="A382" s="12">
        <v>435</v>
      </c>
      <c r="B382" t="s">
        <v>1333</v>
      </c>
      <c r="C382" t="s">
        <v>2649</v>
      </c>
      <c r="D382" s="3">
        <f>A382</f>
        <v>435</v>
      </c>
      <c r="G382" s="8" t="s">
        <v>1482</v>
      </c>
      <c r="I382" t="s">
        <v>91</v>
      </c>
      <c r="J382" t="s">
        <v>91</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constants'!$B$4:$C$1003,2,FALSE),"")</f>
        <v>Wrathstone</v>
      </c>
      <c r="V382" s="3" t="str">
        <f>IF(U382&lt;&gt;"",IF(U382&lt;&gt;"LIBSETS_DROP_MECHANIC_MONSTER_NAME",VLOOKUP(U382,'LibSets constants'!$I$4:$L$1003,3,FALSE),""),"")</f>
        <v/>
      </c>
      <c r="W382" s="3" t="str">
        <f>IF(U382&lt;&gt;"",IF(U382&lt;&gt;"LIBSETS_DROP_MECHANIC_MONSTER_NAME",VLOOKUP(U382,'LibSets constants'!$I$4:$L$1003,4,FALSE),""),"")</f>
        <v/>
      </c>
      <c r="X382" s="3"/>
      <c r="Y382" s="3" t="str">
        <f>IF(G382&lt;&gt;"LIBSETS_SETTYPE_BATTLEGROUND",IF(G382&lt;&gt;"LIBSETS_SETTYPE_SPECIAL",IF(X382&lt;&gt;"",X382,IF(Z382&lt;&gt;"",VLOOKUP(Z382,'ESO zone constants'!$D$3:$H$4953,5,FALSE),"")),""),"")</f>
        <v/>
      </c>
      <c r="Z382" t="str">
        <f>IF(AND(O382&lt;&gt;"",NOT(ISERROR(O382))),"",IF(AND(L382&lt;&gt;"",L382&gt;0,NOT(ISERROR(L382))),VLOOKUP(L382,'ESO dumped WayshrineInfo'!$K$3:$N$9999,4,FALSE),""))</f>
        <v/>
      </c>
      <c r="AB382" s="40" t="str">
        <f>IF(AA382&lt;&gt;"",IF(AA382&lt;&gt;"LIBSETS_DROP_MECHANIC_MONSTER_NAME",VLOOKUP(AA382,'LibSets constants'!$I$4:$L$1003,3,FALSE),""),"")</f>
        <v/>
      </c>
      <c r="AC382" s="40" t="str">
        <f>IF(AA382&lt;&gt;"",IF(AA382&lt;&gt;"LIBSETS_DROP_MECHANIC_MONSTER_NAME",VLOOKUP(AA382,'LibSets constants'!$I$4:$L$1003,4,FALSE),""),"")</f>
        <v/>
      </c>
      <c r="AD382" s="3" t="str">
        <f>IF(G382&lt;&gt;"LIBSETS_SETTYPE_BATTLEGROUND",IF(G382&lt;&gt;"LIBSETS_SETTYPE_SPECIAL",IF(AE382&lt;&gt;"",VLOOKUP(AE382,'ESO zone constants'!$D$3:$H$4953,5,FALSE),""),""),"")</f>
        <v/>
      </c>
      <c r="AE382" t="str">
        <f>IF(AND(O382&lt;&gt;"",NOT(ISERROR(O382))),"",IF(AND(M382&lt;&gt;"",M382&gt;0,NOT(ISERROR(M382))),VLOOKUP(M382,'ESO dumped WayshrineInfo'!$K$3:$N$9999,4,FALSE),""))</f>
        <v/>
      </c>
      <c r="AF382" s="41"/>
      <c r="AG382" s="40" t="str">
        <f>IF(AF382&lt;&gt;"",IF(AF382&lt;&gt;"LIBSETS_DROP_MECHANIC_MONSTER_NAME",VLOOKUP(AF382,'LibSets constants'!$I$4:$L$1003,3,FALSE),""),"")</f>
        <v/>
      </c>
      <c r="AH382" s="40" t="str">
        <f>IF(AF382&lt;&gt;"",IF(AF382&lt;&gt;"LIBSETS_DROP_MECHANIC_MONSTER_NAME",VLOOKUP(AF382,'LibSets constants'!$I$4:$L$1003,4,FALSE),""),"")</f>
        <v/>
      </c>
      <c r="AI382" s="3" t="str">
        <f>IF(G382&lt;&gt;"LIBSETS_SETTYPE_BATTLEGROUND",IF(G382&lt;&gt;"LIBSETS_SETTYPE_SPECIAL",IF(AJ382&lt;&gt;"",VLOOKUP(AJ382,'ESO zone constants'!$D$3:$H$4953,5,FALSE),""),""),"")</f>
        <v/>
      </c>
      <c r="AK382" s="41"/>
      <c r="AL382" s="40" t="str">
        <f>IF(AK382&lt;&gt;"",IF(AK382&lt;&gt;"LIBSETS_DROP_MECHANIC_MONSTER_NAME",VLOOKUP(AK382,'LibSets constants'!$I$4:$L$1003,3,FALSE),""),"")</f>
        <v/>
      </c>
      <c r="AM382" s="40" t="str">
        <f>IF(AK382&lt;&gt;"",IF(AK382&lt;&gt;"LIBSETS_DROP_MECHANIC_MONSTER_NAME",VLOOKUP(AK382,'LibSets constants'!$I$4:$L$1003,4,FALSE),""),"")</f>
        <v/>
      </c>
      <c r="AN382" s="3" t="str">
        <f>IF(G382&lt;&gt;"LIBSETS_SETTYPE_BATTLEGROUND",IF(G382&lt;&gt;"LIBSETS_SETTYPE_SPECIAL",IF(AO382&lt;&gt;"",VLOOKUP(AO382,'ESO zone constants'!$D$3:$H$4953,5,FALSE),""),""),"")</f>
        <v/>
      </c>
      <c r="AP382" s="41"/>
      <c r="AQ382" s="40" t="str">
        <f>IF(AP382&lt;&gt;"",IF(AP382&lt;&gt;"LIBSETS_DROP_MECHANIC_MONSTER_NAME",VLOOKUP(AP382,'LibSets constants'!$I$4:$L$1003,3,FALSE),""),"")</f>
        <v/>
      </c>
      <c r="AR382" s="40" t="str">
        <f>IF(AP382&lt;&gt;"",IF(AP382&lt;&gt;"LIBSETS_DROP_MECHANIC_MONSTER_NAME",VLOOKUP(AP382,'LibSets constants'!$I$4:$L$1003,4,FALSE),""),"")</f>
        <v/>
      </c>
      <c r="AS382" s="3" t="str">
        <f>IF(G382&lt;&gt;"LIBSETS_SETTYPE_BATTLEGROUND",IF(G382&lt;&gt;"LIBSETS_SETTYPE_SPECIAL",IF(AT382&lt;&gt;"",VLOOKUP(AT382,'ESO zone constants'!$D$3:$H$4953,5,FALSE),""),""),"")</f>
        <v/>
      </c>
      <c r="AU382" s="41"/>
      <c r="AV382" s="40" t="str">
        <f>IF(AU382&lt;&gt;"",IF(AU382&lt;&gt;"LIBSETS_DROP_MECHANIC_MONSTER_NAME",VLOOKUP(AU382,'LibSets constants'!$I$4:$L$1003,3,FALSE),""),"")</f>
        <v/>
      </c>
      <c r="AW382" s="43" t="str">
        <f>IF(AU382&lt;&gt;"",IF(AU382&lt;&gt;"LIBSETS_DROP_MECHANIC_MONSTER_NAME",VLOOKUP(AU382,'LibSets constants'!$I$4:$L$1003,4,FALSE),""),"")</f>
        <v/>
      </c>
      <c r="AX382" s="87" t="s">
        <v>2678</v>
      </c>
      <c r="AY382" s="21" t="str">
        <f t="shared" si="25"/>
        <v>[435] = {wayshrines={390,390,390,}, dlcId=DLC_WRATHSTONE</v>
      </c>
      <c r="AZ382" s="21" t="str">
        <f t="shared" si="26"/>
        <v>, zoneIds={1081}, veteran=false</v>
      </c>
      <c r="BA382" s="21" t="str">
        <f t="shared" si="27"/>
        <v>, setType=LIBSETS_SETTYPE_DUNGEON</v>
      </c>
      <c r="BB382" s="21" t="str">
        <f t="shared" si="28"/>
        <v>},</v>
      </c>
      <c r="BC382" s="21" t="str">
        <f t="shared" si="29"/>
        <v xml:space="preserve"> --Auroran\'s Thunder / Donner des Auroraners   [Depths of Malatar]</v>
      </c>
    </row>
    <row r="383" spans="1:55" x14ac:dyDescent="0.25">
      <c r="A383" s="5">
        <v>436</v>
      </c>
      <c r="B383" t="s">
        <v>1334</v>
      </c>
      <c r="C383" t="s">
        <v>28</v>
      </c>
      <c r="D383" s="3">
        <f>A383</f>
        <v>436</v>
      </c>
      <c r="G383" s="8" t="s">
        <v>1484</v>
      </c>
      <c r="H383" s="115">
        <v>3</v>
      </c>
      <c r="I383" t="s">
        <v>1471</v>
      </c>
      <c r="J383" t="s">
        <v>91</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constants'!$B$4:$C$1003,2,FALSE),"")</f>
        <v>Wrathstone</v>
      </c>
      <c r="U383" s="33" t="s">
        <v>1549</v>
      </c>
      <c r="V383" s="3" t="s">
        <v>28</v>
      </c>
      <c r="W383" s="3" t="s">
        <v>1647</v>
      </c>
      <c r="X383" s="3"/>
      <c r="Y383" s="3" t="str">
        <f>IF(G383&lt;&gt;"LIBSETS_SETTYPE_BATTLEGROUND",IF(G383&lt;&gt;"LIBSETS_SETTYPE_SPECIAL",IF(X383&lt;&gt;"",X383,IF(Z383&lt;&gt;"",VLOOKUP(Z383,'ESO zone constants'!$D$3:$H$4953,5,FALSE),"")),""),"")</f>
        <v/>
      </c>
      <c r="Z383" t="str">
        <f>IF(AND(O383&lt;&gt;"",NOT(ISERROR(O383))),"",IF(AND(L383&lt;&gt;"",L383&gt;0,NOT(ISERROR(L383))),VLOOKUP(L383,'ESO dumped WayshrineInfo'!$K$3:$N$9999,4,FALSE),""))</f>
        <v/>
      </c>
      <c r="AB383" s="42"/>
      <c r="AC383" s="42"/>
      <c r="AD383" s="3" t="str">
        <f>IF(G383&lt;&gt;"LIBSETS_SETTYPE_BATTLEGROUND",IF(G383&lt;&gt;"LIBSETS_SETTYPE_SPECIAL",IF(AE383&lt;&gt;"",VLOOKUP(AE383,'ESO zone constants'!$D$3:$H$4953,5,FALSE),""),""),"")</f>
        <v/>
      </c>
      <c r="AE383" t="str">
        <f>IF(AND(O383&lt;&gt;"",NOT(ISERROR(O383))),"",IF(AND(M383&lt;&gt;"",M383&gt;0,NOT(ISERROR(M383))),VLOOKUP(M383,'ESO dumped WayshrineInfo'!$K$3:$N$9999,4,FALSE),""))</f>
        <v/>
      </c>
      <c r="AF383" s="42"/>
      <c r="AG383" s="42"/>
      <c r="AH383" s="42"/>
      <c r="AI383" s="3" t="str">
        <f>IF(G383&lt;&gt;"LIBSETS_SETTYPE_BATTLEGROUND",IF(G383&lt;&gt;"LIBSETS_SETTYPE_SPECIAL",IF(AJ383&lt;&gt;"",VLOOKUP(AJ383,'ESO zone constants'!$D$3:$H$4953,5,FALSE),""),""),"")</f>
        <v/>
      </c>
      <c r="AK383" s="42"/>
      <c r="AL383" s="42"/>
      <c r="AM383" s="42"/>
      <c r="AN383" s="3" t="str">
        <f>IF(G383&lt;&gt;"LIBSETS_SETTYPE_BATTLEGROUND",IF(G383&lt;&gt;"LIBSETS_SETTYPE_SPECIAL",IF(AO383&lt;&gt;"",VLOOKUP(AO383,'ESO zone constants'!$D$3:$H$4953,5,FALSE),""),""),"")</f>
        <v/>
      </c>
      <c r="AP383" s="42"/>
      <c r="AQ383" s="42"/>
      <c r="AR383" s="42"/>
      <c r="AS383" s="3" t="str">
        <f>IF(G383&lt;&gt;"LIBSETS_SETTYPE_BATTLEGROUND",IF(G383&lt;&gt;"LIBSETS_SETTYPE_SPECIAL",IF(AT383&lt;&gt;"",VLOOKUP(AT383,'ESO zone constants'!$D$3:$H$4953,5,FALSE),""),""),"")</f>
        <v/>
      </c>
      <c r="AU383" s="42"/>
      <c r="AV383" s="42"/>
      <c r="AW383" s="43"/>
      <c r="AX383" s="87" t="s">
        <v>2678</v>
      </c>
      <c r="AY383" s="21" t="str">
        <f t="shared" si="25"/>
        <v>[436] = {wayshrines={390,390,390,}, dlcId=DLC_WRATHSTONE</v>
      </c>
      <c r="AZ383" s="21" t="str">
        <f t="shared" si="26"/>
        <v>, zoneIds={1081}, veteran={[EQUIP_TYPE_HEAD]=true, [EQUIP_TYPE_SHOULDERS]=false}</v>
      </c>
      <c r="BA383" s="21" t="str">
        <f t="shared" si="27"/>
        <v>, setType=LIBSETS_SETTYPE_MONSTER</v>
      </c>
      <c r="BB383" s="21" t="str">
        <f t="shared" si="28"/>
        <v>, dropMechanic={LIBSETS_DROP_MECHANIC_MONSTER_NAME}, dropMechanicNames={['en']='Symphony of Blades', ['de']='Die Sinfonie der Klingen'}},</v>
      </c>
      <c r="BC383" s="21" t="str">
        <f t="shared" si="29"/>
        <v xml:space="preserve"> --Symphony of Blades / Sinfonie der Klingen   [Depths of Malatar]</v>
      </c>
    </row>
    <row r="384" spans="1:55" x14ac:dyDescent="0.25">
      <c r="A384" s="12">
        <v>437</v>
      </c>
      <c r="B384" t="s">
        <v>1434</v>
      </c>
      <c r="C384" t="s">
        <v>2650</v>
      </c>
      <c r="D384" s="3">
        <f>A384</f>
        <v>437</v>
      </c>
      <c r="G384" s="8" t="s">
        <v>1479</v>
      </c>
      <c r="I384" t="s">
        <v>91</v>
      </c>
      <c r="J384" t="s">
        <v>91</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constants'!$B$4:$C$1003,2,FALSE),"")</f>
        <v>Elsweyr</v>
      </c>
      <c r="V384" s="3" t="str">
        <f>IF(U384&lt;&gt;"",IF(U384&lt;&gt;"LIBSETS_DROP_MECHANIC_MONSTER_NAME",VLOOKUP(U384,'LibSets constants'!$I$4:$L$1003,3,FALSE),""),"")</f>
        <v/>
      </c>
      <c r="W384" s="3" t="str">
        <f>IF(U384&lt;&gt;"",IF(U384&lt;&gt;"LIBSETS_DROP_MECHANIC_MONSTER_NAME",VLOOKUP(U384,'LibSets constants'!$I$4:$L$1003,4,FALSE),""),"")</f>
        <v/>
      </c>
      <c r="X384" s="3"/>
      <c r="Y384" s="3">
        <f>IF(G384&lt;&gt;"LIBSETS_SETTYPE_BATTLEGROUND",IF(G384&lt;&gt;"LIBSETS_SETTYPE_SPECIAL",IF(X384&lt;&gt;"",X384,IF(Z384&lt;&gt;"",VLOOKUP(Z384,'ESO zone constants'!$D$3:$H$4953,5,FALSE),"")),""),"")</f>
        <v>1086</v>
      </c>
      <c r="Z384" t="str">
        <f>IF(AND(O384&lt;&gt;"",NOT(ISERROR(O384))),"",IF(AND(L384&lt;&gt;"",L384&gt;0,NOT(ISERROR(L384))),VLOOKUP(L384,'ESO dumped WayshrineInfo'!$K$3:$N$9999,4,FALSE),""))</f>
        <v>Northern Elsweyr</v>
      </c>
      <c r="AB384" s="40" t="str">
        <f>IF(AA384&lt;&gt;"",IF(AA384&lt;&gt;"LIBSETS_DROP_MECHANIC_MONSTER_NAME",VLOOKUP(AA384,'LibSets constants'!$I$4:$L$1003,3,FALSE),""),"")</f>
        <v/>
      </c>
      <c r="AC384" s="40" t="str">
        <f>IF(AA384&lt;&gt;"",IF(AA384&lt;&gt;"LIBSETS_DROP_MECHANIC_MONSTER_NAME",VLOOKUP(AA384,'LibSets constants'!$I$4:$L$1003,4,FALSE),""),"")</f>
        <v/>
      </c>
      <c r="AD384" s="3">
        <f>IF(G384&lt;&gt;"LIBSETS_SETTYPE_BATTLEGROUND",IF(G384&lt;&gt;"LIBSETS_SETTYPE_SPECIAL",IF(AE384&lt;&gt;"",VLOOKUP(AE384,'ESO zone constants'!$D$3:$H$4953,5,FALSE),""),""),"")</f>
        <v>1086</v>
      </c>
      <c r="AE384" t="str">
        <f>IF(AND(O384&lt;&gt;"",NOT(ISERROR(O384))),"",IF(AND(M384&lt;&gt;"",M384&gt;0,NOT(ISERROR(M384))),VLOOKUP(M384,'ESO dumped WayshrineInfo'!$K$3:$N$9999,4,FALSE),""))</f>
        <v>Northern Elsweyr</v>
      </c>
      <c r="AF384" s="41"/>
      <c r="AG384" s="40" t="str">
        <f>IF(AF384&lt;&gt;"",IF(AF384&lt;&gt;"LIBSETS_DROP_MECHANIC_MONSTER_NAME",VLOOKUP(AF384,'LibSets constants'!$I$4:$L$1003,3,FALSE),""),"")</f>
        <v/>
      </c>
      <c r="AH384" s="40" t="str">
        <f>IF(AF384&lt;&gt;"",IF(AF384&lt;&gt;"LIBSETS_DROP_MECHANIC_MONSTER_NAME",VLOOKUP(AF384,'LibSets constants'!$I$4:$L$1003,4,FALSE),""),"")</f>
        <v/>
      </c>
      <c r="AI384" s="3" t="str">
        <f>IF(G384&lt;&gt;"LIBSETS_SETTYPE_BATTLEGROUND",IF(G384&lt;&gt;"LIBSETS_SETTYPE_SPECIAL",IF(AJ384&lt;&gt;"",VLOOKUP(AJ384,'ESO zone constants'!$D$3:$H$4953,5,FALSE),""),""),"")</f>
        <v/>
      </c>
      <c r="AK384" s="41"/>
      <c r="AL384" s="40" t="str">
        <f>IF(AK384&lt;&gt;"",IF(AK384&lt;&gt;"LIBSETS_DROP_MECHANIC_MONSTER_NAME",VLOOKUP(AK384,'LibSets constants'!$I$4:$L$1003,3,FALSE),""),"")</f>
        <v/>
      </c>
      <c r="AM384" s="40" t="str">
        <f>IF(AK384&lt;&gt;"",IF(AK384&lt;&gt;"LIBSETS_DROP_MECHANIC_MONSTER_NAME",VLOOKUP(AK384,'LibSets constants'!$I$4:$L$1003,4,FALSE),""),"")</f>
        <v/>
      </c>
      <c r="AN384" s="3" t="str">
        <f>IF(G384&lt;&gt;"LIBSETS_SETTYPE_BATTLEGROUND",IF(G384&lt;&gt;"LIBSETS_SETTYPE_SPECIAL",IF(AO384&lt;&gt;"",VLOOKUP(AO384,'ESO zone constants'!$D$3:$H$4953,5,FALSE),""),""),"")</f>
        <v/>
      </c>
      <c r="AP384" s="41"/>
      <c r="AQ384" s="40" t="str">
        <f>IF(AP384&lt;&gt;"",IF(AP384&lt;&gt;"LIBSETS_DROP_MECHANIC_MONSTER_NAME",VLOOKUP(AP384,'LibSets constants'!$I$4:$L$1003,3,FALSE),""),"")</f>
        <v/>
      </c>
      <c r="AR384" s="40" t="str">
        <f>IF(AP384&lt;&gt;"",IF(AP384&lt;&gt;"LIBSETS_DROP_MECHANIC_MONSTER_NAME",VLOOKUP(AP384,'LibSets constants'!$I$4:$L$1003,4,FALSE),""),"")</f>
        <v/>
      </c>
      <c r="AS384" s="3" t="str">
        <f>IF(G384&lt;&gt;"LIBSETS_SETTYPE_BATTLEGROUND",IF(G384&lt;&gt;"LIBSETS_SETTYPE_SPECIAL",IF(AT384&lt;&gt;"",VLOOKUP(AT384,'ESO zone constants'!$D$3:$H$4953,5,FALSE),""),""),"")</f>
        <v/>
      </c>
      <c r="AU384" s="41"/>
      <c r="AV384" s="40" t="str">
        <f>IF(AU384&lt;&gt;"",IF(AU384&lt;&gt;"LIBSETS_DROP_MECHANIC_MONSTER_NAME",VLOOKUP(AU384,'LibSets constants'!$I$4:$L$1003,3,FALSE),""),"")</f>
        <v/>
      </c>
      <c r="AW384" s="43" t="str">
        <f>IF(AU384&lt;&gt;"",IF(AU384&lt;&gt;"LIBSETS_DROP_MECHANIC_MONSTER_NAME",VLOOKUP(AU384,'LibSets constants'!$I$4:$L$1003,4,FALSE),""),"")</f>
        <v/>
      </c>
      <c r="AX384" s="87" t="s">
        <v>2678</v>
      </c>
      <c r="AY384" s="21" t="str">
        <f t="shared" si="25"/>
        <v>[437] = {wayshrines={386,386,386,}, traitsNeeded=8, dlcId=DLC_ELSWEYR</v>
      </c>
      <c r="AZ384" s="21" t="str">
        <f t="shared" si="26"/>
        <v>, zoneIds={1086,1086,1086}, veteran=false</v>
      </c>
      <c r="BA384" s="21" t="str">
        <f t="shared" si="27"/>
        <v>, setType=LIBSETS_SETTYPE_CRAFTED</v>
      </c>
      <c r="BB384" s="21" t="str">
        <f t="shared" si="28"/>
        <v>},</v>
      </c>
      <c r="BC384" s="21" t="str">
        <f t="shared" si="29"/>
        <v xml:space="preserve"> --Coldharbour\'s Favorite / Kalthafens Günstling   [Northern Elsweyr, Northern Elsweyr, Northern Elsweyr]</v>
      </c>
    </row>
    <row r="385" spans="1:55" x14ac:dyDescent="0.25">
      <c r="A385" s="12">
        <v>438</v>
      </c>
      <c r="B385" t="s">
        <v>1435</v>
      </c>
      <c r="C385" t="s">
        <v>2651</v>
      </c>
      <c r="D385" s="3">
        <f>A385</f>
        <v>438</v>
      </c>
      <c r="G385" s="8" t="s">
        <v>1479</v>
      </c>
      <c r="I385" t="s">
        <v>91</v>
      </c>
      <c r="J385" t="s">
        <v>91</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constants'!$B$4:$C$1003,2,FALSE),"")</f>
        <v>Elsweyr</v>
      </c>
      <c r="V385" s="3" t="str">
        <f>IF(U385&lt;&gt;"",IF(U385&lt;&gt;"LIBSETS_DROP_MECHANIC_MONSTER_NAME",VLOOKUP(U385,'LibSets constants'!$I$4:$L$1003,3,FALSE),""),"")</f>
        <v/>
      </c>
      <c r="W385" s="3" t="str">
        <f>IF(U385&lt;&gt;"",IF(U385&lt;&gt;"LIBSETS_DROP_MECHANIC_MONSTER_NAME",VLOOKUP(U385,'LibSets constants'!$I$4:$L$1003,4,FALSE),""),"")</f>
        <v/>
      </c>
      <c r="X385" s="3"/>
      <c r="Y385" s="3">
        <f>IF(G385&lt;&gt;"LIBSETS_SETTYPE_BATTLEGROUND",IF(G385&lt;&gt;"LIBSETS_SETTYPE_SPECIAL",IF(X385&lt;&gt;"",X385,IF(Z385&lt;&gt;"",VLOOKUP(Z385,'ESO zone constants'!$D$3:$H$4953,5,FALSE),"")),""),"")</f>
        <v>1086</v>
      </c>
      <c r="Z385" t="str">
        <f>IF(AND(O385&lt;&gt;"",NOT(ISERROR(O385))),"",IF(AND(L385&lt;&gt;"",L385&gt;0,NOT(ISERROR(L385))),VLOOKUP(L385,'ESO dumped WayshrineInfo'!$K$3:$N$9999,4,FALSE),""))</f>
        <v>Northern Elsweyr</v>
      </c>
      <c r="AB385" s="40" t="str">
        <f>IF(AA385&lt;&gt;"",IF(AA385&lt;&gt;"LIBSETS_DROP_MECHANIC_MONSTER_NAME",VLOOKUP(AA385,'LibSets constants'!$I$4:$L$1003,3,FALSE),""),"")</f>
        <v/>
      </c>
      <c r="AC385" s="40" t="str">
        <f>IF(AA385&lt;&gt;"",IF(AA385&lt;&gt;"LIBSETS_DROP_MECHANIC_MONSTER_NAME",VLOOKUP(AA385,'LibSets constants'!$I$4:$L$1003,4,FALSE),""),"")</f>
        <v/>
      </c>
      <c r="AD385" s="3">
        <f>IF(G385&lt;&gt;"LIBSETS_SETTYPE_BATTLEGROUND",IF(G385&lt;&gt;"LIBSETS_SETTYPE_SPECIAL",IF(AE385&lt;&gt;"",VLOOKUP(AE385,'ESO zone constants'!$D$3:$H$4953,5,FALSE),""),""),"")</f>
        <v>1086</v>
      </c>
      <c r="AE385" t="str">
        <f>IF(AND(O385&lt;&gt;"",NOT(ISERROR(O385))),"",IF(AND(M385&lt;&gt;"",M385&gt;0,NOT(ISERROR(M385))),VLOOKUP(M385,'ESO dumped WayshrineInfo'!$K$3:$N$9999,4,FALSE),""))</f>
        <v>Northern Elsweyr</v>
      </c>
      <c r="AF385" s="41"/>
      <c r="AG385" s="40" t="str">
        <f>IF(AF385&lt;&gt;"",IF(AF385&lt;&gt;"LIBSETS_DROP_MECHANIC_MONSTER_NAME",VLOOKUP(AF385,'LibSets constants'!$I$4:$L$1003,3,FALSE),""),"")</f>
        <v/>
      </c>
      <c r="AH385" s="40" t="str">
        <f>IF(AF385&lt;&gt;"",IF(AF385&lt;&gt;"LIBSETS_DROP_MECHANIC_MONSTER_NAME",VLOOKUP(AF385,'LibSets constants'!$I$4:$L$1003,4,FALSE),""),"")</f>
        <v/>
      </c>
      <c r="AI385" s="3" t="str">
        <f>IF(G385&lt;&gt;"LIBSETS_SETTYPE_BATTLEGROUND",IF(G385&lt;&gt;"LIBSETS_SETTYPE_SPECIAL",IF(AJ385&lt;&gt;"",VLOOKUP(AJ385,'ESO zone constants'!$D$3:$H$4953,5,FALSE),""),""),"")</f>
        <v/>
      </c>
      <c r="AK385" s="41"/>
      <c r="AL385" s="40" t="str">
        <f>IF(AK385&lt;&gt;"",IF(AK385&lt;&gt;"LIBSETS_DROP_MECHANIC_MONSTER_NAME",VLOOKUP(AK385,'LibSets constants'!$I$4:$L$1003,3,FALSE),""),"")</f>
        <v/>
      </c>
      <c r="AM385" s="40" t="str">
        <f>IF(AK385&lt;&gt;"",IF(AK385&lt;&gt;"LIBSETS_DROP_MECHANIC_MONSTER_NAME",VLOOKUP(AK385,'LibSets constants'!$I$4:$L$1003,4,FALSE),""),"")</f>
        <v/>
      </c>
      <c r="AN385" s="3" t="str">
        <f>IF(G385&lt;&gt;"LIBSETS_SETTYPE_BATTLEGROUND",IF(G385&lt;&gt;"LIBSETS_SETTYPE_SPECIAL",IF(AO385&lt;&gt;"",VLOOKUP(AO385,'ESO zone constants'!$D$3:$H$4953,5,FALSE),""),""),"")</f>
        <v/>
      </c>
      <c r="AP385" s="41"/>
      <c r="AQ385" s="40" t="str">
        <f>IF(AP385&lt;&gt;"",IF(AP385&lt;&gt;"LIBSETS_DROP_MECHANIC_MONSTER_NAME",VLOOKUP(AP385,'LibSets constants'!$I$4:$L$1003,3,FALSE),""),"")</f>
        <v/>
      </c>
      <c r="AR385" s="40" t="str">
        <f>IF(AP385&lt;&gt;"",IF(AP385&lt;&gt;"LIBSETS_DROP_MECHANIC_MONSTER_NAME",VLOOKUP(AP385,'LibSets constants'!$I$4:$L$1003,4,FALSE),""),"")</f>
        <v/>
      </c>
      <c r="AS385" s="3" t="str">
        <f>IF(G385&lt;&gt;"LIBSETS_SETTYPE_BATTLEGROUND",IF(G385&lt;&gt;"LIBSETS_SETTYPE_SPECIAL",IF(AT385&lt;&gt;"",VLOOKUP(AT385,'ESO zone constants'!$D$3:$H$4953,5,FALSE),""),""),"")</f>
        <v/>
      </c>
      <c r="AU385" s="41"/>
      <c r="AV385" s="40" t="str">
        <f>IF(AU385&lt;&gt;"",IF(AU385&lt;&gt;"LIBSETS_DROP_MECHANIC_MONSTER_NAME",VLOOKUP(AU385,'LibSets constants'!$I$4:$L$1003,3,FALSE),""),"")</f>
        <v/>
      </c>
      <c r="AW385" s="43" t="str">
        <f>IF(AU385&lt;&gt;"",IF(AU385&lt;&gt;"LIBSETS_DROP_MECHANIC_MONSTER_NAME",VLOOKUP(AU385,'LibSets constants'!$I$4:$L$1003,4,FALSE),""),"")</f>
        <v/>
      </c>
      <c r="AX385" s="87" t="s">
        <v>2678</v>
      </c>
      <c r="AY385" s="21" t="str">
        <f t="shared" si="25"/>
        <v>[438] = {wayshrines={397,397,397,}, traitsNeeded=5, dlcId=DLC_ELSWEYR</v>
      </c>
      <c r="AZ385" s="21" t="str">
        <f t="shared" si="26"/>
        <v>, zoneIds={1086,1086,1086}, veteran=false</v>
      </c>
      <c r="BA385" s="21" t="str">
        <f t="shared" si="27"/>
        <v>, setType=LIBSETS_SETTYPE_CRAFTED</v>
      </c>
      <c r="BB385" s="21" t="str">
        <f t="shared" si="28"/>
        <v>},</v>
      </c>
      <c r="BC385" s="21" t="str">
        <f t="shared" si="29"/>
        <v xml:space="preserve"> --Senche-raht\'s Grit / Mut des Senche-raht   [Northern Elsweyr, Northern Elsweyr, Northern Elsweyr]</v>
      </c>
    </row>
    <row r="386" spans="1:55" x14ac:dyDescent="0.25">
      <c r="A386" s="5">
        <v>439</v>
      </c>
      <c r="B386" t="s">
        <v>1436</v>
      </c>
      <c r="C386" t="s">
        <v>2652</v>
      </c>
      <c r="D386" s="3">
        <f>A386</f>
        <v>439</v>
      </c>
      <c r="G386" s="8" t="s">
        <v>1479</v>
      </c>
      <c r="I386" t="s">
        <v>91</v>
      </c>
      <c r="J386" t="s">
        <v>91</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constants'!$B$4:$C$1003,2,FALSE),"")</f>
        <v>Elsweyr</v>
      </c>
      <c r="V386" s="3" t="str">
        <f>IF(U386&lt;&gt;"",IF(U386&lt;&gt;"LIBSETS_DROP_MECHANIC_MONSTER_NAME",VLOOKUP(U386,'LibSets constants'!$I$4:$L$1003,3,FALSE),""),"")</f>
        <v/>
      </c>
      <c r="W386" s="3" t="str">
        <f>IF(U386&lt;&gt;"",IF(U386&lt;&gt;"LIBSETS_DROP_MECHANIC_MONSTER_NAME",VLOOKUP(U386,'LibSets constants'!$I$4:$L$1003,4,FALSE),""),"")</f>
        <v/>
      </c>
      <c r="X386" s="3"/>
      <c r="Y386" s="3">
        <f>IF(G386&lt;&gt;"LIBSETS_SETTYPE_BATTLEGROUND",IF(G386&lt;&gt;"LIBSETS_SETTYPE_SPECIAL",IF(X386&lt;&gt;"",X386,IF(Z386&lt;&gt;"",VLOOKUP(Z386,'ESO zone constants'!$D$3:$H$4953,5,FALSE),"")),""),"")</f>
        <v>1086</v>
      </c>
      <c r="Z386" t="str">
        <f>IF(AND(O386&lt;&gt;"",NOT(ISERROR(O386))),"",IF(AND(L386&lt;&gt;"",L386&gt;0,NOT(ISERROR(L386))),VLOOKUP(L386,'ESO dumped WayshrineInfo'!$K$3:$N$9999,4,FALSE),""))</f>
        <v>Northern Elsweyr</v>
      </c>
      <c r="AB386" s="40" t="str">
        <f>IF(AA386&lt;&gt;"",IF(AA386&lt;&gt;"LIBSETS_DROP_MECHANIC_MONSTER_NAME",VLOOKUP(AA386,'LibSets constants'!$I$4:$L$1003,3,FALSE),""),"")</f>
        <v/>
      </c>
      <c r="AC386" s="40" t="str">
        <f>IF(AA386&lt;&gt;"",IF(AA386&lt;&gt;"LIBSETS_DROP_MECHANIC_MONSTER_NAME",VLOOKUP(AA386,'LibSets constants'!$I$4:$L$1003,4,FALSE),""),"")</f>
        <v/>
      </c>
      <c r="AD386" s="3">
        <f>IF(G386&lt;&gt;"LIBSETS_SETTYPE_BATTLEGROUND",IF(G386&lt;&gt;"LIBSETS_SETTYPE_SPECIAL",IF(AE386&lt;&gt;"",VLOOKUP(AE386,'ESO zone constants'!$D$3:$H$4953,5,FALSE),""),""),"")</f>
        <v>1086</v>
      </c>
      <c r="AE386" t="str">
        <f>IF(AND(O386&lt;&gt;"",NOT(ISERROR(O386))),"",IF(AND(M386&lt;&gt;"",M386&gt;0,NOT(ISERROR(M386))),VLOOKUP(M386,'ESO dumped WayshrineInfo'!$K$3:$N$9999,4,FALSE),""))</f>
        <v>Northern Elsweyr</v>
      </c>
      <c r="AF386" s="41"/>
      <c r="AG386" s="40" t="str">
        <f>IF(AF386&lt;&gt;"",IF(AF386&lt;&gt;"LIBSETS_DROP_MECHANIC_MONSTER_NAME",VLOOKUP(AF386,'LibSets constants'!$I$4:$L$1003,3,FALSE),""),"")</f>
        <v/>
      </c>
      <c r="AH386" s="40" t="str">
        <f>IF(AF386&lt;&gt;"",IF(AF386&lt;&gt;"LIBSETS_DROP_MECHANIC_MONSTER_NAME",VLOOKUP(AF386,'LibSets constants'!$I$4:$L$1003,4,FALSE),""),"")</f>
        <v/>
      </c>
      <c r="AI386" s="3" t="str">
        <f>IF(G386&lt;&gt;"LIBSETS_SETTYPE_BATTLEGROUND",IF(G386&lt;&gt;"LIBSETS_SETTYPE_SPECIAL",IF(AJ386&lt;&gt;"",VLOOKUP(AJ386,'ESO zone constants'!$D$3:$H$4953,5,FALSE),""),""),"")</f>
        <v/>
      </c>
      <c r="AK386" s="41"/>
      <c r="AL386" s="40" t="str">
        <f>IF(AK386&lt;&gt;"",IF(AK386&lt;&gt;"LIBSETS_DROP_MECHANIC_MONSTER_NAME",VLOOKUP(AK386,'LibSets constants'!$I$4:$L$1003,3,FALSE),""),"")</f>
        <v/>
      </c>
      <c r="AM386" s="40" t="str">
        <f>IF(AK386&lt;&gt;"",IF(AK386&lt;&gt;"LIBSETS_DROP_MECHANIC_MONSTER_NAME",VLOOKUP(AK386,'LibSets constants'!$I$4:$L$1003,4,FALSE),""),"")</f>
        <v/>
      </c>
      <c r="AN386" s="3" t="str">
        <f>IF(G386&lt;&gt;"LIBSETS_SETTYPE_BATTLEGROUND",IF(G386&lt;&gt;"LIBSETS_SETTYPE_SPECIAL",IF(AO386&lt;&gt;"",VLOOKUP(AO386,'ESO zone constants'!$D$3:$H$4953,5,FALSE),""),""),"")</f>
        <v/>
      </c>
      <c r="AP386" s="41"/>
      <c r="AQ386" s="40" t="str">
        <f>IF(AP386&lt;&gt;"",IF(AP386&lt;&gt;"LIBSETS_DROP_MECHANIC_MONSTER_NAME",VLOOKUP(AP386,'LibSets constants'!$I$4:$L$1003,3,FALSE),""),"")</f>
        <v/>
      </c>
      <c r="AR386" s="40" t="str">
        <f>IF(AP386&lt;&gt;"",IF(AP386&lt;&gt;"LIBSETS_DROP_MECHANIC_MONSTER_NAME",VLOOKUP(AP386,'LibSets constants'!$I$4:$L$1003,4,FALSE),""),"")</f>
        <v/>
      </c>
      <c r="AS386" s="3" t="str">
        <f>IF(G386&lt;&gt;"LIBSETS_SETTYPE_BATTLEGROUND",IF(G386&lt;&gt;"LIBSETS_SETTYPE_SPECIAL",IF(AT386&lt;&gt;"",VLOOKUP(AT386,'ESO zone constants'!$D$3:$H$4953,5,FALSE),""),""),"")</f>
        <v/>
      </c>
      <c r="AU386" s="41"/>
      <c r="AV386" s="40" t="str">
        <f>IF(AU386&lt;&gt;"",IF(AU386&lt;&gt;"LIBSETS_DROP_MECHANIC_MONSTER_NAME",VLOOKUP(AU386,'LibSets constants'!$I$4:$L$1003,3,FALSE),""),"")</f>
        <v/>
      </c>
      <c r="AW386" s="43" t="str">
        <f>IF(AU386&lt;&gt;"",IF(AU386&lt;&gt;"LIBSETS_DROP_MECHANIC_MONSTER_NAME",VLOOKUP(AU386,'LibSets constants'!$I$4:$L$1003,4,FALSE),""),"")</f>
        <v/>
      </c>
      <c r="AX386" s="87" t="s">
        <v>2678</v>
      </c>
      <c r="AY386" s="21" t="str">
        <f t="shared" si="25"/>
        <v>[439] = {wayshrines={382,382,382,}, traitsNeeded=3, dlcId=DLC_ELSWEYR</v>
      </c>
      <c r="AZ386" s="21" t="str">
        <f t="shared" si="26"/>
        <v>, zoneIds={1086,1086,1086}, veteran=false</v>
      </c>
      <c r="BA386" s="21" t="str">
        <f t="shared" si="27"/>
        <v>, setType=LIBSETS_SETTYPE_CRAFTED</v>
      </c>
      <c r="BB386" s="21" t="str">
        <f t="shared" si="28"/>
        <v>},</v>
      </c>
      <c r="BC386" s="21" t="str">
        <f t="shared" si="29"/>
        <v xml:space="preserve"> --Vastarie\'s Tutelage / Vastaries Vormundschaft   [Northern Elsweyr, Northern Elsweyr, Northern Elsweyr]</v>
      </c>
    </row>
    <row r="387" spans="1:55" x14ac:dyDescent="0.25">
      <c r="A387" s="5">
        <v>440</v>
      </c>
      <c r="B387" t="s">
        <v>1442</v>
      </c>
      <c r="C387" t="s">
        <v>1351</v>
      </c>
      <c r="D387" s="3">
        <f>A387</f>
        <v>440</v>
      </c>
      <c r="G387" s="8" t="s">
        <v>1485</v>
      </c>
      <c r="I387" t="s">
        <v>91</v>
      </c>
      <c r="J387" t="s">
        <v>91</v>
      </c>
      <c r="K387">
        <v>382</v>
      </c>
      <c r="L387">
        <v>382</v>
      </c>
      <c r="M387">
        <v>382</v>
      </c>
      <c r="N387">
        <v>0</v>
      </c>
      <c r="O387" s="66" t="s">
        <v>1394</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constants'!$B$4:$C$1003,2,FALSE),"")</f>
        <v>Elsweyr</v>
      </c>
      <c r="U387" s="33" t="s">
        <v>1565</v>
      </c>
      <c r="V387" s="3" t="str">
        <f>IF(U387&lt;&gt;"",IF(U387&lt;&gt;"LIBSETS_DROP_MECHANIC_MONSTER_NAME",VLOOKUP(U387,'LibSets constants'!$I$4:$L$1003,3,FALSE),""),"")</f>
        <v>Delve bosses have a chance to drop a waist or feet.</v>
      </c>
      <c r="W387" s="3" t="str">
        <f>IF(U387&lt;&gt;"",IF(U387&lt;&gt;"LIBSETS_DROP_MECHANIC_MONSTER_NAME",VLOOKUP(U387,'LibSets constants'!$I$4:$L$1003,4,FALSE),""),"")</f>
        <v>Bosse in Gewölben haben die Chance, eine Taille oder Füße fallen zu lassen.</v>
      </c>
      <c r="X387" s="3"/>
      <c r="Y387" s="3" t="str">
        <f>IF(G387&lt;&gt;"LIBSETS_SETTYPE_BATTLEGROUND",IF(G387&lt;&gt;"LIBSETS_SETTYPE_SPECIAL",IF(X387&lt;&gt;"",X387,IF(Z387&lt;&gt;"",VLOOKUP(Z387,'ESO zone constants'!$D$3:$H$4953,5,FALSE),"")),""),"")</f>
        <v/>
      </c>
      <c r="Z387" t="str">
        <f>IF(AND(O387&lt;&gt;"",NOT(ISERROR(O387))),"",IF(AND(L387&lt;&gt;"",L387&gt;0,NOT(ISERROR(L387))),VLOOKUP(L387,'ESO dumped WayshrineInfo'!$K$3:$N$9999,4,FALSE),""))</f>
        <v/>
      </c>
      <c r="AA387" s="33" t="s">
        <v>1566</v>
      </c>
      <c r="AB387" s="40" t="str">
        <f>IF(AA387&lt;&gt;"",IF(AA387&lt;&gt;"LIBSETS_DROP_MECHANIC_MONSTER_NAME",VLOOKUP(AA387,'LibSets constants'!$I$4:$L$1003,3,FALSE),""),"")</f>
        <v>Overland group bosses have a 100% chance to drop head, chest, legs, or weapon.</v>
      </c>
      <c r="AC387" s="40" t="str">
        <f>IF(AA387&lt;&gt;"",IF(AA387&lt;&gt;"LIBSETS_DROP_MECHANIC_MONSTER_NAME",VLOOKUP(AA387,'LibSets constants'!$I$4:$L$1003,4,FALSE),""),"")</f>
        <v>Überland Gruppenbosse haben eine Chance von 100%, Kopf, Brust, Beine oder Waffen fallen zu lassen.</v>
      </c>
      <c r="AD387" s="3" t="str">
        <f>IF(G387&lt;&gt;"LIBSETS_SETTYPE_BATTLEGROUND",IF(G387&lt;&gt;"LIBSETS_SETTYPE_SPECIAL",IF(AE387&lt;&gt;"",VLOOKUP(AE387,'ESO zone constants'!$D$3:$H$4953,5,FALSE),""),""),"")</f>
        <v/>
      </c>
      <c r="AE387" t="str">
        <f>IF(AND(O387&lt;&gt;"",NOT(ISERROR(O387))),"",IF(AND(M387&lt;&gt;"",M387&gt;0,NOT(ISERROR(M387))),VLOOKUP(M387,'ESO dumped WayshrineInfo'!$K$3:$N$9999,4,FALSE),""))</f>
        <v/>
      </c>
      <c r="AF387" s="41" t="s">
        <v>1567</v>
      </c>
      <c r="AG387" s="40" t="str">
        <f>IF(AF387&lt;&gt;"",IF(AF387&lt;&gt;"LIBSETS_DROP_MECHANIC_MONSTER_NAME",VLOOKUP(AF387,'LibSets constants'!$I$4:$L$1003,3,FALSE),""),"")</f>
        <v>Public dungeon bosses have a chance to drop a shoulder, hand, or weapon.</v>
      </c>
      <c r="AH387" s="40" t="str">
        <f>IF(AF387&lt;&gt;"",IF(AF387&lt;&gt;"LIBSETS_DROP_MECHANIC_MONSTER_NAME",VLOOKUP(AF387,'LibSets constants'!$I$4:$L$1003,4,FALSE),""),"")</f>
        <v>Öffentliche Dungeon-Bosse haben die Möglichkeit, eine Schulter, Handschuhe oder eine Waffe fallen zu lassen.</v>
      </c>
      <c r="AI387" s="3" t="str">
        <f>IF(G387&lt;&gt;"LIBSETS_SETTYPE_BATTLEGROUND",IF(G387&lt;&gt;"LIBSETS_SETTYPE_SPECIAL",IF(AJ387&lt;&gt;"",VLOOKUP(AJ387,'ESO zone constants'!$D$3:$H$4953,5,FALSE),""),""),"")</f>
        <v/>
      </c>
      <c r="AK387" s="41" t="s">
        <v>1568</v>
      </c>
      <c r="AL387" s="40" t="str">
        <f>IF(AK387&lt;&gt;"",IF(AK387&lt;&gt;"LIBSETS_DROP_MECHANIC_MONSTER_NAME",VLOOKUP(AK387,'LibSets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0" t="str">
        <f>IF(AK387&lt;&gt;"",IF(AK387&lt;&gt;"LIBSETS_DROP_MECHANIC_MONSTER_NAME",VLOOKUP(AK387,'LibSets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IF(G387&lt;&gt;"LIBSETS_SETTYPE_BATTLEGROUND",IF(G387&lt;&gt;"LIBSETS_SETTYPE_SPECIAL",IF(AO387&lt;&gt;"",VLOOKUP(AO387,'ESO zone constants'!$D$3:$H$4953,5,FALSE),""),""),"")</f>
        <v/>
      </c>
      <c r="AP387" s="41"/>
      <c r="AQ387" s="40" t="str">
        <f>IF(AP387&lt;&gt;"",IF(AP387&lt;&gt;"LIBSETS_DROP_MECHANIC_MONSTER_NAME",VLOOKUP(AP387,'LibSets constants'!$I$4:$L$1003,3,FALSE),""),"")</f>
        <v/>
      </c>
      <c r="AR387" s="40" t="str">
        <f>IF(AP387&lt;&gt;"",IF(AP387&lt;&gt;"LIBSETS_DROP_MECHANIC_MONSTER_NAME",VLOOKUP(AP387,'LibSets constants'!$I$4:$L$1003,4,FALSE),""),"")</f>
        <v/>
      </c>
      <c r="AS387" s="3" t="str">
        <f>IF(G387&lt;&gt;"LIBSETS_SETTYPE_BATTLEGROUND",IF(G387&lt;&gt;"LIBSETS_SETTYPE_SPECIAL",IF(AT387&lt;&gt;"",VLOOKUP(AT387,'ESO zone constants'!$D$3:$H$4953,5,FALSE),""),""),"")</f>
        <v/>
      </c>
      <c r="AU387" s="41"/>
      <c r="AV387" s="40" t="str">
        <f>IF(AU387&lt;&gt;"",IF(AU387&lt;&gt;"LIBSETS_DROP_MECHANIC_MONSTER_NAME",VLOOKUP(AU387,'LibSets constants'!$I$4:$L$1003,3,FALSE),""),"")</f>
        <v/>
      </c>
      <c r="AW387" s="43" t="str">
        <f>IF(AU387&lt;&gt;"",IF(AU387&lt;&gt;"LIBSETS_DROP_MECHANIC_MONSTER_NAME",VLOOKUP(AU387,'LibSets constants'!$I$4:$L$1003,4,FALSE),""),"")</f>
        <v/>
      </c>
      <c r="AX387" s="87" t="s">
        <v>2679</v>
      </c>
      <c r="AY387" s="21" t="str">
        <f t="shared" si="25"/>
        <v>[440] = {wayshrines={382,382,382,}, dlcId=DLC_ELSWEYR</v>
      </c>
      <c r="AZ387" s="21" t="str">
        <f t="shared" si="26"/>
        <v>, zoneIds={1086}, veteran=false</v>
      </c>
      <c r="BA387" s="21" t="str">
        <f t="shared" si="27"/>
        <v>, setType=LIBSETS_SETTYPE_OVERLAND</v>
      </c>
      <c r="BB387" s="21" t="str">
        <f t="shared" si="28"/>
        <v>, isProcSetAllowedInPvP=1, dropMechanic={LIBSETS_DROP_MECHANIC_OVERLAND_BOSS_DELVE,LIBSETS_DROP_MECHANIC_OVERLAND_WORLDBOSS,LIBSETS_DROP_MECHANIC_OVERLAND_BOSS_PUBLIC_DUNGEON,LIBSETS_DROP_MECHANIC_OVERLAND_CHEST}},</v>
      </c>
      <c r="BC387" s="21" t="str">
        <f t="shared" si="29"/>
        <v xml:space="preserve"> --Crafty Alfiq / Listiger Alfiq   [Northern Elsweyr]</v>
      </c>
    </row>
    <row r="388" spans="1:55" x14ac:dyDescent="0.25">
      <c r="A388" s="5">
        <v>441</v>
      </c>
      <c r="B388" t="s">
        <v>1441</v>
      </c>
      <c r="C388" t="s">
        <v>1352</v>
      </c>
      <c r="D388" s="3">
        <f>A388</f>
        <v>441</v>
      </c>
      <c r="G388" s="8" t="s">
        <v>1485</v>
      </c>
      <c r="I388" t="s">
        <v>91</v>
      </c>
      <c r="J388" t="s">
        <v>91</v>
      </c>
      <c r="K388">
        <v>382</v>
      </c>
      <c r="L388">
        <v>382</v>
      </c>
      <c r="M388">
        <v>382</v>
      </c>
      <c r="N388">
        <v>0</v>
      </c>
      <c r="O388" s="66" t="s">
        <v>1394</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constants'!$B$4:$C$1003,2,FALSE),"")</f>
        <v>Elsweyr</v>
      </c>
      <c r="U388" s="33" t="s">
        <v>1565</v>
      </c>
      <c r="V388" s="3" t="str">
        <f>IF(U388&lt;&gt;"",IF(U388&lt;&gt;"LIBSETS_DROP_MECHANIC_MONSTER_NAME",VLOOKUP(U388,'LibSets constants'!$I$4:$L$1003,3,FALSE),""),"")</f>
        <v>Delve bosses have a chance to drop a waist or feet.</v>
      </c>
      <c r="W388" s="3" t="str">
        <f>IF(U388&lt;&gt;"",IF(U388&lt;&gt;"LIBSETS_DROP_MECHANIC_MONSTER_NAME",VLOOKUP(U388,'LibSets constants'!$I$4:$L$1003,4,FALSE),""),"")</f>
        <v>Bosse in Gewölben haben die Chance, eine Taille oder Füße fallen zu lassen.</v>
      </c>
      <c r="X388" s="3"/>
      <c r="Y388" s="3" t="str">
        <f>IF(G388&lt;&gt;"LIBSETS_SETTYPE_BATTLEGROUND",IF(G388&lt;&gt;"LIBSETS_SETTYPE_SPECIAL",IF(X388&lt;&gt;"",X388,IF(Z388&lt;&gt;"",VLOOKUP(Z388,'ESO zone constants'!$D$3:$H$4953,5,FALSE),"")),""),"")</f>
        <v/>
      </c>
      <c r="Z388" t="str">
        <f>IF(AND(O388&lt;&gt;"",NOT(ISERROR(O388))),"",IF(AND(L388&lt;&gt;"",L388&gt;0,NOT(ISERROR(L388))),VLOOKUP(L388,'ESO dumped WayshrineInfo'!$K$3:$N$9999,4,FALSE),""))</f>
        <v/>
      </c>
      <c r="AA388" s="33" t="s">
        <v>1566</v>
      </c>
      <c r="AB388" s="40" t="str">
        <f>IF(AA388&lt;&gt;"",IF(AA388&lt;&gt;"LIBSETS_DROP_MECHANIC_MONSTER_NAME",VLOOKUP(AA388,'LibSets constants'!$I$4:$L$1003,3,FALSE),""),"")</f>
        <v>Overland group bosses have a 100% chance to drop head, chest, legs, or weapon.</v>
      </c>
      <c r="AC388" s="40" t="str">
        <f>IF(AA388&lt;&gt;"",IF(AA388&lt;&gt;"LIBSETS_DROP_MECHANIC_MONSTER_NAME",VLOOKUP(AA388,'LibSets constants'!$I$4:$L$1003,4,FALSE),""),"")</f>
        <v>Überland Gruppenbosse haben eine Chance von 100%, Kopf, Brust, Beine oder Waffen fallen zu lassen.</v>
      </c>
      <c r="AD388" s="3" t="str">
        <f>IF(G388&lt;&gt;"LIBSETS_SETTYPE_BATTLEGROUND",IF(G388&lt;&gt;"LIBSETS_SETTYPE_SPECIAL",IF(AE388&lt;&gt;"",VLOOKUP(AE388,'ESO zone constants'!$D$3:$H$4953,5,FALSE),""),""),"")</f>
        <v/>
      </c>
      <c r="AE388" t="str">
        <f>IF(AND(O388&lt;&gt;"",NOT(ISERROR(O388))),"",IF(AND(M388&lt;&gt;"",M388&gt;0,NOT(ISERROR(M388))),VLOOKUP(M388,'ESO dumped WayshrineInfo'!$K$3:$N$9999,4,FALSE),""))</f>
        <v/>
      </c>
      <c r="AF388" s="41" t="s">
        <v>1567</v>
      </c>
      <c r="AG388" s="40" t="str">
        <f>IF(AF388&lt;&gt;"",IF(AF388&lt;&gt;"LIBSETS_DROP_MECHANIC_MONSTER_NAME",VLOOKUP(AF388,'LibSets constants'!$I$4:$L$1003,3,FALSE),""),"")</f>
        <v>Public dungeon bosses have a chance to drop a shoulder, hand, or weapon.</v>
      </c>
      <c r="AH388" s="40" t="str">
        <f>IF(AF388&lt;&gt;"",IF(AF388&lt;&gt;"LIBSETS_DROP_MECHANIC_MONSTER_NAME",VLOOKUP(AF388,'LibSets constants'!$I$4:$L$1003,4,FALSE),""),"")</f>
        <v>Öffentliche Dungeon-Bosse haben die Möglichkeit, eine Schulter, Handschuhe oder eine Waffe fallen zu lassen.</v>
      </c>
      <c r="AI388" s="3" t="str">
        <f>IF(G388&lt;&gt;"LIBSETS_SETTYPE_BATTLEGROUND",IF(G388&lt;&gt;"LIBSETS_SETTYPE_SPECIAL",IF(AJ388&lt;&gt;"",VLOOKUP(AJ388,'ESO zone constants'!$D$3:$H$4953,5,FALSE),""),""),"")</f>
        <v/>
      </c>
      <c r="AK388" s="41" t="s">
        <v>1568</v>
      </c>
      <c r="AL388" s="40" t="str">
        <f>IF(AK388&lt;&gt;"",IF(AK388&lt;&gt;"LIBSETS_DROP_MECHANIC_MONSTER_NAME",VLOOKUP(AK388,'LibSets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0" t="str">
        <f>IF(AK388&lt;&gt;"",IF(AK388&lt;&gt;"LIBSETS_DROP_MECHANIC_MONSTER_NAME",VLOOKUP(AK388,'LibSets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IF(G388&lt;&gt;"LIBSETS_SETTYPE_BATTLEGROUND",IF(G388&lt;&gt;"LIBSETS_SETTYPE_SPECIAL",IF(AO388&lt;&gt;"",VLOOKUP(AO388,'ESO zone constants'!$D$3:$H$4953,5,FALSE),""),""),"")</f>
        <v/>
      </c>
      <c r="AP388" s="41"/>
      <c r="AQ388" s="40" t="str">
        <f>IF(AP388&lt;&gt;"",IF(AP388&lt;&gt;"LIBSETS_DROP_MECHANIC_MONSTER_NAME",VLOOKUP(AP388,'LibSets constants'!$I$4:$L$1003,3,FALSE),""),"")</f>
        <v/>
      </c>
      <c r="AR388" s="40" t="str">
        <f>IF(AP388&lt;&gt;"",IF(AP388&lt;&gt;"LIBSETS_DROP_MECHANIC_MONSTER_NAME",VLOOKUP(AP388,'LibSets constants'!$I$4:$L$1003,4,FALSE),""),"")</f>
        <v/>
      </c>
      <c r="AS388" s="3" t="str">
        <f>IF(G388&lt;&gt;"LIBSETS_SETTYPE_BATTLEGROUND",IF(G388&lt;&gt;"LIBSETS_SETTYPE_SPECIAL",IF(AT388&lt;&gt;"",VLOOKUP(AT388,'ESO zone constants'!$D$3:$H$4953,5,FALSE),""),""),"")</f>
        <v/>
      </c>
      <c r="AU388" s="41"/>
      <c r="AV388" s="40" t="str">
        <f>IF(AU388&lt;&gt;"",IF(AU388&lt;&gt;"LIBSETS_DROP_MECHANIC_MONSTER_NAME",VLOOKUP(AU388,'LibSets constants'!$I$4:$L$1003,3,FALSE),""),"")</f>
        <v/>
      </c>
      <c r="AW388" s="43" t="str">
        <f>IF(AU388&lt;&gt;"",IF(AU388&lt;&gt;"LIBSETS_DROP_MECHANIC_MONSTER_NAME",VLOOKUP(AU388,'LibSets constants'!$I$4:$L$1003,4,FALSE),""),"")</f>
        <v/>
      </c>
      <c r="AX388" s="87" t="s">
        <v>2679</v>
      </c>
      <c r="AY388" s="21" t="str">
        <f t="shared" ref="AY388:AY451" si="30">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Z388" s="21" t="str">
        <f t="shared" ref="AZ388:AZ451" si="31">IF(F388&lt;&gt;"Not in the game (anymore)",IF(A388&lt;&gt;"",IF(P388&lt;&gt;"",CONCATENATE(", zoneIds={",P388),"")&amp;IF(Y388&lt;&gt;"",CONCATENATE(",",Y388),"")&amp;IF(AD388&lt;&gt;"",CONCATENATE(",",AD388),"")&amp;IF(AI388&lt;&gt;"",CONCATENATE(",",AI388),"")&amp;IF(AN388&lt;&gt;"",CONCATENATE(",",AN388),"")&amp;IF(AS388&lt;&gt;"",CONCATENATE(",",AS388),"")&amp;IF(P388&lt;&gt;"",CONCATENATE("}",""),"")&amp;IF(OR(I388="true",I388="false",I388&lt;&gt;""), CONCATENATE(", veteran=", I388), ""),""),"")</f>
        <v>, zoneIds={1086}, veteran=false</v>
      </c>
      <c r="BA388" s="21" t="str">
        <f t="shared" ref="BA388:BA451" si="32">IF(F388&lt;&gt;"Not in the game (anymore)",IF(A388&lt;&gt;"",", setType="&amp;G388,"")&amp;IF(J388="true",", multiTrialSet=true",""),"")</f>
        <v>, setType=LIBSETS_SETTYPE_OVERLAND</v>
      </c>
      <c r="BB388" s="21" t="str">
        <f t="shared" ref="BB388:BB451" si="33">IF(AX388&lt;&gt;"",", isProcSetAllowedInPvP="&amp; AX388,"") &amp; IF(F388&lt;&gt;"Not in the game (anymore)",IF(U388&lt;&gt;"",", dropMechanic={"&amp;U388&amp;IF(AA388&lt;&gt;"",","&amp;AA388,"")&amp;IF(AF388&lt;&gt;"",","&amp;AF388,"")&amp;IF(AK388&lt;&gt;"",","&amp;AK388,"")&amp;IF(AP388&lt;&gt;"",","&amp;AP388,"")&amp;IF(AU388&lt;&gt;"",","&amp;AU388,"")&amp;"}"&amp;IF(U388="LIBSETS_DROP_MECHANIC_MONSTER_NAME",", dropMechanicNames={" &amp; IF(V388&lt;&gt;"","['en']='"&amp;V388&amp;"'","") &amp; IF(W388&lt;&gt;"",", ['de']='" &amp; W388&amp;"'","") &amp; "}",""),"")&amp;"},","")</f>
        <v>, isProcSetAllowedInPvP=1, dropMechanic={LIBSETS_DROP_MECHANIC_OVERLAND_BOSS_DELVE,LIBSETS_DROP_MECHANIC_OVERLAND_WORLDBOSS,LIBSETS_DROP_MECHANIC_OVERLAND_BOSS_PUBLIC_DUNGEON,LIBSETS_DROP_MECHANIC_OVERLAND_CHEST}},</v>
      </c>
      <c r="BC388" s="21" t="str">
        <f t="shared" ref="BC388:BC451" si="34">IF(F388&lt;&gt;"Not in the game (anymore)",IF(C388&lt;&gt;"",CONCATENATE(" --",C388," / ",B388,"   [",IF(Q388&lt;&gt;"",Q388,""),IF(Z388&lt;&gt;"",", "&amp;Z388,""),IF(AE388&lt;&gt;"",", "&amp;AE388,""),IF(AJ388&lt;&gt;"",", "&amp;AJ388,""),IF(AO388&lt;&gt;"",", "&amp;AO388,""),IF(AT388&lt;&gt;"",", "&amp;AT388,""),"]")),"")</f>
        <v xml:space="preserve"> --Vesture of Darloc Brae / Gewandung von Darloc Brae   [Northern Elsweyr]</v>
      </c>
    </row>
    <row r="389" spans="1:55" x14ac:dyDescent="0.25">
      <c r="A389" s="5">
        <v>442</v>
      </c>
      <c r="B389" t="s">
        <v>1440</v>
      </c>
      <c r="C389" t="s">
        <v>1353</v>
      </c>
      <c r="D389" s="3">
        <f>A389</f>
        <v>442</v>
      </c>
      <c r="E389" s="42"/>
      <c r="G389" s="8" t="s">
        <v>1485</v>
      </c>
      <c r="I389" t="s">
        <v>91</v>
      </c>
      <c r="J389" t="s">
        <v>91</v>
      </c>
      <c r="K389">
        <v>382</v>
      </c>
      <c r="L389">
        <v>382</v>
      </c>
      <c r="M389">
        <v>382</v>
      </c>
      <c r="N389">
        <v>0</v>
      </c>
      <c r="O389" s="66" t="s">
        <v>1394</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constants'!$B$4:$C$1003,2,FALSE),"")</f>
        <v>Elsweyr</v>
      </c>
      <c r="U389" s="33" t="s">
        <v>1565</v>
      </c>
      <c r="V389" s="3" t="str">
        <f>IF(U389&lt;&gt;"",IF(U389&lt;&gt;"LIBSETS_DROP_MECHANIC_MONSTER_NAME",VLOOKUP(U389,'LibSets constants'!$I$4:$L$1003,3,FALSE),""),"")</f>
        <v>Delve bosses have a chance to drop a waist or feet.</v>
      </c>
      <c r="W389" s="3" t="str">
        <f>IF(U389&lt;&gt;"",IF(U389&lt;&gt;"LIBSETS_DROP_MECHANIC_MONSTER_NAME",VLOOKUP(U389,'LibSets constants'!$I$4:$L$1003,4,FALSE),""),"")</f>
        <v>Bosse in Gewölben haben die Chance, eine Taille oder Füße fallen zu lassen.</v>
      </c>
      <c r="X389" s="3"/>
      <c r="Y389" s="3" t="str">
        <f>IF(G389&lt;&gt;"LIBSETS_SETTYPE_BATTLEGROUND",IF(G389&lt;&gt;"LIBSETS_SETTYPE_SPECIAL",IF(X389&lt;&gt;"",X389,IF(Z389&lt;&gt;"",VLOOKUP(Z389,'ESO zone constants'!$D$3:$H$4953,5,FALSE),"")),""),"")</f>
        <v/>
      </c>
      <c r="Z389" t="str">
        <f>IF(AND(O389&lt;&gt;"",NOT(ISERROR(O389))),"",IF(AND(L389&lt;&gt;"",L389&gt;0,NOT(ISERROR(L389))),VLOOKUP(L389,'ESO dumped WayshrineInfo'!$K$3:$N$9999,4,FALSE),""))</f>
        <v/>
      </c>
      <c r="AA389" s="33" t="s">
        <v>1566</v>
      </c>
      <c r="AB389" s="40" t="str">
        <f>IF(AA389&lt;&gt;"",IF(AA389&lt;&gt;"LIBSETS_DROP_MECHANIC_MONSTER_NAME",VLOOKUP(AA389,'LibSets constants'!$I$4:$L$1003,3,FALSE),""),"")</f>
        <v>Overland group bosses have a 100% chance to drop head, chest, legs, or weapon.</v>
      </c>
      <c r="AC389" s="40" t="str">
        <f>IF(AA389&lt;&gt;"",IF(AA389&lt;&gt;"LIBSETS_DROP_MECHANIC_MONSTER_NAME",VLOOKUP(AA389,'LibSets constants'!$I$4:$L$1003,4,FALSE),""),"")</f>
        <v>Überland Gruppenbosse haben eine Chance von 100%, Kopf, Brust, Beine oder Waffen fallen zu lassen.</v>
      </c>
      <c r="AD389" s="3" t="str">
        <f>IF(G389&lt;&gt;"LIBSETS_SETTYPE_BATTLEGROUND",IF(G389&lt;&gt;"LIBSETS_SETTYPE_SPECIAL",IF(AE389&lt;&gt;"",VLOOKUP(AE389,'ESO zone constants'!$D$3:$H$4953,5,FALSE),""),""),"")</f>
        <v/>
      </c>
      <c r="AE389" t="str">
        <f>IF(AND(O389&lt;&gt;"",NOT(ISERROR(O389))),"",IF(AND(M389&lt;&gt;"",M389&gt;0,NOT(ISERROR(M389))),VLOOKUP(M389,'ESO dumped WayshrineInfo'!$K$3:$N$9999,4,FALSE),""))</f>
        <v/>
      </c>
      <c r="AF389" s="41" t="s">
        <v>1567</v>
      </c>
      <c r="AG389" s="40" t="str">
        <f>IF(AF389&lt;&gt;"",IF(AF389&lt;&gt;"LIBSETS_DROP_MECHANIC_MONSTER_NAME",VLOOKUP(AF389,'LibSets constants'!$I$4:$L$1003,3,FALSE),""),"")</f>
        <v>Public dungeon bosses have a chance to drop a shoulder, hand, or weapon.</v>
      </c>
      <c r="AH389" s="40" t="str">
        <f>IF(AF389&lt;&gt;"",IF(AF389&lt;&gt;"LIBSETS_DROP_MECHANIC_MONSTER_NAME",VLOOKUP(AF389,'LibSets constants'!$I$4:$L$1003,4,FALSE),""),"")</f>
        <v>Öffentliche Dungeon-Bosse haben die Möglichkeit, eine Schulter, Handschuhe oder eine Waffe fallen zu lassen.</v>
      </c>
      <c r="AI389" s="3" t="str">
        <f>IF(G389&lt;&gt;"LIBSETS_SETTYPE_BATTLEGROUND",IF(G389&lt;&gt;"LIBSETS_SETTYPE_SPECIAL",IF(AJ389&lt;&gt;"",VLOOKUP(AJ389,'ESO zone constants'!$D$3:$H$4953,5,FALSE),""),""),"")</f>
        <v/>
      </c>
      <c r="AK389" s="41" t="s">
        <v>1568</v>
      </c>
      <c r="AL389" s="40" t="str">
        <f>IF(AK389&lt;&gt;"",IF(AK389&lt;&gt;"LIBSETS_DROP_MECHANIC_MONSTER_NAME",VLOOKUP(AK389,'LibSets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0" t="str">
        <f>IF(AK389&lt;&gt;"",IF(AK389&lt;&gt;"LIBSETS_DROP_MECHANIC_MONSTER_NAME",VLOOKUP(AK389,'LibSets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IF(G389&lt;&gt;"LIBSETS_SETTYPE_BATTLEGROUND",IF(G389&lt;&gt;"LIBSETS_SETTYPE_SPECIAL",IF(AO389&lt;&gt;"",VLOOKUP(AO389,'ESO zone constants'!$D$3:$H$4953,5,FALSE),""),""),"")</f>
        <v/>
      </c>
      <c r="AP389" s="41"/>
      <c r="AQ389" s="40" t="str">
        <f>IF(AP389&lt;&gt;"",IF(AP389&lt;&gt;"LIBSETS_DROP_MECHANIC_MONSTER_NAME",VLOOKUP(AP389,'LibSets constants'!$I$4:$L$1003,3,FALSE),""),"")</f>
        <v/>
      </c>
      <c r="AR389" s="40" t="str">
        <f>IF(AP389&lt;&gt;"",IF(AP389&lt;&gt;"LIBSETS_DROP_MECHANIC_MONSTER_NAME",VLOOKUP(AP389,'LibSets constants'!$I$4:$L$1003,4,FALSE),""),"")</f>
        <v/>
      </c>
      <c r="AS389" s="3" t="str">
        <f>IF(G389&lt;&gt;"LIBSETS_SETTYPE_BATTLEGROUND",IF(G389&lt;&gt;"LIBSETS_SETTYPE_SPECIAL",IF(AT389&lt;&gt;"",VLOOKUP(AT389,'ESO zone constants'!$D$3:$H$4953,5,FALSE),""),""),"")</f>
        <v/>
      </c>
      <c r="AU389" s="41"/>
      <c r="AV389" s="40" t="str">
        <f>IF(AU389&lt;&gt;"",IF(AU389&lt;&gt;"LIBSETS_DROP_MECHANIC_MONSTER_NAME",VLOOKUP(AU389,'LibSets constants'!$I$4:$L$1003,3,FALSE),""),"")</f>
        <v/>
      </c>
      <c r="AW389" s="43" t="str">
        <f>IF(AU389&lt;&gt;"",IF(AU389&lt;&gt;"LIBSETS_DROP_MECHANIC_MONSTER_NAME",VLOOKUP(AU389,'LibSets constants'!$I$4:$L$1003,4,FALSE),""),"")</f>
        <v/>
      </c>
      <c r="AX389" s="87" t="s">
        <v>2678</v>
      </c>
      <c r="AY389" s="21" t="str">
        <f t="shared" si="30"/>
        <v>[442] = {wayshrines={382,382,382,}, dlcId=DLC_ELSWEYR</v>
      </c>
      <c r="AZ389" s="21" t="str">
        <f t="shared" si="31"/>
        <v>, zoneIds={1086}, veteran=false</v>
      </c>
      <c r="BA389" s="21" t="str">
        <f t="shared" si="32"/>
        <v>, setType=LIBSETS_SETTYPE_OVERLAND</v>
      </c>
      <c r="BB389" s="21" t="str">
        <f t="shared" si="33"/>
        <v>, dropMechanic={LIBSETS_DROP_MECHANIC_OVERLAND_BOSS_DELVE,LIBSETS_DROP_MECHANIC_OVERLAND_WORLDBOSS,LIBSETS_DROP_MECHANIC_OVERLAND_BOSS_PUBLIC_DUNGEON,LIBSETS_DROP_MECHANIC_OVERLAND_CHEST}},</v>
      </c>
      <c r="BC389" s="21" t="str">
        <f t="shared" si="34"/>
        <v xml:space="preserve"> --Call of the Undertaker / Ruf des Totengräbers   [Northern Elsweyr]</v>
      </c>
    </row>
    <row r="390" spans="1:55" x14ac:dyDescent="0.25">
      <c r="A390" s="5">
        <v>443</v>
      </c>
      <c r="B390" t="s">
        <v>1467</v>
      </c>
      <c r="C390" t="s">
        <v>1356</v>
      </c>
      <c r="D390" s="3">
        <f>A390</f>
        <v>443</v>
      </c>
      <c r="G390" s="8" t="s">
        <v>1486</v>
      </c>
      <c r="I390" t="s">
        <v>91</v>
      </c>
      <c r="J390" t="s">
        <v>91</v>
      </c>
      <c r="K390">
        <v>399</v>
      </c>
      <c r="L390">
        <v>399</v>
      </c>
      <c r="M390">
        <v>399</v>
      </c>
      <c r="N390">
        <v>0</v>
      </c>
      <c r="O390" s="66" t="s">
        <v>1350</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constants'!$B$4:$C$1003,2,FALSE),"")</f>
        <v>Elsweyr</v>
      </c>
      <c r="U390" s="33" t="s">
        <v>1549</v>
      </c>
      <c r="V390" s="3" t="s">
        <v>2822</v>
      </c>
      <c r="W390" s="3" t="s">
        <v>2838</v>
      </c>
      <c r="X390" s="3"/>
      <c r="Y390" s="3" t="str">
        <f>IF(G390&lt;&gt;"LIBSETS_SETTYPE_BATTLEGROUND",IF(G390&lt;&gt;"LIBSETS_SETTYPE_SPECIAL",IF(X390&lt;&gt;"",X390,IF(Z390&lt;&gt;"",VLOOKUP(Z390,'ESO zone constants'!$D$3:$H$4953,5,FALSE),"")),""),"")</f>
        <v/>
      </c>
      <c r="Z390" t="str">
        <f>IF(AND(O390&lt;&gt;"",NOT(ISERROR(O390))),"",IF(AND(L390&lt;&gt;"",L390&gt;0,NOT(ISERROR(L390))),VLOOKUP(L390,'ESO dumped WayshrineInfo'!$K$3:$N$9999,4,FALSE),""))</f>
        <v/>
      </c>
      <c r="AB390" s="42"/>
      <c r="AC390" s="42"/>
      <c r="AD390" s="3" t="str">
        <f>IF(G390&lt;&gt;"LIBSETS_SETTYPE_BATTLEGROUND",IF(G390&lt;&gt;"LIBSETS_SETTYPE_SPECIAL",IF(AE390&lt;&gt;"",VLOOKUP(AE390,'ESO zone constants'!$D$3:$H$4953,5,FALSE),""),""),"")</f>
        <v/>
      </c>
      <c r="AE390" t="str">
        <f>IF(AND(O390&lt;&gt;"",NOT(ISERROR(O390))),"",IF(AND(M390&lt;&gt;"",M390&gt;0,NOT(ISERROR(M390))),VLOOKUP(M390,'ESO dumped WayshrineInfo'!$K$3:$N$9999,4,FALSE),""))</f>
        <v/>
      </c>
      <c r="AF390" s="42"/>
      <c r="AG390" s="42"/>
      <c r="AH390" s="42"/>
      <c r="AI390" s="3" t="str">
        <f>IF(G390&lt;&gt;"LIBSETS_SETTYPE_BATTLEGROUND",IF(G390&lt;&gt;"LIBSETS_SETTYPE_SPECIAL",IF(AJ390&lt;&gt;"",VLOOKUP(AJ390,'ESO zone constants'!$D$3:$H$4953,5,FALSE),""),""),"")</f>
        <v/>
      </c>
      <c r="AK390" s="42"/>
      <c r="AL390" s="42"/>
      <c r="AM390" s="42"/>
      <c r="AN390" s="3" t="str">
        <f>IF(G390&lt;&gt;"LIBSETS_SETTYPE_BATTLEGROUND",IF(G390&lt;&gt;"LIBSETS_SETTYPE_SPECIAL",IF(AO390&lt;&gt;"",VLOOKUP(AO390,'ESO zone constants'!$D$3:$H$4953,5,FALSE),""),""),"")</f>
        <v/>
      </c>
      <c r="AP390" s="42"/>
      <c r="AQ390" s="42"/>
      <c r="AR390" s="42"/>
      <c r="AS390" s="3" t="str">
        <f>IF(G390&lt;&gt;"LIBSETS_SETTYPE_BATTLEGROUND",IF(G390&lt;&gt;"LIBSETS_SETTYPE_SPECIAL",IF(AT390&lt;&gt;"",VLOOKUP(AT390,'ESO zone constants'!$D$3:$H$4953,5,FALSE),""),""),"")</f>
        <v/>
      </c>
      <c r="AU390" s="42"/>
      <c r="AV390" s="42"/>
      <c r="AW390" s="39"/>
      <c r="AX390" s="87" t="s">
        <v>2678</v>
      </c>
      <c r="AY390" s="21" t="str">
        <f t="shared" si="30"/>
        <v>[443] = {wayshrines={399,399,399,}, dlcId=DLC_ELSWEYR</v>
      </c>
      <c r="AZ390" s="21" t="str">
        <f t="shared" si="31"/>
        <v>, zoneIds={1121}, veteran=false</v>
      </c>
      <c r="BA390" s="21" t="str">
        <f t="shared" si="32"/>
        <v>, setType=LIBSETS_SETTYPE_TRIAL</v>
      </c>
      <c r="BB390"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0" s="21" t="str">
        <f t="shared" si="34"/>
        <v xml:space="preserve"> --Eye of Nahviintaas / Auge von Nahviintaas   [Sunspire]</v>
      </c>
    </row>
    <row r="391" spans="1:55" x14ac:dyDescent="0.25">
      <c r="A391" s="5">
        <v>444</v>
      </c>
      <c r="B391" t="s">
        <v>1439</v>
      </c>
      <c r="C391" t="s">
        <v>2653</v>
      </c>
      <c r="D391" s="3">
        <f>A391</f>
        <v>444</v>
      </c>
      <c r="G391" s="8" t="s">
        <v>1486</v>
      </c>
      <c r="I391" t="s">
        <v>91</v>
      </c>
      <c r="J391" t="s">
        <v>91</v>
      </c>
      <c r="K391">
        <v>399</v>
      </c>
      <c r="L391">
        <v>399</v>
      </c>
      <c r="M391">
        <v>399</v>
      </c>
      <c r="N391">
        <v>0</v>
      </c>
      <c r="O391" s="66" t="s">
        <v>1350</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constants'!$B$4:$C$1003,2,FALSE),"")</f>
        <v>Elsweyr</v>
      </c>
      <c r="U391" s="33" t="s">
        <v>1549</v>
      </c>
      <c r="V391" s="3" t="s">
        <v>2822</v>
      </c>
      <c r="W391" s="3" t="s">
        <v>2838</v>
      </c>
      <c r="X391" s="3"/>
      <c r="Y391" s="3" t="str">
        <f>IF(G391&lt;&gt;"LIBSETS_SETTYPE_BATTLEGROUND",IF(G391&lt;&gt;"LIBSETS_SETTYPE_SPECIAL",IF(X391&lt;&gt;"",X391,IF(Z391&lt;&gt;"",VLOOKUP(Z391,'ESO zone constants'!$D$3:$H$4953,5,FALSE),"")),""),"")</f>
        <v/>
      </c>
      <c r="Z391" t="str">
        <f>IF(AND(O391&lt;&gt;"",NOT(ISERROR(O391))),"",IF(AND(L391&lt;&gt;"",L391&gt;0,NOT(ISERROR(L391))),VLOOKUP(L391,'ESO dumped WayshrineInfo'!$K$3:$N$9999,4,FALSE),""))</f>
        <v/>
      </c>
      <c r="AB391" s="42"/>
      <c r="AC391" s="42"/>
      <c r="AD391" s="3" t="str">
        <f>IF(G391&lt;&gt;"LIBSETS_SETTYPE_BATTLEGROUND",IF(G391&lt;&gt;"LIBSETS_SETTYPE_SPECIAL",IF(AE391&lt;&gt;"",VLOOKUP(AE391,'ESO zone constants'!$D$3:$H$4953,5,FALSE),""),""),"")</f>
        <v/>
      </c>
      <c r="AE391" t="str">
        <f>IF(AND(O391&lt;&gt;"",NOT(ISERROR(O391))),"",IF(AND(M391&lt;&gt;"",M391&gt;0,NOT(ISERROR(M391))),VLOOKUP(M391,'ESO dumped WayshrineInfo'!$K$3:$N$9999,4,FALSE),""))</f>
        <v/>
      </c>
      <c r="AF391" s="42"/>
      <c r="AG391" s="42"/>
      <c r="AH391" s="42"/>
      <c r="AI391" s="3" t="str">
        <f>IF(G391&lt;&gt;"LIBSETS_SETTYPE_BATTLEGROUND",IF(G391&lt;&gt;"LIBSETS_SETTYPE_SPECIAL",IF(AJ391&lt;&gt;"",VLOOKUP(AJ391,'ESO zone constants'!$D$3:$H$4953,5,FALSE),""),""),"")</f>
        <v/>
      </c>
      <c r="AK391" s="42"/>
      <c r="AL391" s="42"/>
      <c r="AM391" s="42"/>
      <c r="AN391" s="3" t="str">
        <f>IF(G391&lt;&gt;"LIBSETS_SETTYPE_BATTLEGROUND",IF(G391&lt;&gt;"LIBSETS_SETTYPE_SPECIAL",IF(AO391&lt;&gt;"",VLOOKUP(AO391,'ESO zone constants'!$D$3:$H$4953,5,FALSE),""),""),"")</f>
        <v/>
      </c>
      <c r="AP391" s="42"/>
      <c r="AQ391" s="42"/>
      <c r="AR391" s="42"/>
      <c r="AS391" s="3" t="str">
        <f>IF(G391&lt;&gt;"LIBSETS_SETTYPE_BATTLEGROUND",IF(G391&lt;&gt;"LIBSETS_SETTYPE_SPECIAL",IF(AT391&lt;&gt;"",VLOOKUP(AT391,'ESO zone constants'!$D$3:$H$4953,5,FALSE),""),""),"")</f>
        <v/>
      </c>
      <c r="AU391" s="42"/>
      <c r="AV391" s="42"/>
      <c r="AW391" s="39"/>
      <c r="AX391" s="87" t="s">
        <v>2678</v>
      </c>
      <c r="AY391" s="21" t="str">
        <f t="shared" si="30"/>
        <v>[444] = {wayshrines={399,399,399,}, dlcId=DLC_ELSWEYR</v>
      </c>
      <c r="AZ391" s="21" t="str">
        <f t="shared" si="31"/>
        <v>, zoneIds={1121}, veteran=false</v>
      </c>
      <c r="BA391" s="21" t="str">
        <f t="shared" si="32"/>
        <v>, setType=LIBSETS_SETTYPE_TRIAL</v>
      </c>
      <c r="BB391"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1" s="21" t="str">
        <f t="shared" si="34"/>
        <v xml:space="preserve"> --False God\'s Devotion / Ergebenheit des falschen Gottes   [Sunspire]</v>
      </c>
    </row>
    <row r="392" spans="1:55" x14ac:dyDescent="0.25">
      <c r="A392" s="5">
        <v>445</v>
      </c>
      <c r="B392" t="s">
        <v>1438</v>
      </c>
      <c r="C392" t="s">
        <v>1357</v>
      </c>
      <c r="D392" s="3">
        <f>A392</f>
        <v>445</v>
      </c>
      <c r="G392" s="8" t="s">
        <v>1486</v>
      </c>
      <c r="I392" t="s">
        <v>91</v>
      </c>
      <c r="J392" t="s">
        <v>91</v>
      </c>
      <c r="K392">
        <v>399</v>
      </c>
      <c r="L392">
        <v>399</v>
      </c>
      <c r="M392">
        <v>399</v>
      </c>
      <c r="N392">
        <v>0</v>
      </c>
      <c r="O392" s="66" t="s">
        <v>1350</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U392" s="33" t="s">
        <v>1549</v>
      </c>
      <c r="V392" s="3" t="s">
        <v>2822</v>
      </c>
      <c r="W392" s="3" t="s">
        <v>2838</v>
      </c>
      <c r="X392" s="3"/>
      <c r="Y392" s="3" t="str">
        <f>IF(G392&lt;&gt;"LIBSETS_SETTYPE_BATTLEGROUND",IF(G392&lt;&gt;"LIBSETS_SETTYPE_SPECIAL",IF(X392&lt;&gt;"",X392,IF(Z392&lt;&gt;"",VLOOKUP(Z392,'ESO zone constants'!$D$3:$H$4953,5,FALSE),"")),""),"")</f>
        <v/>
      </c>
      <c r="Z392" t="str">
        <f>IF(AND(O392&lt;&gt;"",NOT(ISERROR(O392))),"",IF(AND(L392&lt;&gt;"",L392&gt;0,NOT(ISERROR(L392))),VLOOKUP(L392,'ESO dumped WayshrineInfo'!$K$3:$N$9999,4,FALSE),""))</f>
        <v/>
      </c>
      <c r="AB392" s="42"/>
      <c r="AC392" s="42"/>
      <c r="AD392" s="3" t="str">
        <f>IF(G392&lt;&gt;"LIBSETS_SETTYPE_BATTLEGROUND",IF(G392&lt;&gt;"LIBSETS_SETTYPE_SPECIAL",IF(AE392&lt;&gt;"",VLOOKUP(AE392,'ESO zone constants'!$D$3:$H$4953,5,FALSE),""),""),"")</f>
        <v/>
      </c>
      <c r="AE392" t="str">
        <f>IF(AND(O392&lt;&gt;"",NOT(ISERROR(O392))),"",IF(AND(M392&lt;&gt;"",M392&gt;0,NOT(ISERROR(M392))),VLOOKUP(M392,'ESO dumped WayshrineInfo'!$K$3:$N$9999,4,FALSE),""))</f>
        <v/>
      </c>
      <c r="AF392" s="42"/>
      <c r="AG392" s="42"/>
      <c r="AH392" s="42"/>
      <c r="AI392" s="3" t="str">
        <f>IF(G392&lt;&gt;"LIBSETS_SETTYPE_BATTLEGROUND",IF(G392&lt;&gt;"LIBSETS_SETTYPE_SPECIAL",IF(AJ392&lt;&gt;"",VLOOKUP(AJ392,'ESO zone constants'!$D$3:$H$4953,5,FALSE),""),""),"")</f>
        <v/>
      </c>
      <c r="AK392" s="42"/>
      <c r="AL392" s="42"/>
      <c r="AM392" s="42"/>
      <c r="AN392" s="3" t="str">
        <f>IF(G392&lt;&gt;"LIBSETS_SETTYPE_BATTLEGROUND",IF(G392&lt;&gt;"LIBSETS_SETTYPE_SPECIAL",IF(AO392&lt;&gt;"",VLOOKUP(AO392,'ESO zone constants'!$D$3:$H$4953,5,FALSE),""),""),"")</f>
        <v/>
      </c>
      <c r="AP392" s="42"/>
      <c r="AQ392" s="42"/>
      <c r="AR392" s="42"/>
      <c r="AS392" s="3" t="str">
        <f>IF(G392&lt;&gt;"LIBSETS_SETTYPE_BATTLEGROUND",IF(G392&lt;&gt;"LIBSETS_SETTYPE_SPECIAL",IF(AT392&lt;&gt;"",VLOOKUP(AT392,'ESO zone constants'!$D$3:$H$4953,5,FALSE),""),""),"")</f>
        <v/>
      </c>
      <c r="AU392" s="42"/>
      <c r="AV392" s="42"/>
      <c r="AW392" s="39"/>
      <c r="AX392" s="87" t="s">
        <v>2678</v>
      </c>
      <c r="AY392" s="21" t="str">
        <f t="shared" si="30"/>
        <v>[445] = {wayshrines={399,399,399,}, dlcId=DLC_ELSWEYR</v>
      </c>
      <c r="AZ392" s="21" t="str">
        <f t="shared" si="31"/>
        <v>, zoneIds={1121}, veteran=false</v>
      </c>
      <c r="BA392" s="21" t="str">
        <f t="shared" si="32"/>
        <v>, setType=LIBSETS_SETTYPE_TRIAL</v>
      </c>
      <c r="BB392"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2" s="21" t="str">
        <f t="shared" si="34"/>
        <v xml:space="preserve"> --Tooth of Lokkestiiz / Zahn von Lokkestiiz   [Sunspire]</v>
      </c>
    </row>
    <row r="393" spans="1:55" x14ac:dyDescent="0.25">
      <c r="A393" s="12">
        <v>446</v>
      </c>
      <c r="B393" t="s">
        <v>1437</v>
      </c>
      <c r="C393" t="s">
        <v>1358</v>
      </c>
      <c r="D393" s="3">
        <f>A393</f>
        <v>446</v>
      </c>
      <c r="G393" s="8" t="s">
        <v>1486</v>
      </c>
      <c r="I393" t="s">
        <v>91</v>
      </c>
      <c r="J393" t="s">
        <v>91</v>
      </c>
      <c r="K393">
        <v>399</v>
      </c>
      <c r="L393">
        <v>399</v>
      </c>
      <c r="M393">
        <v>399</v>
      </c>
      <c r="N393">
        <v>0</v>
      </c>
      <c r="O393" s="66" t="s">
        <v>1350</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constants'!$B$4:$C$1003,2,FALSE),"")</f>
        <v>Elsweyr</v>
      </c>
      <c r="U393" s="33" t="s">
        <v>1549</v>
      </c>
      <c r="V393" s="3" t="s">
        <v>2822</v>
      </c>
      <c r="W393" s="3" t="s">
        <v>2838</v>
      </c>
      <c r="X393" s="3"/>
      <c r="Y393" s="3" t="str">
        <f>IF(G393&lt;&gt;"LIBSETS_SETTYPE_BATTLEGROUND",IF(G393&lt;&gt;"LIBSETS_SETTYPE_SPECIAL",IF(X393&lt;&gt;"",X393,IF(Z393&lt;&gt;"",VLOOKUP(Z393,'ESO zone constants'!$D$3:$H$4953,5,FALSE),"")),""),"")</f>
        <v/>
      </c>
      <c r="Z393" t="str">
        <f>IF(AND(O393&lt;&gt;"",NOT(ISERROR(O393))),"",IF(AND(L393&lt;&gt;"",L393&gt;0,NOT(ISERROR(L393))),VLOOKUP(L393,'ESO dumped WayshrineInfo'!$K$3:$N$9999,4,FALSE),""))</f>
        <v/>
      </c>
      <c r="AB393" s="42"/>
      <c r="AC393" s="42"/>
      <c r="AD393" s="3" t="str">
        <f>IF(G393&lt;&gt;"LIBSETS_SETTYPE_BATTLEGROUND",IF(G393&lt;&gt;"LIBSETS_SETTYPE_SPECIAL",IF(AE393&lt;&gt;"",VLOOKUP(AE393,'ESO zone constants'!$D$3:$H$4953,5,FALSE),""),""),"")</f>
        <v/>
      </c>
      <c r="AE393" t="str">
        <f>IF(AND(O393&lt;&gt;"",NOT(ISERROR(O393))),"",IF(AND(M393&lt;&gt;"",M393&gt;0,NOT(ISERROR(M393))),VLOOKUP(M393,'ESO dumped WayshrineInfo'!$K$3:$N$9999,4,FALSE),""))</f>
        <v/>
      </c>
      <c r="AF393" s="42"/>
      <c r="AG393" s="42"/>
      <c r="AH393" s="42"/>
      <c r="AI393" s="3" t="str">
        <f>IF(G393&lt;&gt;"LIBSETS_SETTYPE_BATTLEGROUND",IF(G393&lt;&gt;"LIBSETS_SETTYPE_SPECIAL",IF(AJ393&lt;&gt;"",VLOOKUP(AJ393,'ESO zone constants'!$D$3:$H$4953,5,FALSE),""),""),"")</f>
        <v/>
      </c>
      <c r="AK393" s="42"/>
      <c r="AL393" s="42"/>
      <c r="AM393" s="42"/>
      <c r="AN393" s="3" t="str">
        <f>IF(G393&lt;&gt;"LIBSETS_SETTYPE_BATTLEGROUND",IF(G393&lt;&gt;"LIBSETS_SETTYPE_SPECIAL",IF(AO393&lt;&gt;"",VLOOKUP(AO393,'ESO zone constants'!$D$3:$H$4953,5,FALSE),""),""),"")</f>
        <v/>
      </c>
      <c r="AP393" s="42"/>
      <c r="AQ393" s="42"/>
      <c r="AR393" s="42"/>
      <c r="AS393" s="3" t="str">
        <f>IF(G393&lt;&gt;"LIBSETS_SETTYPE_BATTLEGROUND",IF(G393&lt;&gt;"LIBSETS_SETTYPE_SPECIAL",IF(AT393&lt;&gt;"",VLOOKUP(AT393,'ESO zone constants'!$D$3:$H$4953,5,FALSE),""),""),"")</f>
        <v/>
      </c>
      <c r="AU393" s="42"/>
      <c r="AV393" s="42"/>
      <c r="AW393" s="39"/>
      <c r="AX393" s="87" t="s">
        <v>2678</v>
      </c>
      <c r="AY393" s="21" t="str">
        <f t="shared" si="30"/>
        <v>[446] = {wayshrines={399,399,399,}, dlcId=DLC_ELSWEYR</v>
      </c>
      <c r="AZ393" s="21" t="str">
        <f t="shared" si="31"/>
        <v>, zoneIds={1121}, veteran=false</v>
      </c>
      <c r="BA393" s="21" t="str">
        <f t="shared" si="32"/>
        <v>, setType=LIBSETS_SETTYPE_TRIAL</v>
      </c>
      <c r="BB393"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3" s="21" t="str">
        <f t="shared" si="34"/>
        <v xml:space="preserve"> --Claw of Yolnakhriin / Kralle von Yolnahkriin   [Sunspire]</v>
      </c>
    </row>
    <row r="394" spans="1:55" x14ac:dyDescent="0.25">
      <c r="A394" s="5">
        <v>448</v>
      </c>
      <c r="B394" t="s">
        <v>1468</v>
      </c>
      <c r="C394" t="s">
        <v>2823</v>
      </c>
      <c r="D394" s="3">
        <f>A394</f>
        <v>448</v>
      </c>
      <c r="G394" s="8" t="s">
        <v>1486</v>
      </c>
      <c r="I394" t="s">
        <v>92</v>
      </c>
      <c r="J394" t="s">
        <v>91</v>
      </c>
      <c r="K394">
        <v>399</v>
      </c>
      <c r="L394">
        <v>399</v>
      </c>
      <c r="M394">
        <v>399</v>
      </c>
      <c r="N394">
        <v>0</v>
      </c>
      <c r="O394" s="66" t="s">
        <v>1350</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constants'!$B$4:$C$1003,2,FALSE),"")</f>
        <v>Elsweyr</v>
      </c>
      <c r="U394" s="33" t="s">
        <v>1549</v>
      </c>
      <c r="V394" s="3" t="s">
        <v>2822</v>
      </c>
      <c r="W394" s="3" t="s">
        <v>2838</v>
      </c>
      <c r="X394" s="3"/>
      <c r="Y394" s="3" t="str">
        <f>IF(G394&lt;&gt;"LIBSETS_SETTYPE_BATTLEGROUND",IF(G394&lt;&gt;"LIBSETS_SETTYPE_SPECIAL",IF(X394&lt;&gt;"",X394,IF(Z394&lt;&gt;"",VLOOKUP(Z394,'ESO zone constants'!$D$3:$H$4953,5,FALSE),"")),""),"")</f>
        <v/>
      </c>
      <c r="Z394" t="str">
        <f>IF(AND(O394&lt;&gt;"",NOT(ISERROR(O394))),"",IF(AND(L394&lt;&gt;"",L394&gt;0,NOT(ISERROR(L394))),VLOOKUP(L394,'ESO dumped WayshrineInfo'!$K$3:$N$9999,4,FALSE),""))</f>
        <v/>
      </c>
      <c r="AB394" s="42"/>
      <c r="AC394" s="42"/>
      <c r="AD394" s="3" t="str">
        <f>IF(G394&lt;&gt;"LIBSETS_SETTYPE_BATTLEGROUND",IF(G394&lt;&gt;"LIBSETS_SETTYPE_SPECIAL",IF(AE394&lt;&gt;"",VLOOKUP(AE394,'ESO zone constants'!$D$3:$H$4953,5,FALSE),""),""),"")</f>
        <v/>
      </c>
      <c r="AE394" t="str">
        <f>IF(AND(O394&lt;&gt;"",NOT(ISERROR(O394))),"",IF(AND(M394&lt;&gt;"",M394&gt;0,NOT(ISERROR(M394))),VLOOKUP(M394,'ESO dumped WayshrineInfo'!$K$3:$N$9999,4,FALSE),""))</f>
        <v/>
      </c>
      <c r="AF394" s="42"/>
      <c r="AG394" s="42"/>
      <c r="AH394" s="42"/>
      <c r="AI394" s="3" t="str">
        <f>IF(G394&lt;&gt;"LIBSETS_SETTYPE_BATTLEGROUND",IF(G394&lt;&gt;"LIBSETS_SETTYPE_SPECIAL",IF(AJ394&lt;&gt;"",VLOOKUP(AJ394,'ESO zone constants'!$D$3:$H$4953,5,FALSE),""),""),"")</f>
        <v/>
      </c>
      <c r="AK394" s="42"/>
      <c r="AL394" s="42"/>
      <c r="AM394" s="42"/>
      <c r="AN394" s="3" t="str">
        <f>IF(G394&lt;&gt;"LIBSETS_SETTYPE_BATTLEGROUND",IF(G394&lt;&gt;"LIBSETS_SETTYPE_SPECIAL",IF(AO394&lt;&gt;"",VLOOKUP(AO394,'ESO zone constants'!$D$3:$H$4953,5,FALSE),""),""),"")</f>
        <v/>
      </c>
      <c r="AP394" s="42"/>
      <c r="AQ394" s="42"/>
      <c r="AR394" s="42"/>
      <c r="AS394" s="3" t="str">
        <f>IF(G394&lt;&gt;"LIBSETS_SETTYPE_BATTLEGROUND",IF(G394&lt;&gt;"LIBSETS_SETTYPE_SPECIAL",IF(AT394&lt;&gt;"",VLOOKUP(AT394,'ESO zone constants'!$D$3:$H$4953,5,FALSE),""),""),"")</f>
        <v/>
      </c>
      <c r="AU394" s="42"/>
      <c r="AV394" s="42"/>
      <c r="AW394" s="39"/>
      <c r="AX394" s="87" t="s">
        <v>2678</v>
      </c>
      <c r="AY394" s="21" t="str">
        <f t="shared" si="30"/>
        <v>[448] = {wayshrines={399,399,399,}, dlcId=DLC_ELSWEYR</v>
      </c>
      <c r="AZ394" s="21" t="str">
        <f t="shared" si="31"/>
        <v>, zoneIds={1121}, veteran=true</v>
      </c>
      <c r="BA394" s="21" t="str">
        <f t="shared" si="32"/>
        <v>, setType=LIBSETS_SETTYPE_TRIAL</v>
      </c>
      <c r="BB394"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4" s="21" t="str">
        <f t="shared" si="34"/>
        <v xml:space="preserve"> --Perfected Eye of Nahviintaas / Perfektioniertes Auge von Nahviintaas   [Sunspire]</v>
      </c>
    </row>
    <row r="395" spans="1:55" x14ac:dyDescent="0.25">
      <c r="A395" s="5">
        <v>449</v>
      </c>
      <c r="B395" t="s">
        <v>1465</v>
      </c>
      <c r="C395" t="s">
        <v>2654</v>
      </c>
      <c r="D395" s="3">
        <f>A395</f>
        <v>449</v>
      </c>
      <c r="G395" s="8" t="s">
        <v>1486</v>
      </c>
      <c r="I395" t="s">
        <v>92</v>
      </c>
      <c r="J395" t="s">
        <v>91</v>
      </c>
      <c r="K395">
        <v>399</v>
      </c>
      <c r="L395">
        <v>399</v>
      </c>
      <c r="M395">
        <v>399</v>
      </c>
      <c r="N395">
        <v>0</v>
      </c>
      <c r="O395" s="66" t="s">
        <v>1350</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constants'!$B$4:$C$1003,2,FALSE),"")</f>
        <v>Elsweyr</v>
      </c>
      <c r="U395" s="33" t="s">
        <v>1549</v>
      </c>
      <c r="V395" s="3" t="s">
        <v>2822</v>
      </c>
      <c r="W395" s="3" t="s">
        <v>2838</v>
      </c>
      <c r="X395" s="3"/>
      <c r="Y395" s="3" t="str">
        <f>IF(G395&lt;&gt;"LIBSETS_SETTYPE_BATTLEGROUND",IF(G395&lt;&gt;"LIBSETS_SETTYPE_SPECIAL",IF(X395&lt;&gt;"",X395,IF(Z395&lt;&gt;"",VLOOKUP(Z395,'ESO zone constants'!$D$3:$H$4953,5,FALSE),"")),""),"")</f>
        <v/>
      </c>
      <c r="Z395" t="str">
        <f>IF(AND(O395&lt;&gt;"",NOT(ISERROR(O395))),"",IF(AND(L395&lt;&gt;"",L395&gt;0,NOT(ISERROR(L395))),VLOOKUP(L395,'ESO dumped WayshrineInfo'!$K$3:$N$9999,4,FALSE),""))</f>
        <v/>
      </c>
      <c r="AB395" s="42"/>
      <c r="AC395" s="42"/>
      <c r="AD395" s="3" t="str">
        <f>IF(G395&lt;&gt;"LIBSETS_SETTYPE_BATTLEGROUND",IF(G395&lt;&gt;"LIBSETS_SETTYPE_SPECIAL",IF(AE395&lt;&gt;"",VLOOKUP(AE395,'ESO zone constants'!$D$3:$H$4953,5,FALSE),""),""),"")</f>
        <v/>
      </c>
      <c r="AE395" t="str">
        <f>IF(AND(O395&lt;&gt;"",NOT(ISERROR(O395))),"",IF(AND(M395&lt;&gt;"",M395&gt;0,NOT(ISERROR(M395))),VLOOKUP(M395,'ESO dumped WayshrineInfo'!$K$3:$N$9999,4,FALSE),""))</f>
        <v/>
      </c>
      <c r="AF395" s="42"/>
      <c r="AG395" s="42"/>
      <c r="AH395" s="42"/>
      <c r="AI395" s="3" t="str">
        <f>IF(G395&lt;&gt;"LIBSETS_SETTYPE_BATTLEGROUND",IF(G395&lt;&gt;"LIBSETS_SETTYPE_SPECIAL",IF(AJ395&lt;&gt;"",VLOOKUP(AJ395,'ESO zone constants'!$D$3:$H$4953,5,FALSE),""),""),"")</f>
        <v/>
      </c>
      <c r="AK395" s="42"/>
      <c r="AL395" s="42"/>
      <c r="AM395" s="42"/>
      <c r="AN395" s="3" t="str">
        <f>IF(G395&lt;&gt;"LIBSETS_SETTYPE_BATTLEGROUND",IF(G395&lt;&gt;"LIBSETS_SETTYPE_SPECIAL",IF(AO395&lt;&gt;"",VLOOKUP(AO395,'ESO zone constants'!$D$3:$H$4953,5,FALSE),""),""),"")</f>
        <v/>
      </c>
      <c r="AP395" s="42"/>
      <c r="AQ395" s="42"/>
      <c r="AR395" s="42"/>
      <c r="AS395" s="3" t="str">
        <f>IF(G395&lt;&gt;"LIBSETS_SETTYPE_BATTLEGROUND",IF(G395&lt;&gt;"LIBSETS_SETTYPE_SPECIAL",IF(AT395&lt;&gt;"",VLOOKUP(AT395,'ESO zone constants'!$D$3:$H$4953,5,FALSE),""),""),"")</f>
        <v/>
      </c>
      <c r="AU395" s="42"/>
      <c r="AV395" s="42"/>
      <c r="AW395" s="39"/>
      <c r="AX395" s="87" t="s">
        <v>2678</v>
      </c>
      <c r="AY395" s="21" t="str">
        <f t="shared" si="30"/>
        <v>[449] = {wayshrines={399,399,399,}, dlcId=DLC_ELSWEYR</v>
      </c>
      <c r="AZ395" s="21" t="str">
        <f t="shared" si="31"/>
        <v>, zoneIds={1121}, veteran=true</v>
      </c>
      <c r="BA395" s="21" t="str">
        <f t="shared" si="32"/>
        <v>, setType=LIBSETS_SETTYPE_TRIAL</v>
      </c>
      <c r="BB395"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5" s="21" t="str">
        <f t="shared" si="34"/>
        <v xml:space="preserve"> --Perfected False God\'s Devotion / Perfektionierte Ergebenheit zum falschen Gott   [Sunspire]</v>
      </c>
    </row>
    <row r="396" spans="1:55" x14ac:dyDescent="0.25">
      <c r="A396" s="5">
        <v>450</v>
      </c>
      <c r="B396" t="s">
        <v>1466</v>
      </c>
      <c r="C396" t="s">
        <v>1359</v>
      </c>
      <c r="D396" s="3">
        <f>A396</f>
        <v>450</v>
      </c>
      <c r="G396" s="8" t="s">
        <v>1486</v>
      </c>
      <c r="I396" t="s">
        <v>92</v>
      </c>
      <c r="J396" t="s">
        <v>91</v>
      </c>
      <c r="K396">
        <v>399</v>
      </c>
      <c r="L396">
        <v>399</v>
      </c>
      <c r="M396">
        <v>399</v>
      </c>
      <c r="N396">
        <v>0</v>
      </c>
      <c r="O396" s="66" t="s">
        <v>1350</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constants'!$B$4:$C$1003,2,FALSE),"")</f>
        <v>Elsweyr</v>
      </c>
      <c r="U396" s="33" t="s">
        <v>1549</v>
      </c>
      <c r="V396" s="3" t="s">
        <v>2822</v>
      </c>
      <c r="W396" s="3" t="s">
        <v>2838</v>
      </c>
      <c r="X396" s="3"/>
      <c r="Y396" s="3" t="str">
        <f>IF(G396&lt;&gt;"LIBSETS_SETTYPE_BATTLEGROUND",IF(G396&lt;&gt;"LIBSETS_SETTYPE_SPECIAL",IF(X396&lt;&gt;"",X396,IF(Z396&lt;&gt;"",VLOOKUP(Z396,'ESO zone constants'!$D$3:$H$4953,5,FALSE),"")),""),"")</f>
        <v/>
      </c>
      <c r="Z396" t="str">
        <f>IF(AND(O396&lt;&gt;"",NOT(ISERROR(O396))),"",IF(AND(L396&lt;&gt;"",L396&gt;0,NOT(ISERROR(L396))),VLOOKUP(L396,'ESO dumped WayshrineInfo'!$K$3:$N$9999,4,FALSE),""))</f>
        <v/>
      </c>
      <c r="AB396" s="42"/>
      <c r="AC396" s="42"/>
      <c r="AD396" s="3" t="str">
        <f>IF(G396&lt;&gt;"LIBSETS_SETTYPE_BATTLEGROUND",IF(G396&lt;&gt;"LIBSETS_SETTYPE_SPECIAL",IF(AE396&lt;&gt;"",VLOOKUP(AE396,'ESO zone constants'!$D$3:$H$4953,5,FALSE),""),""),"")</f>
        <v/>
      </c>
      <c r="AE396" t="str">
        <f>IF(AND(O396&lt;&gt;"",NOT(ISERROR(O396))),"",IF(AND(M396&lt;&gt;"",M396&gt;0,NOT(ISERROR(M396))),VLOOKUP(M396,'ESO dumped WayshrineInfo'!$K$3:$N$9999,4,FALSE),""))</f>
        <v/>
      </c>
      <c r="AF396" s="42"/>
      <c r="AG396" s="42"/>
      <c r="AH396" s="42"/>
      <c r="AI396" s="3" t="str">
        <f>IF(G396&lt;&gt;"LIBSETS_SETTYPE_BATTLEGROUND",IF(G396&lt;&gt;"LIBSETS_SETTYPE_SPECIAL",IF(AJ396&lt;&gt;"",VLOOKUP(AJ396,'ESO zone constants'!$D$3:$H$4953,5,FALSE),""),""),"")</f>
        <v/>
      </c>
      <c r="AK396" s="42"/>
      <c r="AL396" s="42"/>
      <c r="AM396" s="42"/>
      <c r="AN396" s="3" t="str">
        <f>IF(G396&lt;&gt;"LIBSETS_SETTYPE_BATTLEGROUND",IF(G396&lt;&gt;"LIBSETS_SETTYPE_SPECIAL",IF(AO396&lt;&gt;"",VLOOKUP(AO396,'ESO zone constants'!$D$3:$H$4953,5,FALSE),""),""),"")</f>
        <v/>
      </c>
      <c r="AP396" s="42"/>
      <c r="AQ396" s="42"/>
      <c r="AR396" s="42"/>
      <c r="AS396" s="3" t="str">
        <f>IF(G396&lt;&gt;"LIBSETS_SETTYPE_BATTLEGROUND",IF(G396&lt;&gt;"LIBSETS_SETTYPE_SPECIAL",IF(AT396&lt;&gt;"",VLOOKUP(AT396,'ESO zone constants'!$D$3:$H$4953,5,FALSE),""),""),"")</f>
        <v/>
      </c>
      <c r="AU396" s="42"/>
      <c r="AV396" s="42"/>
      <c r="AW396" s="39"/>
      <c r="AX396" s="87" t="s">
        <v>2678</v>
      </c>
      <c r="AY396" s="21" t="str">
        <f t="shared" si="30"/>
        <v>[450] = {wayshrines={399,399,399,}, dlcId=DLC_ELSWEYR</v>
      </c>
      <c r="AZ396" s="21" t="str">
        <f t="shared" si="31"/>
        <v>, zoneIds={1121}, veteran=true</v>
      </c>
      <c r="BA396" s="21" t="str">
        <f t="shared" si="32"/>
        <v>, setType=LIBSETS_SETTYPE_TRIAL</v>
      </c>
      <c r="BB396"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6" s="21" t="str">
        <f t="shared" si="34"/>
        <v xml:space="preserve"> --Perfected Tooth of Lokkestiiz / Perfektionierter Zahn von Lokkestiiz   [Sunspire]</v>
      </c>
    </row>
    <row r="397" spans="1:55" x14ac:dyDescent="0.25">
      <c r="A397" s="5">
        <v>451</v>
      </c>
      <c r="B397" t="s">
        <v>1464</v>
      </c>
      <c r="C397" t="s">
        <v>1360</v>
      </c>
      <c r="D397" s="3">
        <f>A397</f>
        <v>451</v>
      </c>
      <c r="G397" s="8" t="s">
        <v>1486</v>
      </c>
      <c r="I397" t="s">
        <v>92</v>
      </c>
      <c r="J397" t="s">
        <v>91</v>
      </c>
      <c r="K397">
        <v>399</v>
      </c>
      <c r="L397">
        <v>399</v>
      </c>
      <c r="M397">
        <v>399</v>
      </c>
      <c r="N397">
        <v>0</v>
      </c>
      <c r="O397" s="66" t="s">
        <v>1350</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constants'!$B$4:$C$1003,2,FALSE),"")</f>
        <v>Elsweyr</v>
      </c>
      <c r="U397" s="33" t="s">
        <v>1549</v>
      </c>
      <c r="V397" s="3" t="s">
        <v>2822</v>
      </c>
      <c r="W397" s="3" t="s">
        <v>2838</v>
      </c>
      <c r="X397" s="3"/>
      <c r="Y397" s="3" t="str">
        <f>IF(G397&lt;&gt;"LIBSETS_SETTYPE_BATTLEGROUND",IF(G397&lt;&gt;"LIBSETS_SETTYPE_SPECIAL",IF(X397&lt;&gt;"",X397,IF(Z397&lt;&gt;"",VLOOKUP(Z397,'ESO zone constants'!$D$3:$H$4953,5,FALSE),"")),""),"")</f>
        <v/>
      </c>
      <c r="Z397" t="str">
        <f>IF(AND(O397&lt;&gt;"",NOT(ISERROR(O397))),"",IF(AND(L397&lt;&gt;"",L397&gt;0,NOT(ISERROR(L397))),VLOOKUP(L397,'ESO dumped WayshrineInfo'!$K$3:$N$9999,4,FALSE),""))</f>
        <v/>
      </c>
      <c r="AB397" s="42"/>
      <c r="AC397" s="42"/>
      <c r="AD397" s="3" t="str">
        <f>IF(G397&lt;&gt;"LIBSETS_SETTYPE_BATTLEGROUND",IF(G397&lt;&gt;"LIBSETS_SETTYPE_SPECIAL",IF(AE397&lt;&gt;"",VLOOKUP(AE397,'ESO zone constants'!$D$3:$H$4953,5,FALSE),""),""),"")</f>
        <v/>
      </c>
      <c r="AE397" t="str">
        <f>IF(AND(O397&lt;&gt;"",NOT(ISERROR(O397))),"",IF(AND(M397&lt;&gt;"",M397&gt;0,NOT(ISERROR(M397))),VLOOKUP(M397,'ESO dumped WayshrineInfo'!$K$3:$N$9999,4,FALSE),""))</f>
        <v/>
      </c>
      <c r="AF397" s="42"/>
      <c r="AG397" s="42"/>
      <c r="AH397" s="42"/>
      <c r="AI397" s="3" t="str">
        <f>IF(G397&lt;&gt;"LIBSETS_SETTYPE_BATTLEGROUND",IF(G397&lt;&gt;"LIBSETS_SETTYPE_SPECIAL",IF(AJ397&lt;&gt;"",VLOOKUP(AJ397,'ESO zone constants'!$D$3:$H$4953,5,FALSE),""),""),"")</f>
        <v/>
      </c>
      <c r="AK397" s="42"/>
      <c r="AL397" s="42"/>
      <c r="AM397" s="42"/>
      <c r="AN397" s="3" t="str">
        <f>IF(G397&lt;&gt;"LIBSETS_SETTYPE_BATTLEGROUND",IF(G397&lt;&gt;"LIBSETS_SETTYPE_SPECIAL",IF(AO397&lt;&gt;"",VLOOKUP(AO397,'ESO zone constants'!$D$3:$H$4953,5,FALSE),""),""),"")</f>
        <v/>
      </c>
      <c r="AP397" s="42"/>
      <c r="AQ397" s="42"/>
      <c r="AR397" s="42"/>
      <c r="AS397" s="3" t="str">
        <f>IF(G397&lt;&gt;"LIBSETS_SETTYPE_BATTLEGROUND",IF(G397&lt;&gt;"LIBSETS_SETTYPE_SPECIAL",IF(AT397&lt;&gt;"",VLOOKUP(AT397,'ESO zone constants'!$D$3:$H$4953,5,FALSE),""),""),"")</f>
        <v/>
      </c>
      <c r="AU397" s="42"/>
      <c r="AV397" s="42"/>
      <c r="AW397" s="39"/>
      <c r="AX397" s="87" t="s">
        <v>2678</v>
      </c>
      <c r="AY397" s="21" t="str">
        <f t="shared" si="30"/>
        <v>[451] = {wayshrines={399,399,399,}, dlcId=DLC_ELSWEYR</v>
      </c>
      <c r="AZ397" s="21" t="str">
        <f t="shared" si="31"/>
        <v>, zoneIds={1121}, veteran=true</v>
      </c>
      <c r="BA397" s="21" t="str">
        <f t="shared" si="32"/>
        <v>, setType=LIBSETS_SETTYPE_TRIAL</v>
      </c>
      <c r="BB397"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7" s="21" t="str">
        <f t="shared" si="34"/>
        <v xml:space="preserve"> --Perfected Claw of Yolnakhriin / Perfektionierte Kralle von Yolnahkriin   [Sunspire]</v>
      </c>
    </row>
    <row r="398" spans="1:55" x14ac:dyDescent="0.25">
      <c r="A398" s="5">
        <v>452</v>
      </c>
      <c r="B398" t="s">
        <v>1507</v>
      </c>
      <c r="C398" t="s">
        <v>1506</v>
      </c>
      <c r="D398" s="3">
        <f>A398</f>
        <v>452</v>
      </c>
      <c r="G398" s="3" t="s">
        <v>1482</v>
      </c>
      <c r="I398" t="s">
        <v>91</v>
      </c>
      <c r="J398" t="s">
        <v>91</v>
      </c>
      <c r="K398">
        <v>391</v>
      </c>
      <c r="L398">
        <v>391</v>
      </c>
      <c r="M398">
        <v>391</v>
      </c>
      <c r="N398">
        <v>0</v>
      </c>
      <c r="O398" s="66" t="s">
        <v>1491</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constants'!$B$4:$C$1003,2,FALSE),"")</f>
        <v>Scalebraker</v>
      </c>
      <c r="V398" s="3" t="str">
        <f>IF(U398&lt;&gt;"",IF(U398&lt;&gt;"LIBSETS_DROP_MECHANIC_MONSTER_NAME",VLOOKUP(U398,'LibSets constants'!$I$4:$L$1003,3,FALSE),""),"")</f>
        <v/>
      </c>
      <c r="W398" s="3" t="str">
        <f>IF(U398&lt;&gt;"",IF(U398&lt;&gt;"LIBSETS_DROP_MECHANIC_MONSTER_NAME",VLOOKUP(U398,'LibSets constants'!$I$4:$L$1003,4,FALSE),""),"")</f>
        <v/>
      </c>
      <c r="X398" s="3"/>
      <c r="Y398" s="3" t="str">
        <f>IF(G398&lt;&gt;"LIBSETS_SETTYPE_BATTLEGROUND",IF(G398&lt;&gt;"LIBSETS_SETTYPE_SPECIAL",IF(X398&lt;&gt;"",X398,IF(Z398&lt;&gt;"",VLOOKUP(Z398,'ESO zone constants'!$D$3:$H$4953,5,FALSE),"")),""),"")</f>
        <v/>
      </c>
      <c r="Z398" t="str">
        <f>IF(AND(O398&lt;&gt;"",NOT(ISERROR(O398))),"",IF(AND(L398&lt;&gt;"",L398&gt;0,NOT(ISERROR(L398))),VLOOKUP(L398,'ESO dumped WayshrineInfo'!$K$3:$N$9999,4,FALSE),""))</f>
        <v/>
      </c>
      <c r="AB398" s="40" t="str">
        <f>IF(AA398&lt;&gt;"",IF(AA398&lt;&gt;"LIBSETS_DROP_MECHANIC_MONSTER_NAME",VLOOKUP(AA398,'LibSets constants'!$I$4:$L$1003,3,FALSE),""),"")</f>
        <v/>
      </c>
      <c r="AC398" s="40" t="str">
        <f>IF(AA398&lt;&gt;"",IF(AA398&lt;&gt;"LIBSETS_DROP_MECHANIC_MONSTER_NAME",VLOOKUP(AA398,'LibSets constants'!$I$4:$L$1003,4,FALSE),""),"")</f>
        <v/>
      </c>
      <c r="AD398" s="3" t="str">
        <f>IF(G398&lt;&gt;"LIBSETS_SETTYPE_BATTLEGROUND",IF(G398&lt;&gt;"LIBSETS_SETTYPE_SPECIAL",IF(AE398&lt;&gt;"",VLOOKUP(AE398,'ESO zone constants'!$D$3:$H$4953,5,FALSE),""),""),"")</f>
        <v/>
      </c>
      <c r="AE398" t="str">
        <f>IF(AND(O398&lt;&gt;"",NOT(ISERROR(O398))),"",IF(AND(M398&lt;&gt;"",M398&gt;0,NOT(ISERROR(M398))),VLOOKUP(M398,'ESO dumped WayshrineInfo'!$K$3:$N$9999,4,FALSE),""))</f>
        <v/>
      </c>
      <c r="AF398" s="41"/>
      <c r="AG398" s="40" t="str">
        <f>IF(AF398&lt;&gt;"",IF(AF398&lt;&gt;"LIBSETS_DROP_MECHANIC_MONSTER_NAME",VLOOKUP(AF398,'LibSets constants'!$I$4:$L$1003,3,FALSE),""),"")</f>
        <v/>
      </c>
      <c r="AH398" s="40" t="str">
        <f>IF(AF398&lt;&gt;"",IF(AF398&lt;&gt;"LIBSETS_DROP_MECHANIC_MONSTER_NAME",VLOOKUP(AF398,'LibSets constants'!$I$4:$L$1003,4,FALSE),""),"")</f>
        <v/>
      </c>
      <c r="AI398" s="3" t="str">
        <f>IF(G398&lt;&gt;"LIBSETS_SETTYPE_BATTLEGROUND",IF(G398&lt;&gt;"LIBSETS_SETTYPE_SPECIAL",IF(AJ398&lt;&gt;"",VLOOKUP(AJ398,'ESO zone constants'!$D$3:$H$4953,5,FALSE),""),""),"")</f>
        <v/>
      </c>
      <c r="AK398" s="41"/>
      <c r="AL398" s="40" t="str">
        <f>IF(AK398&lt;&gt;"",IF(AK398&lt;&gt;"LIBSETS_DROP_MECHANIC_MONSTER_NAME",VLOOKUP(AK398,'LibSets constants'!$I$4:$L$1003,3,FALSE),""),"")</f>
        <v/>
      </c>
      <c r="AM398" s="40" t="str">
        <f>IF(AK398&lt;&gt;"",IF(AK398&lt;&gt;"LIBSETS_DROP_MECHANIC_MONSTER_NAME",VLOOKUP(AK398,'LibSets constants'!$I$4:$L$1003,4,FALSE),""),"")</f>
        <v/>
      </c>
      <c r="AN398" s="3" t="str">
        <f>IF(G398&lt;&gt;"LIBSETS_SETTYPE_BATTLEGROUND",IF(G398&lt;&gt;"LIBSETS_SETTYPE_SPECIAL",IF(AO398&lt;&gt;"",VLOOKUP(AO398,'ESO zone constants'!$D$3:$H$4953,5,FALSE),""),""),"")</f>
        <v/>
      </c>
      <c r="AP398" s="41"/>
      <c r="AQ398" s="40" t="str">
        <f>IF(AP398&lt;&gt;"",IF(AP398&lt;&gt;"LIBSETS_DROP_MECHANIC_MONSTER_NAME",VLOOKUP(AP398,'LibSets constants'!$I$4:$L$1003,3,FALSE),""),"")</f>
        <v/>
      </c>
      <c r="AR398" s="40" t="str">
        <f>IF(AP398&lt;&gt;"",IF(AP398&lt;&gt;"LIBSETS_DROP_MECHANIC_MONSTER_NAME",VLOOKUP(AP398,'LibSets constants'!$I$4:$L$1003,4,FALSE),""),"")</f>
        <v/>
      </c>
      <c r="AS398" s="3" t="str">
        <f>IF(G398&lt;&gt;"LIBSETS_SETTYPE_BATTLEGROUND",IF(G398&lt;&gt;"LIBSETS_SETTYPE_SPECIAL",IF(AT398&lt;&gt;"",VLOOKUP(AT398,'ESO zone constants'!$D$3:$H$4953,5,FALSE),""),""),"")</f>
        <v/>
      </c>
      <c r="AU398" s="41"/>
      <c r="AV398" s="40" t="str">
        <f>IF(AU398&lt;&gt;"",IF(AU398&lt;&gt;"LIBSETS_DROP_MECHANIC_MONSTER_NAME",VLOOKUP(AU398,'LibSets constants'!$I$4:$L$1003,3,FALSE),""),"")</f>
        <v/>
      </c>
      <c r="AW398" s="43" t="str">
        <f>IF(AU398&lt;&gt;"",IF(AU398&lt;&gt;"LIBSETS_DROP_MECHANIC_MONSTER_NAME",VLOOKUP(AU398,'LibSets constants'!$I$4:$L$1003,4,FALSE),""),"")</f>
        <v/>
      </c>
      <c r="AX398" s="87" t="s">
        <v>2678</v>
      </c>
      <c r="AY398" s="21" t="str">
        <f t="shared" si="30"/>
        <v>[452] = {wayshrines={391,391,391,}, dlcId=DLC_SCALEBREAKER</v>
      </c>
      <c r="AZ398" s="21" t="str">
        <f t="shared" si="31"/>
        <v>, zoneIds={1122}, veteran=false</v>
      </c>
      <c r="BA398" s="21" t="str">
        <f t="shared" si="32"/>
        <v>, setType=LIBSETS_SETTYPE_DUNGEON</v>
      </c>
      <c r="BB398" s="21" t="str">
        <f t="shared" si="33"/>
        <v>},</v>
      </c>
      <c r="BC398" s="21" t="str">
        <f t="shared" si="34"/>
        <v xml:space="preserve"> --Hollowfang Thirst / Hohlzahndurst   [Moongrave Fane]</v>
      </c>
    </row>
    <row r="399" spans="1:55" x14ac:dyDescent="0.25">
      <c r="A399" s="5">
        <v>453</v>
      </c>
      <c r="B399" t="s">
        <v>1508</v>
      </c>
      <c r="C399" t="s">
        <v>2655</v>
      </c>
      <c r="D399" s="3">
        <f>A399</f>
        <v>453</v>
      </c>
      <c r="G399" s="3" t="s">
        <v>1482</v>
      </c>
      <c r="I399" t="s">
        <v>91</v>
      </c>
      <c r="J399" t="s">
        <v>91</v>
      </c>
      <c r="K399">
        <v>391</v>
      </c>
      <c r="L399">
        <v>391</v>
      </c>
      <c r="M399">
        <v>391</v>
      </c>
      <c r="N399">
        <v>0</v>
      </c>
      <c r="O399" s="66" t="s">
        <v>1491</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constants'!$B$4:$C$1003,2,FALSE),"")</f>
        <v>Scalebraker</v>
      </c>
      <c r="V399" s="3" t="str">
        <f>IF(U399&lt;&gt;"",IF(U399&lt;&gt;"LIBSETS_DROP_MECHANIC_MONSTER_NAME",VLOOKUP(U399,'LibSets constants'!$I$4:$L$1003,3,FALSE),""),"")</f>
        <v/>
      </c>
      <c r="W399" s="3" t="str">
        <f>IF(U399&lt;&gt;"",IF(U399&lt;&gt;"LIBSETS_DROP_MECHANIC_MONSTER_NAME",VLOOKUP(U399,'LibSets constants'!$I$4:$L$1003,4,FALSE),""),"")</f>
        <v/>
      </c>
      <c r="X399" s="3"/>
      <c r="Y399" s="3" t="str">
        <f>IF(G399&lt;&gt;"LIBSETS_SETTYPE_BATTLEGROUND",IF(G399&lt;&gt;"LIBSETS_SETTYPE_SPECIAL",IF(X399&lt;&gt;"",X399,IF(Z399&lt;&gt;"",VLOOKUP(Z399,'ESO zone constants'!$D$3:$H$4953,5,FALSE),"")),""),"")</f>
        <v/>
      </c>
      <c r="Z399" t="str">
        <f>IF(AND(O399&lt;&gt;"",NOT(ISERROR(O399))),"",IF(AND(L399&lt;&gt;"",L399&gt;0,NOT(ISERROR(L399))),VLOOKUP(L399,'ESO dumped WayshrineInfo'!$K$3:$N$9999,4,FALSE),""))</f>
        <v/>
      </c>
      <c r="AB399" s="40" t="str">
        <f>IF(AA399&lt;&gt;"",IF(AA399&lt;&gt;"LIBSETS_DROP_MECHANIC_MONSTER_NAME",VLOOKUP(AA399,'LibSets constants'!$I$4:$L$1003,3,FALSE),""),"")</f>
        <v/>
      </c>
      <c r="AC399" s="40" t="str">
        <f>IF(AA399&lt;&gt;"",IF(AA399&lt;&gt;"LIBSETS_DROP_MECHANIC_MONSTER_NAME",VLOOKUP(AA399,'LibSets constants'!$I$4:$L$1003,4,FALSE),""),"")</f>
        <v/>
      </c>
      <c r="AD399" s="3" t="str">
        <f>IF(G399&lt;&gt;"LIBSETS_SETTYPE_BATTLEGROUND",IF(G399&lt;&gt;"LIBSETS_SETTYPE_SPECIAL",IF(AE399&lt;&gt;"",VLOOKUP(AE399,'ESO zone constants'!$D$3:$H$4953,5,FALSE),""),""),"")</f>
        <v/>
      </c>
      <c r="AE399" t="str">
        <f>IF(AND(O399&lt;&gt;"",NOT(ISERROR(O399))),"",IF(AND(M399&lt;&gt;"",M399&gt;0,NOT(ISERROR(M399))),VLOOKUP(M399,'ESO dumped WayshrineInfo'!$K$3:$N$9999,4,FALSE),""))</f>
        <v/>
      </c>
      <c r="AF399" s="41"/>
      <c r="AG399" s="40" t="str">
        <f>IF(AF399&lt;&gt;"",IF(AF399&lt;&gt;"LIBSETS_DROP_MECHANIC_MONSTER_NAME",VLOOKUP(AF399,'LibSets constants'!$I$4:$L$1003,3,FALSE),""),"")</f>
        <v/>
      </c>
      <c r="AH399" s="40" t="str">
        <f>IF(AF399&lt;&gt;"",IF(AF399&lt;&gt;"LIBSETS_DROP_MECHANIC_MONSTER_NAME",VLOOKUP(AF399,'LibSets constants'!$I$4:$L$1003,4,FALSE),""),"")</f>
        <v/>
      </c>
      <c r="AI399" s="3" t="str">
        <f>IF(G399&lt;&gt;"LIBSETS_SETTYPE_BATTLEGROUND",IF(G399&lt;&gt;"LIBSETS_SETTYPE_SPECIAL",IF(AJ399&lt;&gt;"",VLOOKUP(AJ399,'ESO zone constants'!$D$3:$H$4953,5,FALSE),""),""),"")</f>
        <v/>
      </c>
      <c r="AK399" s="41"/>
      <c r="AL399" s="40" t="str">
        <f>IF(AK399&lt;&gt;"",IF(AK399&lt;&gt;"LIBSETS_DROP_MECHANIC_MONSTER_NAME",VLOOKUP(AK399,'LibSets constants'!$I$4:$L$1003,3,FALSE),""),"")</f>
        <v/>
      </c>
      <c r="AM399" s="40" t="str">
        <f>IF(AK399&lt;&gt;"",IF(AK399&lt;&gt;"LIBSETS_DROP_MECHANIC_MONSTER_NAME",VLOOKUP(AK399,'LibSets constants'!$I$4:$L$1003,4,FALSE),""),"")</f>
        <v/>
      </c>
      <c r="AN399" s="3" t="str">
        <f>IF(G399&lt;&gt;"LIBSETS_SETTYPE_BATTLEGROUND",IF(G399&lt;&gt;"LIBSETS_SETTYPE_SPECIAL",IF(AO399&lt;&gt;"",VLOOKUP(AO399,'ESO zone constants'!$D$3:$H$4953,5,FALSE),""),""),"")</f>
        <v/>
      </c>
      <c r="AP399" s="41"/>
      <c r="AQ399" s="40" t="str">
        <f>IF(AP399&lt;&gt;"",IF(AP399&lt;&gt;"LIBSETS_DROP_MECHANIC_MONSTER_NAME",VLOOKUP(AP399,'LibSets constants'!$I$4:$L$1003,3,FALSE),""),"")</f>
        <v/>
      </c>
      <c r="AR399" s="40" t="str">
        <f>IF(AP399&lt;&gt;"",IF(AP399&lt;&gt;"LIBSETS_DROP_MECHANIC_MONSTER_NAME",VLOOKUP(AP399,'LibSets constants'!$I$4:$L$1003,4,FALSE),""),"")</f>
        <v/>
      </c>
      <c r="AS399" s="3" t="str">
        <f>IF(G399&lt;&gt;"LIBSETS_SETTYPE_BATTLEGROUND",IF(G399&lt;&gt;"LIBSETS_SETTYPE_SPECIAL",IF(AT399&lt;&gt;"",VLOOKUP(AT399,'ESO zone constants'!$D$3:$H$4953,5,FALSE),""),""),"")</f>
        <v/>
      </c>
      <c r="AU399" s="41"/>
      <c r="AV399" s="40" t="str">
        <f>IF(AU399&lt;&gt;"",IF(AU399&lt;&gt;"LIBSETS_DROP_MECHANIC_MONSTER_NAME",VLOOKUP(AU399,'LibSets constants'!$I$4:$L$1003,3,FALSE),""),"")</f>
        <v/>
      </c>
      <c r="AW399" s="43" t="str">
        <f>IF(AU399&lt;&gt;"",IF(AU399&lt;&gt;"LIBSETS_DROP_MECHANIC_MONSTER_NAME",VLOOKUP(AU399,'LibSets constants'!$I$4:$L$1003,4,FALSE),""),"")</f>
        <v/>
      </c>
      <c r="AX399" s="87" t="s">
        <v>2678</v>
      </c>
      <c r="AY399" s="21" t="str">
        <f t="shared" si="30"/>
        <v>[453] = {wayshrines={391,391,391,}, dlcId=DLC_SCALEBREAKER</v>
      </c>
      <c r="AZ399" s="21" t="str">
        <f t="shared" si="31"/>
        <v>, zoneIds={1122}, veteran=false</v>
      </c>
      <c r="BA399" s="21" t="str">
        <f t="shared" si="32"/>
        <v>, setType=LIBSETS_SETTYPE_DUNGEON</v>
      </c>
      <c r="BB399" s="21" t="str">
        <f t="shared" si="33"/>
        <v>},</v>
      </c>
      <c r="BC399" s="21" t="str">
        <f t="shared" si="34"/>
        <v xml:space="preserve"> --Dro\'Zakar\'s Claws / Dro'Zakars Krallen   [Moongrave Fane]</v>
      </c>
    </row>
    <row r="400" spans="1:55" x14ac:dyDescent="0.25">
      <c r="A400" s="5">
        <v>454</v>
      </c>
      <c r="B400" t="s">
        <v>1509</v>
      </c>
      <c r="C400" t="s">
        <v>2656</v>
      </c>
      <c r="D400" s="3">
        <f>A400</f>
        <v>454</v>
      </c>
      <c r="G400" s="3" t="s">
        <v>1482</v>
      </c>
      <c r="I400" t="s">
        <v>91</v>
      </c>
      <c r="J400" t="s">
        <v>91</v>
      </c>
      <c r="K400">
        <v>391</v>
      </c>
      <c r="L400">
        <v>391</v>
      </c>
      <c r="M400">
        <v>391</v>
      </c>
      <c r="N400">
        <v>0</v>
      </c>
      <c r="O400" s="66" t="s">
        <v>1491</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constants'!$B$4:$C$1003,2,FALSE),"")</f>
        <v>Scalebraker</v>
      </c>
      <c r="V400" s="3" t="str">
        <f>IF(U400&lt;&gt;"",IF(U400&lt;&gt;"LIBSETS_DROP_MECHANIC_MONSTER_NAME",VLOOKUP(U400,'LibSets constants'!$I$4:$L$1003,3,FALSE),""),"")</f>
        <v/>
      </c>
      <c r="W400" s="3" t="str">
        <f>IF(U400&lt;&gt;"",IF(U400&lt;&gt;"LIBSETS_DROP_MECHANIC_MONSTER_NAME",VLOOKUP(U400,'LibSets constants'!$I$4:$L$1003,4,FALSE),""),"")</f>
        <v/>
      </c>
      <c r="X400" s="3"/>
      <c r="Y400" s="3" t="str">
        <f>IF(G400&lt;&gt;"LIBSETS_SETTYPE_BATTLEGROUND",IF(G400&lt;&gt;"LIBSETS_SETTYPE_SPECIAL",IF(X400&lt;&gt;"",X400,IF(Z400&lt;&gt;"",VLOOKUP(Z400,'ESO zone constants'!$D$3:$H$4953,5,FALSE),"")),""),"")</f>
        <v/>
      </c>
      <c r="Z400" t="str">
        <f>IF(AND(O400&lt;&gt;"",NOT(ISERROR(O400))),"",IF(AND(L400&lt;&gt;"",L400&gt;0,NOT(ISERROR(L400))),VLOOKUP(L400,'ESO dumped WayshrineInfo'!$K$3:$N$9999,4,FALSE),""))</f>
        <v/>
      </c>
      <c r="AB400" s="40" t="str">
        <f>IF(AA400&lt;&gt;"",IF(AA400&lt;&gt;"LIBSETS_DROP_MECHANIC_MONSTER_NAME",VLOOKUP(AA400,'LibSets constants'!$I$4:$L$1003,3,FALSE),""),"")</f>
        <v/>
      </c>
      <c r="AC400" s="40" t="str">
        <f>IF(AA400&lt;&gt;"",IF(AA400&lt;&gt;"LIBSETS_DROP_MECHANIC_MONSTER_NAME",VLOOKUP(AA400,'LibSets constants'!$I$4:$L$1003,4,FALSE),""),"")</f>
        <v/>
      </c>
      <c r="AD400" s="3" t="str">
        <f>IF(G400&lt;&gt;"LIBSETS_SETTYPE_BATTLEGROUND",IF(G400&lt;&gt;"LIBSETS_SETTYPE_SPECIAL",IF(AE400&lt;&gt;"",VLOOKUP(AE400,'ESO zone constants'!$D$3:$H$4953,5,FALSE),""),""),"")</f>
        <v/>
      </c>
      <c r="AE400" t="str">
        <f>IF(AND(O400&lt;&gt;"",NOT(ISERROR(O400))),"",IF(AND(M400&lt;&gt;"",M400&gt;0,NOT(ISERROR(M400))),VLOOKUP(M400,'ESO dumped WayshrineInfo'!$K$3:$N$9999,4,FALSE),""))</f>
        <v/>
      </c>
      <c r="AF400" s="41"/>
      <c r="AG400" s="40" t="str">
        <f>IF(AF400&lt;&gt;"",IF(AF400&lt;&gt;"LIBSETS_DROP_MECHANIC_MONSTER_NAME",VLOOKUP(AF400,'LibSets constants'!$I$4:$L$1003,3,FALSE),""),"")</f>
        <v/>
      </c>
      <c r="AH400" s="40" t="str">
        <f>IF(AF400&lt;&gt;"",IF(AF400&lt;&gt;"LIBSETS_DROP_MECHANIC_MONSTER_NAME",VLOOKUP(AF400,'LibSets constants'!$I$4:$L$1003,4,FALSE),""),"")</f>
        <v/>
      </c>
      <c r="AI400" s="3" t="str">
        <f>IF(G400&lt;&gt;"LIBSETS_SETTYPE_BATTLEGROUND",IF(G400&lt;&gt;"LIBSETS_SETTYPE_SPECIAL",IF(AJ400&lt;&gt;"",VLOOKUP(AJ400,'ESO zone constants'!$D$3:$H$4953,5,FALSE),""),""),"")</f>
        <v/>
      </c>
      <c r="AK400" s="41"/>
      <c r="AL400" s="40" t="str">
        <f>IF(AK400&lt;&gt;"",IF(AK400&lt;&gt;"LIBSETS_DROP_MECHANIC_MONSTER_NAME",VLOOKUP(AK400,'LibSets constants'!$I$4:$L$1003,3,FALSE),""),"")</f>
        <v/>
      </c>
      <c r="AM400" s="40" t="str">
        <f>IF(AK400&lt;&gt;"",IF(AK400&lt;&gt;"LIBSETS_DROP_MECHANIC_MONSTER_NAME",VLOOKUP(AK400,'LibSets constants'!$I$4:$L$1003,4,FALSE),""),"")</f>
        <v/>
      </c>
      <c r="AN400" s="3" t="str">
        <f>IF(G400&lt;&gt;"LIBSETS_SETTYPE_BATTLEGROUND",IF(G400&lt;&gt;"LIBSETS_SETTYPE_SPECIAL",IF(AO400&lt;&gt;"",VLOOKUP(AO400,'ESO zone constants'!$D$3:$H$4953,5,FALSE),""),""),"")</f>
        <v/>
      </c>
      <c r="AP400" s="41"/>
      <c r="AQ400" s="40" t="str">
        <f>IF(AP400&lt;&gt;"",IF(AP400&lt;&gt;"LIBSETS_DROP_MECHANIC_MONSTER_NAME",VLOOKUP(AP400,'LibSets constants'!$I$4:$L$1003,3,FALSE),""),"")</f>
        <v/>
      </c>
      <c r="AR400" s="40" t="str">
        <f>IF(AP400&lt;&gt;"",IF(AP400&lt;&gt;"LIBSETS_DROP_MECHANIC_MONSTER_NAME",VLOOKUP(AP400,'LibSets constants'!$I$4:$L$1003,4,FALSE),""),"")</f>
        <v/>
      </c>
      <c r="AS400" s="3" t="str">
        <f>IF(G400&lt;&gt;"LIBSETS_SETTYPE_BATTLEGROUND",IF(G400&lt;&gt;"LIBSETS_SETTYPE_SPECIAL",IF(AT400&lt;&gt;"",VLOOKUP(AT400,'ESO zone constants'!$D$3:$H$4953,5,FALSE),""),""),"")</f>
        <v/>
      </c>
      <c r="AU400" s="41"/>
      <c r="AV400" s="40" t="str">
        <f>IF(AU400&lt;&gt;"",IF(AU400&lt;&gt;"LIBSETS_DROP_MECHANIC_MONSTER_NAME",VLOOKUP(AU400,'LibSets constants'!$I$4:$L$1003,3,FALSE),""),"")</f>
        <v/>
      </c>
      <c r="AW400" s="43" t="str">
        <f>IF(AU400&lt;&gt;"",IF(AU400&lt;&gt;"LIBSETS_DROP_MECHANIC_MONSTER_NAME",VLOOKUP(AU400,'LibSets constants'!$I$4:$L$1003,4,FALSE),""),"")</f>
        <v/>
      </c>
      <c r="AX400" s="87" t="s">
        <v>2678</v>
      </c>
      <c r="AY400" s="21" t="str">
        <f t="shared" si="30"/>
        <v>[454] = {wayshrines={391,391,391,}, dlcId=DLC_SCALEBREAKER</v>
      </c>
      <c r="AZ400" s="21" t="str">
        <f t="shared" si="31"/>
        <v>, zoneIds={1122}, veteran=false</v>
      </c>
      <c r="BA400" s="21" t="str">
        <f t="shared" si="32"/>
        <v>, setType=LIBSETS_SETTYPE_DUNGEON</v>
      </c>
      <c r="BB400" s="21" t="str">
        <f t="shared" si="33"/>
        <v>},</v>
      </c>
      <c r="BC400" s="21" t="str">
        <f t="shared" si="34"/>
        <v xml:space="preserve"> --Renald\'s Resolve / Renalds Entschlossenheit   [Moongrave Fane]</v>
      </c>
    </row>
    <row r="401" spans="1:55" x14ac:dyDescent="0.25">
      <c r="A401" s="5">
        <v>455</v>
      </c>
      <c r="B401" t="s">
        <v>1510</v>
      </c>
      <c r="C401" t="s">
        <v>2657</v>
      </c>
      <c r="D401" s="3">
        <f>A401</f>
        <v>455</v>
      </c>
      <c r="G401" s="3" t="s">
        <v>1482</v>
      </c>
      <c r="I401" t="s">
        <v>91</v>
      </c>
      <c r="J401" t="s">
        <v>91</v>
      </c>
      <c r="K401">
        <v>398</v>
      </c>
      <c r="L401">
        <v>398</v>
      </c>
      <c r="M401">
        <v>398</v>
      </c>
      <c r="N401">
        <v>0</v>
      </c>
      <c r="O401" s="66" t="s">
        <v>1492</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constants'!$B$4:$C$1003,2,FALSE),"")</f>
        <v>Scalebraker</v>
      </c>
      <c r="V401" s="39" t="str">
        <f>IF(U401&lt;&gt;"",IF(U401&lt;&gt;"LIBSETS_DROP_MECHANIC_MONSTER_NAME",VLOOKUP(U401,'LibSets constants'!$I$4:$L$1003,3,FALSE),""),"")</f>
        <v/>
      </c>
      <c r="W401" s="39" t="str">
        <f>IF(U401&lt;&gt;"",IF(U401&lt;&gt;"LIBSETS_DROP_MECHANIC_MONSTER_NAME",VLOOKUP(U401,'LibSets constants'!$I$4:$L$1003,4,FALSE),""),"")</f>
        <v/>
      </c>
      <c r="X401" s="112"/>
      <c r="Y401" s="3" t="str">
        <f>IF(G401&lt;&gt;"LIBSETS_SETTYPE_BATTLEGROUND",IF(G401&lt;&gt;"LIBSETS_SETTYPE_SPECIAL",IF(X401&lt;&gt;"",X401,IF(Z401&lt;&gt;"",VLOOKUP(Z401,'ESO zone constants'!$D$3:$H$4953,5,FALSE),"")),""),"")</f>
        <v/>
      </c>
      <c r="Z401" t="str">
        <f>IF(AND(O401&lt;&gt;"",NOT(ISERROR(O401))),"",IF(AND(L401&lt;&gt;"",L401&gt;0,NOT(ISERROR(L401))),VLOOKUP(L401,'ESO dumped WayshrineInfo'!$K$3:$N$9999,4,FALSE),""))</f>
        <v/>
      </c>
      <c r="AA401" s="44"/>
      <c r="AB401" s="40" t="str">
        <f>IF(AA401&lt;&gt;"",IF(AA401&lt;&gt;"LIBSETS_DROP_MECHANIC_MONSTER_NAME",VLOOKUP(AA401,'LibSets constants'!$I$4:$L$1003,3,FALSE),""),"")</f>
        <v/>
      </c>
      <c r="AC401" s="40" t="str">
        <f>IF(AA401&lt;&gt;"",IF(AA401&lt;&gt;"LIBSETS_DROP_MECHANIC_MONSTER_NAME",VLOOKUP(AA401,'LibSets constants'!$I$4:$L$1003,4,FALSE),""),"")</f>
        <v/>
      </c>
      <c r="AD401" s="3" t="str">
        <f>IF(G401&lt;&gt;"LIBSETS_SETTYPE_BATTLEGROUND",IF(G401&lt;&gt;"LIBSETS_SETTYPE_SPECIAL",IF(AE401&lt;&gt;"",VLOOKUP(AE401,'ESO zone constants'!$D$3:$H$4953,5,FALSE),""),""),"")</f>
        <v/>
      </c>
      <c r="AE401" t="str">
        <f>IF(AND(O401&lt;&gt;"",NOT(ISERROR(O401))),"",IF(AND(M401&lt;&gt;"",M401&gt;0,NOT(ISERROR(M401))),VLOOKUP(M401,'ESO dumped WayshrineInfo'!$K$3:$N$9999,4,FALSE),""))</f>
        <v/>
      </c>
      <c r="AF401" s="41"/>
      <c r="AG401" s="40" t="str">
        <f>IF(AF401&lt;&gt;"",IF(AF401&lt;&gt;"LIBSETS_DROP_MECHANIC_MONSTER_NAME",VLOOKUP(AF401,'LibSets constants'!$I$4:$L$1003,3,FALSE),""),"")</f>
        <v/>
      </c>
      <c r="AH401" s="40" t="str">
        <f>IF(AF401&lt;&gt;"",IF(AF401&lt;&gt;"LIBSETS_DROP_MECHANIC_MONSTER_NAME",VLOOKUP(AF401,'LibSets constants'!$I$4:$L$1003,4,FALSE),""),"")</f>
        <v/>
      </c>
      <c r="AI401" s="3" t="str">
        <f>IF(G401&lt;&gt;"LIBSETS_SETTYPE_BATTLEGROUND",IF(G401&lt;&gt;"LIBSETS_SETTYPE_SPECIAL",IF(AJ401&lt;&gt;"",VLOOKUP(AJ401,'ESO zone constants'!$D$3:$H$4953,5,FALSE),""),""),"")</f>
        <v/>
      </c>
      <c r="AK401" s="41"/>
      <c r="AL401" s="40" t="str">
        <f>IF(AK401&lt;&gt;"",IF(AK401&lt;&gt;"LIBSETS_DROP_MECHANIC_MONSTER_NAME",VLOOKUP(AK401,'LibSets constants'!$I$4:$L$1003,3,FALSE),""),"")</f>
        <v/>
      </c>
      <c r="AM401" s="40" t="str">
        <f>IF(AK401&lt;&gt;"",IF(AK401&lt;&gt;"LIBSETS_DROP_MECHANIC_MONSTER_NAME",VLOOKUP(AK401,'LibSets constants'!$I$4:$L$1003,4,FALSE),""),"")</f>
        <v/>
      </c>
      <c r="AN401" s="3" t="str">
        <f>IF(G401&lt;&gt;"LIBSETS_SETTYPE_BATTLEGROUND",IF(G401&lt;&gt;"LIBSETS_SETTYPE_SPECIAL",IF(AO401&lt;&gt;"",VLOOKUP(AO401,'ESO zone constants'!$D$3:$H$4953,5,FALSE),""),""),"")</f>
        <v/>
      </c>
      <c r="AP401" s="41"/>
      <c r="AQ401" s="40" t="str">
        <f>IF(AP401&lt;&gt;"",IF(AP401&lt;&gt;"LIBSETS_DROP_MECHANIC_MONSTER_NAME",VLOOKUP(AP401,'LibSets constants'!$I$4:$L$1003,3,FALSE),""),"")</f>
        <v/>
      </c>
      <c r="AR401" s="40" t="str">
        <f>IF(AP401&lt;&gt;"",IF(AP401&lt;&gt;"LIBSETS_DROP_MECHANIC_MONSTER_NAME",VLOOKUP(AP401,'LibSets constants'!$I$4:$L$1003,4,FALSE),""),"")</f>
        <v/>
      </c>
      <c r="AS401" s="3" t="str">
        <f>IF(G401&lt;&gt;"LIBSETS_SETTYPE_BATTLEGROUND",IF(G401&lt;&gt;"LIBSETS_SETTYPE_SPECIAL",IF(AT401&lt;&gt;"",VLOOKUP(AT401,'ESO zone constants'!$D$3:$H$4953,5,FALSE),""),""),"")</f>
        <v/>
      </c>
      <c r="AU401" s="41"/>
      <c r="AV401" s="40" t="str">
        <f>IF(AU401&lt;&gt;"",IF(AU401&lt;&gt;"LIBSETS_DROP_MECHANIC_MONSTER_NAME",VLOOKUP(AU401,'LibSets constants'!$I$4:$L$1003,3,FALSE),""),"")</f>
        <v/>
      </c>
      <c r="AW401" s="43" t="str">
        <f>IF(AU401&lt;&gt;"",IF(AU401&lt;&gt;"LIBSETS_DROP_MECHANIC_MONSTER_NAME",VLOOKUP(AU401,'LibSets constants'!$I$4:$L$1003,4,FALSE),""),"")</f>
        <v/>
      </c>
      <c r="AX401" s="87" t="s">
        <v>2678</v>
      </c>
      <c r="AY401" s="21" t="str">
        <f t="shared" si="30"/>
        <v>[455] = {wayshrines={398,398,398,}, dlcId=DLC_SCALEBREAKER</v>
      </c>
      <c r="AZ401" s="21" t="str">
        <f t="shared" si="31"/>
        <v>, zoneIds={1123}, veteran=false</v>
      </c>
      <c r="BA401" s="21" t="str">
        <f t="shared" si="32"/>
        <v>, setType=LIBSETS_SETTYPE_DUNGEON</v>
      </c>
      <c r="BB401" s="21" t="str">
        <f t="shared" si="33"/>
        <v>},</v>
      </c>
      <c r="BC401" s="21" t="str">
        <f t="shared" si="34"/>
        <v xml:space="preserve"> --Z\'en\'s Redress / Z'ens Wiedergutmachung   [Lair of Maarselok]</v>
      </c>
    </row>
    <row r="402" spans="1:55" x14ac:dyDescent="0.25">
      <c r="A402" s="5">
        <v>456</v>
      </c>
      <c r="B402" t="s">
        <v>1512</v>
      </c>
      <c r="C402" t="s">
        <v>1511</v>
      </c>
      <c r="D402" s="3">
        <f>A402</f>
        <v>456</v>
      </c>
      <c r="G402" s="3" t="s">
        <v>1482</v>
      </c>
      <c r="I402" t="s">
        <v>91</v>
      </c>
      <c r="J402" t="s">
        <v>91</v>
      </c>
      <c r="K402">
        <v>398</v>
      </c>
      <c r="L402">
        <v>398</v>
      </c>
      <c r="M402">
        <v>398</v>
      </c>
      <c r="N402">
        <v>0</v>
      </c>
      <c r="O402" s="66" t="s">
        <v>1492</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constants'!$B$4:$C$1003,2,FALSE),"")</f>
        <v>Scalebraker</v>
      </c>
      <c r="V402" s="3" t="str">
        <f>IF(U402&lt;&gt;"",IF(U402&lt;&gt;"LIBSETS_DROP_MECHANIC_MONSTER_NAME",VLOOKUP(U402,'LibSets constants'!$I$4:$L$1003,3,FALSE),""),"")</f>
        <v/>
      </c>
      <c r="W402" s="3" t="str">
        <f>IF(U402&lt;&gt;"",IF(U402&lt;&gt;"LIBSETS_DROP_MECHANIC_MONSTER_NAME",VLOOKUP(U402,'LibSets constants'!$I$4:$L$1003,4,FALSE),""),"")</f>
        <v/>
      </c>
      <c r="X402" s="3"/>
      <c r="Y402" s="3" t="str">
        <f>IF(G402&lt;&gt;"LIBSETS_SETTYPE_BATTLEGROUND",IF(G402&lt;&gt;"LIBSETS_SETTYPE_SPECIAL",IF(X402&lt;&gt;"",X402,IF(Z402&lt;&gt;"",VLOOKUP(Z402,'ESO zone constants'!$D$3:$H$4953,5,FALSE),"")),""),"")</f>
        <v/>
      </c>
      <c r="Z402" t="str">
        <f>IF(AND(O402&lt;&gt;"",NOT(ISERROR(O402))),"",IF(AND(L402&lt;&gt;"",L402&gt;0,NOT(ISERROR(L402))),VLOOKUP(L402,'ESO dumped WayshrineInfo'!$K$3:$N$9999,4,FALSE),""))</f>
        <v/>
      </c>
      <c r="AB402" s="40" t="str">
        <f>IF(AA402&lt;&gt;"",IF(AA402&lt;&gt;"LIBSETS_DROP_MECHANIC_MONSTER_NAME",VLOOKUP(AA402,'LibSets constants'!$I$4:$L$1003,3,FALSE),""),"")</f>
        <v/>
      </c>
      <c r="AC402" s="40" t="str">
        <f>IF(AA402&lt;&gt;"",IF(AA402&lt;&gt;"LIBSETS_DROP_MECHANIC_MONSTER_NAME",VLOOKUP(AA402,'LibSets constants'!$I$4:$L$1003,4,FALSE),""),"")</f>
        <v/>
      </c>
      <c r="AD402" s="3" t="str">
        <f>IF(G402&lt;&gt;"LIBSETS_SETTYPE_BATTLEGROUND",IF(G402&lt;&gt;"LIBSETS_SETTYPE_SPECIAL",IF(AE402&lt;&gt;"",VLOOKUP(AE402,'ESO zone constants'!$D$3:$H$4953,5,FALSE),""),""),"")</f>
        <v/>
      </c>
      <c r="AE402" t="str">
        <f>IF(AND(O402&lt;&gt;"",NOT(ISERROR(O402))),"",IF(AND(M402&lt;&gt;"",M402&gt;0,NOT(ISERROR(M402))),VLOOKUP(M402,'ESO dumped WayshrineInfo'!$K$3:$N$9999,4,FALSE),""))</f>
        <v/>
      </c>
      <c r="AF402" s="41"/>
      <c r="AG402" s="40" t="str">
        <f>IF(AF402&lt;&gt;"",IF(AF402&lt;&gt;"LIBSETS_DROP_MECHANIC_MONSTER_NAME",VLOOKUP(AF402,'LibSets constants'!$I$4:$L$1003,3,FALSE),""),"")</f>
        <v/>
      </c>
      <c r="AH402" s="40" t="str">
        <f>IF(AF402&lt;&gt;"",IF(AF402&lt;&gt;"LIBSETS_DROP_MECHANIC_MONSTER_NAME",VLOOKUP(AF402,'LibSets constants'!$I$4:$L$1003,4,FALSE),""),"")</f>
        <v/>
      </c>
      <c r="AI402" s="3" t="str">
        <f>IF(G402&lt;&gt;"LIBSETS_SETTYPE_BATTLEGROUND",IF(G402&lt;&gt;"LIBSETS_SETTYPE_SPECIAL",IF(AJ402&lt;&gt;"",VLOOKUP(AJ402,'ESO zone constants'!$D$3:$H$4953,5,FALSE),""),""),"")</f>
        <v/>
      </c>
      <c r="AK402" s="41"/>
      <c r="AL402" s="40" t="str">
        <f>IF(AK402&lt;&gt;"",IF(AK402&lt;&gt;"LIBSETS_DROP_MECHANIC_MONSTER_NAME",VLOOKUP(AK402,'LibSets constants'!$I$4:$L$1003,3,FALSE),""),"")</f>
        <v/>
      </c>
      <c r="AM402" s="40" t="str">
        <f>IF(AK402&lt;&gt;"",IF(AK402&lt;&gt;"LIBSETS_DROP_MECHANIC_MONSTER_NAME",VLOOKUP(AK402,'LibSets constants'!$I$4:$L$1003,4,FALSE),""),"")</f>
        <v/>
      </c>
      <c r="AN402" s="3" t="str">
        <f>IF(G402&lt;&gt;"LIBSETS_SETTYPE_BATTLEGROUND",IF(G402&lt;&gt;"LIBSETS_SETTYPE_SPECIAL",IF(AO402&lt;&gt;"",VLOOKUP(AO402,'ESO zone constants'!$D$3:$H$4953,5,FALSE),""),""),"")</f>
        <v/>
      </c>
      <c r="AP402" s="41"/>
      <c r="AQ402" s="40" t="str">
        <f>IF(AP402&lt;&gt;"",IF(AP402&lt;&gt;"LIBSETS_DROP_MECHANIC_MONSTER_NAME",VLOOKUP(AP402,'LibSets constants'!$I$4:$L$1003,3,FALSE),""),"")</f>
        <v/>
      </c>
      <c r="AR402" s="40" t="str">
        <f>IF(AP402&lt;&gt;"",IF(AP402&lt;&gt;"LIBSETS_DROP_MECHANIC_MONSTER_NAME",VLOOKUP(AP402,'LibSets constants'!$I$4:$L$1003,4,FALSE),""),"")</f>
        <v/>
      </c>
      <c r="AS402" s="3" t="str">
        <f>IF(G402&lt;&gt;"LIBSETS_SETTYPE_BATTLEGROUND",IF(G402&lt;&gt;"LIBSETS_SETTYPE_SPECIAL",IF(AT402&lt;&gt;"",VLOOKUP(AT402,'ESO zone constants'!$D$3:$H$4953,5,FALSE),""),""),"")</f>
        <v/>
      </c>
      <c r="AU402" s="41"/>
      <c r="AV402" s="40" t="str">
        <f>IF(AU402&lt;&gt;"",IF(AU402&lt;&gt;"LIBSETS_DROP_MECHANIC_MONSTER_NAME",VLOOKUP(AU402,'LibSets constants'!$I$4:$L$1003,3,FALSE),""),"")</f>
        <v/>
      </c>
      <c r="AW402" s="43" t="str">
        <f>IF(AU402&lt;&gt;"",IF(AU402&lt;&gt;"LIBSETS_DROP_MECHANIC_MONSTER_NAME",VLOOKUP(AU402,'LibSets constants'!$I$4:$L$1003,4,FALSE),""),"")</f>
        <v/>
      </c>
      <c r="AX402" s="87" t="s">
        <v>2678</v>
      </c>
      <c r="AY402" s="21" t="str">
        <f t="shared" si="30"/>
        <v>[456] = {wayshrines={398,398,398,}, dlcId=DLC_SCALEBREAKER</v>
      </c>
      <c r="AZ402" s="21" t="str">
        <f t="shared" si="31"/>
        <v>, zoneIds={1123}, veteran=false</v>
      </c>
      <c r="BA402" s="21" t="str">
        <f t="shared" si="32"/>
        <v>, setType=LIBSETS_SETTYPE_DUNGEON</v>
      </c>
      <c r="BB402" s="21" t="str">
        <f t="shared" si="33"/>
        <v>},</v>
      </c>
      <c r="BC402" s="21" t="str">
        <f t="shared" si="34"/>
        <v xml:space="preserve"> --Azureblight Reaper / Azurfäuleschnitter   [Lair of Maarselok]</v>
      </c>
    </row>
    <row r="403" spans="1:55" x14ac:dyDescent="0.25">
      <c r="A403" s="5">
        <v>457</v>
      </c>
      <c r="B403" t="s">
        <v>1513</v>
      </c>
      <c r="C403" t="s">
        <v>2658</v>
      </c>
      <c r="D403" s="3">
        <f>A403</f>
        <v>457</v>
      </c>
      <c r="G403" s="3" t="s">
        <v>1482</v>
      </c>
      <c r="I403" t="s">
        <v>91</v>
      </c>
      <c r="J403" t="s">
        <v>91</v>
      </c>
      <c r="K403">
        <v>398</v>
      </c>
      <c r="L403">
        <v>398</v>
      </c>
      <c r="M403">
        <v>398</v>
      </c>
      <c r="N403">
        <v>0</v>
      </c>
      <c r="O403" s="66" t="s">
        <v>1492</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constants'!$B$4:$C$1003,2,FALSE),"")</f>
        <v>Scalebraker</v>
      </c>
      <c r="V403" s="3" t="str">
        <f>IF(U403&lt;&gt;"",IF(U403&lt;&gt;"LIBSETS_DROP_MECHANIC_MONSTER_NAME",VLOOKUP(U403,'LibSets constants'!$I$4:$L$1003,3,FALSE),""),"")</f>
        <v/>
      </c>
      <c r="W403" s="3" t="str">
        <f>IF(U403&lt;&gt;"",IF(U403&lt;&gt;"LIBSETS_DROP_MECHANIC_MONSTER_NAME",VLOOKUP(U403,'LibSets constants'!$I$4:$L$1003,4,FALSE),""),"")</f>
        <v/>
      </c>
      <c r="X403" s="3"/>
      <c r="Y403" s="3" t="str">
        <f>IF(G403&lt;&gt;"LIBSETS_SETTYPE_BATTLEGROUND",IF(G403&lt;&gt;"LIBSETS_SETTYPE_SPECIAL",IF(X403&lt;&gt;"",X403,IF(Z403&lt;&gt;"",VLOOKUP(Z403,'ESO zone constants'!$D$3:$H$4953,5,FALSE),"")),""),"")</f>
        <v/>
      </c>
      <c r="Z403" t="str">
        <f>IF(AND(O403&lt;&gt;"",NOT(ISERROR(O403))),"",IF(AND(L403&lt;&gt;"",L403&gt;0,NOT(ISERROR(L403))),VLOOKUP(L403,'ESO dumped WayshrineInfo'!$K$3:$N$9999,4,FALSE),""))</f>
        <v/>
      </c>
      <c r="AB403" s="40" t="str">
        <f>IF(AA403&lt;&gt;"",IF(AA403&lt;&gt;"LIBSETS_DROP_MECHANIC_MONSTER_NAME",VLOOKUP(AA403,'LibSets constants'!$I$4:$L$1003,3,FALSE),""),"")</f>
        <v/>
      </c>
      <c r="AC403" s="40" t="str">
        <f>IF(AA403&lt;&gt;"",IF(AA403&lt;&gt;"LIBSETS_DROP_MECHANIC_MONSTER_NAME",VLOOKUP(AA403,'LibSets constants'!$I$4:$L$1003,4,FALSE),""),"")</f>
        <v/>
      </c>
      <c r="AD403" s="3" t="str">
        <f>IF(G403&lt;&gt;"LIBSETS_SETTYPE_BATTLEGROUND",IF(G403&lt;&gt;"LIBSETS_SETTYPE_SPECIAL",IF(AE403&lt;&gt;"",VLOOKUP(AE403,'ESO zone constants'!$D$3:$H$4953,5,FALSE),""),""),"")</f>
        <v/>
      </c>
      <c r="AE403" t="str">
        <f>IF(AND(O403&lt;&gt;"",NOT(ISERROR(O403))),"",IF(AND(M403&lt;&gt;"",M403&gt;0,NOT(ISERROR(M403))),VLOOKUP(M403,'ESO dumped WayshrineInfo'!$K$3:$N$9999,4,FALSE),""))</f>
        <v/>
      </c>
      <c r="AF403" s="41"/>
      <c r="AG403" s="40" t="str">
        <f>IF(AF403&lt;&gt;"",IF(AF403&lt;&gt;"LIBSETS_DROP_MECHANIC_MONSTER_NAME",VLOOKUP(AF403,'LibSets constants'!$I$4:$L$1003,3,FALSE),""),"")</f>
        <v/>
      </c>
      <c r="AH403" s="40" t="str">
        <f>IF(AF403&lt;&gt;"",IF(AF403&lt;&gt;"LIBSETS_DROP_MECHANIC_MONSTER_NAME",VLOOKUP(AF403,'LibSets constants'!$I$4:$L$1003,4,FALSE),""),"")</f>
        <v/>
      </c>
      <c r="AI403" s="3" t="str">
        <f>IF(G403&lt;&gt;"LIBSETS_SETTYPE_BATTLEGROUND",IF(G403&lt;&gt;"LIBSETS_SETTYPE_SPECIAL",IF(AJ403&lt;&gt;"",VLOOKUP(AJ403,'ESO zone constants'!$D$3:$H$4953,5,FALSE),""),""),"")</f>
        <v/>
      </c>
      <c r="AK403" s="41"/>
      <c r="AL403" s="40" t="str">
        <f>IF(AK403&lt;&gt;"",IF(AK403&lt;&gt;"LIBSETS_DROP_MECHANIC_MONSTER_NAME",VLOOKUP(AK403,'LibSets constants'!$I$4:$L$1003,3,FALSE),""),"")</f>
        <v/>
      </c>
      <c r="AM403" s="40" t="str">
        <f>IF(AK403&lt;&gt;"",IF(AK403&lt;&gt;"LIBSETS_DROP_MECHANIC_MONSTER_NAME",VLOOKUP(AK403,'LibSets constants'!$I$4:$L$1003,4,FALSE),""),"")</f>
        <v/>
      </c>
      <c r="AN403" s="3" t="str">
        <f>IF(G403&lt;&gt;"LIBSETS_SETTYPE_BATTLEGROUND",IF(G403&lt;&gt;"LIBSETS_SETTYPE_SPECIAL",IF(AO403&lt;&gt;"",VLOOKUP(AO403,'ESO zone constants'!$D$3:$H$4953,5,FALSE),""),""),"")</f>
        <v/>
      </c>
      <c r="AP403" s="41"/>
      <c r="AQ403" s="40" t="str">
        <f>IF(AP403&lt;&gt;"",IF(AP403&lt;&gt;"LIBSETS_DROP_MECHANIC_MONSTER_NAME",VLOOKUP(AP403,'LibSets constants'!$I$4:$L$1003,3,FALSE),""),"")</f>
        <v/>
      </c>
      <c r="AR403" s="40" t="str">
        <f>IF(AP403&lt;&gt;"",IF(AP403&lt;&gt;"LIBSETS_DROP_MECHANIC_MONSTER_NAME",VLOOKUP(AP403,'LibSets constants'!$I$4:$L$1003,4,FALSE),""),"")</f>
        <v/>
      </c>
      <c r="AS403" s="3" t="str">
        <f>IF(G403&lt;&gt;"LIBSETS_SETTYPE_BATTLEGROUND",IF(G403&lt;&gt;"LIBSETS_SETTYPE_SPECIAL",IF(AT403&lt;&gt;"",VLOOKUP(AT403,'ESO zone constants'!$D$3:$H$4953,5,FALSE),""),""),"")</f>
        <v/>
      </c>
      <c r="AU403" s="41"/>
      <c r="AV403" s="40" t="str">
        <f>IF(AU403&lt;&gt;"",IF(AU403&lt;&gt;"LIBSETS_DROP_MECHANIC_MONSTER_NAME",VLOOKUP(AU403,'LibSets constants'!$I$4:$L$1003,3,FALSE),""),"")</f>
        <v/>
      </c>
      <c r="AW403" s="43" t="str">
        <f>IF(AU403&lt;&gt;"",IF(AU403&lt;&gt;"LIBSETS_DROP_MECHANIC_MONSTER_NAME",VLOOKUP(AU403,'LibSets constants'!$I$4:$L$1003,4,FALSE),""),"")</f>
        <v/>
      </c>
      <c r="AX403" s="87" t="s">
        <v>2678</v>
      </c>
      <c r="AY403" s="21" t="str">
        <f t="shared" si="30"/>
        <v>[457] = {wayshrines={398,398,398,}, dlcId=DLC_SCALEBREAKER</v>
      </c>
      <c r="AZ403" s="21" t="str">
        <f t="shared" si="31"/>
        <v>, zoneIds={1123}, veteran=false</v>
      </c>
      <c r="BA403" s="21" t="str">
        <f t="shared" si="32"/>
        <v>, setType=LIBSETS_SETTYPE_DUNGEON</v>
      </c>
      <c r="BB403" s="21" t="str">
        <f t="shared" si="33"/>
        <v>},</v>
      </c>
      <c r="BC403" s="21" t="str">
        <f t="shared" si="34"/>
        <v xml:space="preserve"> --Dragon\'s Defilement / Drachenschändung   [Lair of Maarselok]</v>
      </c>
    </row>
    <row r="404" spans="1:55" x14ac:dyDescent="0.25">
      <c r="A404" s="5">
        <v>458</v>
      </c>
      <c r="B404" t="s">
        <v>1514</v>
      </c>
      <c r="C404" t="s">
        <v>1514</v>
      </c>
      <c r="D404" s="3">
        <f>A404</f>
        <v>458</v>
      </c>
      <c r="G404" s="3" t="s">
        <v>1484</v>
      </c>
      <c r="H404" s="115">
        <v>3</v>
      </c>
      <c r="I404" t="s">
        <v>1471</v>
      </c>
      <c r="J404" t="s">
        <v>91</v>
      </c>
      <c r="K404">
        <v>391</v>
      </c>
      <c r="L404">
        <v>391</v>
      </c>
      <c r="M404">
        <v>391</v>
      </c>
      <c r="N404">
        <v>0</v>
      </c>
      <c r="O404" s="66" t="s">
        <v>1491</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constants'!$B$4:$C$1003,2,FALSE),"")</f>
        <v>Scalebraker</v>
      </c>
      <c r="U404" s="33" t="s">
        <v>1549</v>
      </c>
      <c r="V404" s="3" t="s">
        <v>1514</v>
      </c>
      <c r="W404" s="3" t="s">
        <v>1514</v>
      </c>
      <c r="X404" s="3"/>
      <c r="Y404" s="3" t="str">
        <f>IF(G404&lt;&gt;"LIBSETS_SETTYPE_BATTLEGROUND",IF(G404&lt;&gt;"LIBSETS_SETTYPE_SPECIAL",IF(X404&lt;&gt;"",X404,IF(Z404&lt;&gt;"",VLOOKUP(Z404,'ESO zone constants'!$D$3:$H$4953,5,FALSE),"")),""),"")</f>
        <v/>
      </c>
      <c r="Z404" t="str">
        <f>IF(AND(O404&lt;&gt;"",NOT(ISERROR(O404))),"",IF(AND(L404&lt;&gt;"",L404&gt;0,NOT(ISERROR(L404))),VLOOKUP(L404,'ESO dumped WayshrineInfo'!$K$3:$N$9999,4,FALSE),""))</f>
        <v/>
      </c>
      <c r="AB404" s="42"/>
      <c r="AC404" s="42"/>
      <c r="AD404" s="3" t="str">
        <f>IF(G404&lt;&gt;"LIBSETS_SETTYPE_BATTLEGROUND",IF(G404&lt;&gt;"LIBSETS_SETTYPE_SPECIAL",IF(AE404&lt;&gt;"",VLOOKUP(AE404,'ESO zone constants'!$D$3:$H$4953,5,FALSE),""),""),"")</f>
        <v/>
      </c>
      <c r="AE404" t="str">
        <f>IF(AND(O404&lt;&gt;"",NOT(ISERROR(O404))),"",IF(AND(M404&lt;&gt;"",M404&gt;0,NOT(ISERROR(M404))),VLOOKUP(M404,'ESO dumped WayshrineInfo'!$K$3:$N$9999,4,FALSE),""))</f>
        <v/>
      </c>
      <c r="AF404" s="42"/>
      <c r="AG404" s="42"/>
      <c r="AH404" s="42"/>
      <c r="AI404" s="3" t="str">
        <f>IF(G404&lt;&gt;"LIBSETS_SETTYPE_BATTLEGROUND",IF(G404&lt;&gt;"LIBSETS_SETTYPE_SPECIAL",IF(AJ404&lt;&gt;"",VLOOKUP(AJ404,'ESO zone constants'!$D$3:$H$4953,5,FALSE),""),""),"")</f>
        <v/>
      </c>
      <c r="AK404" s="42"/>
      <c r="AL404" s="42"/>
      <c r="AM404" s="42"/>
      <c r="AN404" s="3" t="str">
        <f>IF(G404&lt;&gt;"LIBSETS_SETTYPE_BATTLEGROUND",IF(G404&lt;&gt;"LIBSETS_SETTYPE_SPECIAL",IF(AO404&lt;&gt;"",VLOOKUP(AO404,'ESO zone constants'!$D$3:$H$4953,5,FALSE),""),""),"")</f>
        <v/>
      </c>
      <c r="AP404" s="42"/>
      <c r="AQ404" s="42"/>
      <c r="AR404" s="42"/>
      <c r="AS404" s="3" t="str">
        <f>IF(G404&lt;&gt;"LIBSETS_SETTYPE_BATTLEGROUND",IF(G404&lt;&gt;"LIBSETS_SETTYPE_SPECIAL",IF(AT404&lt;&gt;"",VLOOKUP(AT404,'ESO zone constants'!$D$3:$H$4953,5,FALSE),""),""),"")</f>
        <v/>
      </c>
      <c r="AU404" s="42"/>
      <c r="AV404" s="42"/>
      <c r="AW404" s="43"/>
      <c r="AX404" s="87" t="s">
        <v>2678</v>
      </c>
      <c r="AY404" s="21" t="str">
        <f t="shared" si="30"/>
        <v>[458] = {wayshrines={391,391,391,}, dlcId=DLC_SCALEBREAKER</v>
      </c>
      <c r="AZ404" s="21" t="str">
        <f t="shared" si="31"/>
        <v>, zoneIds={1122}, veteran={[EQUIP_TYPE_HEAD]=true, [EQUIP_TYPE_SHOULDERS]=false}</v>
      </c>
      <c r="BA404" s="21" t="str">
        <f t="shared" si="32"/>
        <v>, setType=LIBSETS_SETTYPE_MONSTER</v>
      </c>
      <c r="BB404" s="21" t="str">
        <f t="shared" si="33"/>
        <v>, dropMechanic={LIBSETS_DROP_MECHANIC_MONSTER_NAME}, dropMechanicNames={['en']='Grundwulf', ['de']='Grundwulf'}},</v>
      </c>
      <c r="BC404" s="21" t="str">
        <f t="shared" si="34"/>
        <v xml:space="preserve"> --Grundwulf / Grundwulf   [Moongrave Fane]</v>
      </c>
    </row>
    <row r="405" spans="1:55" x14ac:dyDescent="0.25">
      <c r="A405" s="5">
        <v>459</v>
      </c>
      <c r="B405" t="s">
        <v>1515</v>
      </c>
      <c r="C405" t="s">
        <v>1515</v>
      </c>
      <c r="D405" s="3">
        <f>A405</f>
        <v>459</v>
      </c>
      <c r="G405" s="3" t="s">
        <v>1484</v>
      </c>
      <c r="H405" s="115">
        <v>3</v>
      </c>
      <c r="I405" t="s">
        <v>1471</v>
      </c>
      <c r="J405" t="s">
        <v>91</v>
      </c>
      <c r="K405">
        <v>398</v>
      </c>
      <c r="L405">
        <v>398</v>
      </c>
      <c r="M405">
        <v>398</v>
      </c>
      <c r="N405">
        <v>0</v>
      </c>
      <c r="O405" s="66" t="s">
        <v>1492</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constants'!$B$4:$C$1003,2,FALSE),"")</f>
        <v>Scalebraker</v>
      </c>
      <c r="U405" s="33" t="s">
        <v>1549</v>
      </c>
      <c r="V405" s="3" t="s">
        <v>1515</v>
      </c>
      <c r="W405" s="3" t="s">
        <v>1515</v>
      </c>
      <c r="X405" s="3"/>
      <c r="Y405" s="3" t="str">
        <f>IF(G405&lt;&gt;"LIBSETS_SETTYPE_BATTLEGROUND",IF(G405&lt;&gt;"LIBSETS_SETTYPE_SPECIAL",IF(X405&lt;&gt;"",X405,IF(Z405&lt;&gt;"",VLOOKUP(Z405,'ESO zone constants'!$D$3:$H$4953,5,FALSE),"")),""),"")</f>
        <v/>
      </c>
      <c r="Z405" t="str">
        <f>IF(AND(O405&lt;&gt;"",NOT(ISERROR(O405))),"",IF(AND(L405&lt;&gt;"",L405&gt;0,NOT(ISERROR(L405))),VLOOKUP(L405,'ESO dumped WayshrineInfo'!$K$3:$N$9999,4,FALSE),""))</f>
        <v/>
      </c>
      <c r="AB405" s="42"/>
      <c r="AC405" s="42"/>
      <c r="AD405" s="3" t="str">
        <f>IF(G405&lt;&gt;"LIBSETS_SETTYPE_BATTLEGROUND",IF(G405&lt;&gt;"LIBSETS_SETTYPE_SPECIAL",IF(AE405&lt;&gt;"",VLOOKUP(AE405,'ESO zone constants'!$D$3:$H$4953,5,FALSE),""),""),"")</f>
        <v/>
      </c>
      <c r="AE405" t="str">
        <f>IF(AND(O405&lt;&gt;"",NOT(ISERROR(O405))),"",IF(AND(M405&lt;&gt;"",M405&gt;0,NOT(ISERROR(M405))),VLOOKUP(M405,'ESO dumped WayshrineInfo'!$K$3:$N$9999,4,FALSE),""))</f>
        <v/>
      </c>
      <c r="AF405" s="42"/>
      <c r="AG405" s="42"/>
      <c r="AH405" s="42"/>
      <c r="AI405" s="3" t="str">
        <f>IF(G405&lt;&gt;"LIBSETS_SETTYPE_BATTLEGROUND",IF(G405&lt;&gt;"LIBSETS_SETTYPE_SPECIAL",IF(AJ405&lt;&gt;"",VLOOKUP(AJ405,'ESO zone constants'!$D$3:$H$4953,5,FALSE),""),""),"")</f>
        <v/>
      </c>
      <c r="AK405" s="42"/>
      <c r="AL405" s="42"/>
      <c r="AM405" s="42"/>
      <c r="AN405" s="3" t="str">
        <f>IF(G405&lt;&gt;"LIBSETS_SETTYPE_BATTLEGROUND",IF(G405&lt;&gt;"LIBSETS_SETTYPE_SPECIAL",IF(AO405&lt;&gt;"",VLOOKUP(AO405,'ESO zone constants'!$D$3:$H$4953,5,FALSE),""),""),"")</f>
        <v/>
      </c>
      <c r="AP405" s="42"/>
      <c r="AQ405" s="42"/>
      <c r="AR405" s="42"/>
      <c r="AS405" s="3" t="str">
        <f>IF(G405&lt;&gt;"LIBSETS_SETTYPE_BATTLEGROUND",IF(G405&lt;&gt;"LIBSETS_SETTYPE_SPECIAL",IF(AT405&lt;&gt;"",VLOOKUP(AT405,'ESO zone constants'!$D$3:$H$4953,5,FALSE),""),""),"")</f>
        <v/>
      </c>
      <c r="AU405" s="42"/>
      <c r="AV405" s="42"/>
      <c r="AW405" s="43"/>
      <c r="AX405" s="87" t="s">
        <v>2678</v>
      </c>
      <c r="AY405" s="21" t="str">
        <f t="shared" si="30"/>
        <v>[459] = {wayshrines={398,398,398,}, dlcId=DLC_SCALEBREAKER</v>
      </c>
      <c r="AZ405" s="21" t="str">
        <f t="shared" si="31"/>
        <v>, zoneIds={1123}, veteran={[EQUIP_TYPE_HEAD]=true, [EQUIP_TYPE_SHOULDERS]=false}</v>
      </c>
      <c r="BA405" s="21" t="str">
        <f t="shared" si="32"/>
        <v>, setType=LIBSETS_SETTYPE_MONSTER</v>
      </c>
      <c r="BB405" s="21" t="str">
        <f t="shared" si="33"/>
        <v>, dropMechanic={LIBSETS_DROP_MECHANIC_MONSTER_NAME}, dropMechanicNames={['en']='Maarselok', ['de']='Maarselok'}},</v>
      </c>
      <c r="BC405" s="21" t="str">
        <f t="shared" si="34"/>
        <v xml:space="preserve"> --Maarselok / Maarselok   [Lair of Maarselok]</v>
      </c>
    </row>
    <row r="406" spans="1:55" x14ac:dyDescent="0.25">
      <c r="A406" s="5">
        <v>465</v>
      </c>
      <c r="B406" t="s">
        <v>1608</v>
      </c>
      <c r="C406" t="s">
        <v>1609</v>
      </c>
      <c r="D406" s="3">
        <f>A406</f>
        <v>465</v>
      </c>
      <c r="G406" s="8" t="s">
        <v>1485</v>
      </c>
      <c r="I406" t="s">
        <v>91</v>
      </c>
      <c r="J406" t="s">
        <v>91</v>
      </c>
      <c r="K406">
        <v>402</v>
      </c>
      <c r="L406">
        <v>402</v>
      </c>
      <c r="M406">
        <v>402</v>
      </c>
      <c r="N406">
        <v>0</v>
      </c>
      <c r="O406" s="66" t="s">
        <v>1592</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constants'!$B$4:$C$1003,2,FALSE),"")</f>
        <v>Dragonhold</v>
      </c>
      <c r="U406" s="33" t="s">
        <v>1565</v>
      </c>
      <c r="V406" s="3" t="str">
        <f>IF(U406&lt;&gt;"",IF(U406&lt;&gt;"LIBSETS_DROP_MECHANIC_MONSTER_NAME",VLOOKUP(U406,'LibSets constants'!$I$4:$L$1003,3,FALSE),""),"")</f>
        <v>Delve bosses have a chance to drop a waist or feet.</v>
      </c>
      <c r="W406" s="3" t="str">
        <f>IF(U406&lt;&gt;"",IF(U406&lt;&gt;"LIBSETS_DROP_MECHANIC_MONSTER_NAME",VLOOKUP(U406,'LibSets constants'!$I$4:$L$1003,4,FALSE),""),"")</f>
        <v>Bosse in Gewölben haben die Chance, eine Taille oder Füße fallen zu lassen.</v>
      </c>
      <c r="X406" s="3"/>
      <c r="Y406" s="3" t="str">
        <f>IF(G406&lt;&gt;"LIBSETS_SETTYPE_BATTLEGROUND",IF(G406&lt;&gt;"LIBSETS_SETTYPE_SPECIAL",IF(X406&lt;&gt;"",X406,IF(Z406&lt;&gt;"",VLOOKUP(Z406,'ESO zone constants'!$D$3:$H$4953,5,FALSE),"")),""),"")</f>
        <v/>
      </c>
      <c r="Z406" t="str">
        <f>IF(AND(O406&lt;&gt;"",NOT(ISERROR(O406))),"",IF(AND(L406&lt;&gt;"",L406&gt;0,NOT(ISERROR(L406))),VLOOKUP(L406,'ESO dumped WayshrineInfo'!$K$3:$N$9999,4,FALSE),""))</f>
        <v/>
      </c>
      <c r="AA406" s="33" t="s">
        <v>1565</v>
      </c>
      <c r="AB406" s="40" t="str">
        <f>IF(AA406&lt;&gt;"",IF(AA406&lt;&gt;"LIBSETS_DROP_MECHANIC_MONSTER_NAME",VLOOKUP(AA406,'LibSets constants'!$I$4:$L$1003,3,FALSE),""),"")</f>
        <v>Delve bosses have a chance to drop a waist or feet.</v>
      </c>
      <c r="AC406" s="40" t="str">
        <f>IF(AA406&lt;&gt;"",IF(AA406&lt;&gt;"LIBSETS_DROP_MECHANIC_MONSTER_NAME",VLOOKUP(AA406,'LibSets constants'!$I$4:$L$1003,4,FALSE),""),"")</f>
        <v>Bosse in Gewölben haben die Chance, eine Taille oder Füße fallen zu lassen.</v>
      </c>
      <c r="AD406" s="3" t="str">
        <f>IF(G406&lt;&gt;"LIBSETS_SETTYPE_BATTLEGROUND",IF(G406&lt;&gt;"LIBSETS_SETTYPE_SPECIAL",IF(AE406&lt;&gt;"",VLOOKUP(AE406,'ESO zone constants'!$D$3:$H$4953,5,FALSE),""),""),"")</f>
        <v/>
      </c>
      <c r="AE406" t="str">
        <f>IF(AND(O406&lt;&gt;"",NOT(ISERROR(O406))),"",IF(AND(M406&lt;&gt;"",M406&gt;0,NOT(ISERROR(M406))),VLOOKUP(M406,'ESO dumped WayshrineInfo'!$K$3:$N$9999,4,FALSE),""))</f>
        <v/>
      </c>
      <c r="AF406" s="41" t="s">
        <v>1567</v>
      </c>
      <c r="AG406" s="40" t="str">
        <f>IF(AF406&lt;&gt;"",IF(AF406&lt;&gt;"LIBSETS_DROP_MECHANIC_MONSTER_NAME",VLOOKUP(AF406,'LibSets constants'!$I$4:$L$1003,3,FALSE),""),"")</f>
        <v>Public dungeon bosses have a chance to drop a shoulder, hand, or weapon.</v>
      </c>
      <c r="AH406" s="40" t="str">
        <f>IF(AF406&lt;&gt;"",IF(AF406&lt;&gt;"LIBSETS_DROP_MECHANIC_MONSTER_NAME",VLOOKUP(AF406,'LibSets constants'!$I$4:$L$1003,4,FALSE),""),"")</f>
        <v>Öffentliche Dungeon-Bosse haben die Möglichkeit, eine Schulter, Handschuhe oder eine Waffe fallen zu lassen.</v>
      </c>
      <c r="AI406" s="3" t="str">
        <f>IF(G406&lt;&gt;"LIBSETS_SETTYPE_BATTLEGROUND",IF(G406&lt;&gt;"LIBSETS_SETTYPE_SPECIAL",IF(AJ406&lt;&gt;"",VLOOKUP(AJ406,'ESO zone constants'!$D$3:$H$4953,5,FALSE),""),""),"")</f>
        <v/>
      </c>
      <c r="AK406" s="41" t="s">
        <v>1568</v>
      </c>
      <c r="AL406" s="40" t="str">
        <f>IF(AK406&lt;&gt;"",IF(AK406&lt;&gt;"LIBSETS_DROP_MECHANIC_MONSTER_NAME",VLOOKUP(AK406,'LibSets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6" s="40" t="str">
        <f>IF(AK406&lt;&gt;"",IF(AK406&lt;&gt;"LIBSETS_DROP_MECHANIC_MONSTER_NAME",VLOOKUP(AK406,'LibSets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6" s="3" t="str">
        <f>IF(G406&lt;&gt;"LIBSETS_SETTYPE_BATTLEGROUND",IF(G406&lt;&gt;"LIBSETS_SETTYPE_SPECIAL",IF(AO406&lt;&gt;"",VLOOKUP(AO406,'ESO zone constants'!$D$3:$H$4953,5,FALSE),""),""),"")</f>
        <v/>
      </c>
      <c r="AP406" s="41"/>
      <c r="AQ406" s="40" t="str">
        <f>IF(AP406&lt;&gt;"",IF(AP406&lt;&gt;"LIBSETS_DROP_MECHANIC_MONSTER_NAME",VLOOKUP(AP406,'LibSets constants'!$I$4:$L$1003,3,FALSE),""),"")</f>
        <v/>
      </c>
      <c r="AR406" s="40" t="str">
        <f>IF(AP406&lt;&gt;"",IF(AP406&lt;&gt;"LIBSETS_DROP_MECHANIC_MONSTER_NAME",VLOOKUP(AP406,'LibSets constants'!$I$4:$L$1003,4,FALSE),""),"")</f>
        <v/>
      </c>
      <c r="AS406" s="3" t="str">
        <f>IF(G406&lt;&gt;"LIBSETS_SETTYPE_BATTLEGROUND",IF(G406&lt;&gt;"LIBSETS_SETTYPE_SPECIAL",IF(AT406&lt;&gt;"",VLOOKUP(AT406,'ESO zone constants'!$D$3:$H$4953,5,FALSE),""),""),"")</f>
        <v/>
      </c>
      <c r="AU406" s="41"/>
      <c r="AV406" s="40" t="str">
        <f>IF(AU406&lt;&gt;"",IF(AU406&lt;&gt;"LIBSETS_DROP_MECHANIC_MONSTER_NAME",VLOOKUP(AU406,'LibSets constants'!$I$4:$L$1003,3,FALSE),""),"")</f>
        <v/>
      </c>
      <c r="AW406" s="43" t="str">
        <f>IF(AU406&lt;&gt;"",IF(AU406&lt;&gt;"LIBSETS_DROP_MECHANIC_MONSTER_NAME",VLOOKUP(AU406,'LibSets constants'!$I$4:$L$1003,4,FALSE),""),"")</f>
        <v/>
      </c>
      <c r="AX406" s="87" t="s">
        <v>2678</v>
      </c>
      <c r="AY406" s="21" t="str">
        <f t="shared" si="30"/>
        <v>[465] = {wayshrines={402,402,402,}, dlcId=DLC_DRAGONHOLD</v>
      </c>
      <c r="AZ406" s="21" t="str">
        <f t="shared" si="31"/>
        <v>, zoneIds={1133}, veteran=false</v>
      </c>
      <c r="BA406" s="21" t="str">
        <f t="shared" si="32"/>
        <v>, setType=LIBSETS_SETTYPE_OVERLAND</v>
      </c>
      <c r="BB406" s="21" t="str">
        <f t="shared" si="33"/>
        <v>, dropMechanic={LIBSETS_DROP_MECHANIC_OVERLAND_BOSS_DELVE,LIBSETS_DROP_MECHANIC_OVERLAND_BOSS_DELVE,LIBSETS_DROP_MECHANIC_OVERLAND_BOSS_PUBLIC_DUNGEON,LIBSETS_DROP_MECHANIC_OVERLAND_CHEST}},</v>
      </c>
      <c r="BC406" s="21" t="str">
        <f t="shared" si="34"/>
        <v xml:space="preserve"> --Senchal Defender / Verteidiger von Senchal   [Southern Elsweyr]</v>
      </c>
    </row>
    <row r="407" spans="1:55" x14ac:dyDescent="0.25">
      <c r="A407" s="5">
        <v>466</v>
      </c>
      <c r="B407" t="s">
        <v>1618</v>
      </c>
      <c r="C407" t="s">
        <v>2659</v>
      </c>
      <c r="D407" s="3">
        <f>A407</f>
        <v>466</v>
      </c>
      <c r="G407" s="8" t="s">
        <v>1485</v>
      </c>
      <c r="I407" t="s">
        <v>91</v>
      </c>
      <c r="J407" t="s">
        <v>91</v>
      </c>
      <c r="K407">
        <v>402</v>
      </c>
      <c r="L407">
        <v>402</v>
      </c>
      <c r="M407">
        <v>402</v>
      </c>
      <c r="N407">
        <v>0</v>
      </c>
      <c r="O407" s="66" t="s">
        <v>1592</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constants'!$B$4:$C$1003,2,FALSE),"")</f>
        <v>Dragonhold</v>
      </c>
      <c r="U407" s="33" t="s">
        <v>1565</v>
      </c>
      <c r="V407" s="3" t="str">
        <f>IF(U407&lt;&gt;"",IF(U407&lt;&gt;"LIBSETS_DROP_MECHANIC_MONSTER_NAME",VLOOKUP(U407,'LibSets constants'!$I$4:$L$1003,3,FALSE),""),"")</f>
        <v>Delve bosses have a chance to drop a waist or feet.</v>
      </c>
      <c r="W407" s="3" t="str">
        <f>IF(U407&lt;&gt;"",IF(U407&lt;&gt;"LIBSETS_DROP_MECHANIC_MONSTER_NAME",VLOOKUP(U407,'LibSets constants'!$I$4:$L$1003,4,FALSE),""),"")</f>
        <v>Bosse in Gewölben haben die Chance, eine Taille oder Füße fallen zu lassen.</v>
      </c>
      <c r="X407" s="3"/>
      <c r="Y407" s="3" t="str">
        <f>IF(G407&lt;&gt;"LIBSETS_SETTYPE_BATTLEGROUND",IF(G407&lt;&gt;"LIBSETS_SETTYPE_SPECIAL",IF(X407&lt;&gt;"",X407,IF(Z407&lt;&gt;"",VLOOKUP(Z407,'ESO zone constants'!$D$3:$H$4953,5,FALSE),"")),""),"")</f>
        <v/>
      </c>
      <c r="Z407" t="str">
        <f>IF(AND(O407&lt;&gt;"",NOT(ISERROR(O407))),"",IF(AND(L407&lt;&gt;"",L407&gt;0,NOT(ISERROR(L407))),VLOOKUP(L407,'ESO dumped WayshrineInfo'!$K$3:$N$9999,4,FALSE),""))</f>
        <v/>
      </c>
      <c r="AA407" s="33" t="s">
        <v>1565</v>
      </c>
      <c r="AB407" s="40" t="str">
        <f>IF(AA407&lt;&gt;"",IF(AA407&lt;&gt;"LIBSETS_DROP_MECHANIC_MONSTER_NAME",VLOOKUP(AA407,'LibSets constants'!$I$4:$L$1003,3,FALSE),""),"")</f>
        <v>Delve bosses have a chance to drop a waist or feet.</v>
      </c>
      <c r="AC407" s="40" t="str">
        <f>IF(AA407&lt;&gt;"",IF(AA407&lt;&gt;"LIBSETS_DROP_MECHANIC_MONSTER_NAME",VLOOKUP(AA407,'LibSets constants'!$I$4:$L$1003,4,FALSE),""),"")</f>
        <v>Bosse in Gewölben haben die Chance, eine Taille oder Füße fallen zu lassen.</v>
      </c>
      <c r="AD407" s="3" t="str">
        <f>IF(G407&lt;&gt;"LIBSETS_SETTYPE_BATTLEGROUND",IF(G407&lt;&gt;"LIBSETS_SETTYPE_SPECIAL",IF(AE407&lt;&gt;"",VLOOKUP(AE407,'ESO zone constants'!$D$3:$H$4953,5,FALSE),""),""),"")</f>
        <v/>
      </c>
      <c r="AE407" t="str">
        <f>IF(AND(O407&lt;&gt;"",NOT(ISERROR(O407))),"",IF(AND(M407&lt;&gt;"",M407&gt;0,NOT(ISERROR(M407))),VLOOKUP(M407,'ESO dumped WayshrineInfo'!$K$3:$N$9999,4,FALSE),""))</f>
        <v/>
      </c>
      <c r="AF407" s="41" t="s">
        <v>1567</v>
      </c>
      <c r="AG407" s="40" t="str">
        <f>IF(AF407&lt;&gt;"",IF(AF407&lt;&gt;"LIBSETS_DROP_MECHANIC_MONSTER_NAME",VLOOKUP(AF407,'LibSets constants'!$I$4:$L$1003,3,FALSE),""),"")</f>
        <v>Public dungeon bosses have a chance to drop a shoulder, hand, or weapon.</v>
      </c>
      <c r="AH407" s="40" t="str">
        <f>IF(AF407&lt;&gt;"",IF(AF407&lt;&gt;"LIBSETS_DROP_MECHANIC_MONSTER_NAME",VLOOKUP(AF407,'LibSets constants'!$I$4:$L$1003,4,FALSE),""),"")</f>
        <v>Öffentliche Dungeon-Bosse haben die Möglichkeit, eine Schulter, Handschuhe oder eine Waffe fallen zu lassen.</v>
      </c>
      <c r="AI407" s="3" t="str">
        <f>IF(G407&lt;&gt;"LIBSETS_SETTYPE_BATTLEGROUND",IF(G407&lt;&gt;"LIBSETS_SETTYPE_SPECIAL",IF(AJ407&lt;&gt;"",VLOOKUP(AJ407,'ESO zone constants'!$D$3:$H$4953,5,FALSE),""),""),"")</f>
        <v/>
      </c>
      <c r="AK407" s="41" t="s">
        <v>1568</v>
      </c>
      <c r="AL407" s="40" t="str">
        <f>IF(AK407&lt;&gt;"",IF(AK407&lt;&gt;"LIBSETS_DROP_MECHANIC_MONSTER_NAME",VLOOKUP(AK407,'LibSets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7" s="40" t="str">
        <f>IF(AK407&lt;&gt;"",IF(AK407&lt;&gt;"LIBSETS_DROP_MECHANIC_MONSTER_NAME",VLOOKUP(AK407,'LibSets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7" s="3" t="str">
        <f>IF(G407&lt;&gt;"LIBSETS_SETTYPE_BATTLEGROUND",IF(G407&lt;&gt;"LIBSETS_SETTYPE_SPECIAL",IF(AO407&lt;&gt;"",VLOOKUP(AO407,'ESO zone constants'!$D$3:$H$4953,5,FALSE),""),""),"")</f>
        <v/>
      </c>
      <c r="AP407" s="41"/>
      <c r="AQ407" s="40" t="str">
        <f>IF(AP407&lt;&gt;"",IF(AP407&lt;&gt;"LIBSETS_DROP_MECHANIC_MONSTER_NAME",VLOOKUP(AP407,'LibSets constants'!$I$4:$L$1003,3,FALSE),""),"")</f>
        <v/>
      </c>
      <c r="AR407" s="40" t="str">
        <f>IF(AP407&lt;&gt;"",IF(AP407&lt;&gt;"LIBSETS_DROP_MECHANIC_MONSTER_NAME",VLOOKUP(AP407,'LibSets constants'!$I$4:$L$1003,4,FALSE),""),"")</f>
        <v/>
      </c>
      <c r="AS407" s="3" t="str">
        <f>IF(G407&lt;&gt;"LIBSETS_SETTYPE_BATTLEGROUND",IF(G407&lt;&gt;"LIBSETS_SETTYPE_SPECIAL",IF(AT407&lt;&gt;"",VLOOKUP(AT407,'ESO zone constants'!$D$3:$H$4953,5,FALSE),""),""),"")</f>
        <v/>
      </c>
      <c r="AU407" s="41"/>
      <c r="AV407" s="40" t="str">
        <f>IF(AU407&lt;&gt;"",IF(AU407&lt;&gt;"LIBSETS_DROP_MECHANIC_MONSTER_NAME",VLOOKUP(AU407,'LibSets constants'!$I$4:$L$1003,3,FALSE),""),"")</f>
        <v/>
      </c>
      <c r="AW407" s="43" t="str">
        <f>IF(AU407&lt;&gt;"",IF(AU407&lt;&gt;"LIBSETS_DROP_MECHANIC_MONSTER_NAME",VLOOKUP(AU407,'LibSets constants'!$I$4:$L$1003,4,FALSE),""),"")</f>
        <v/>
      </c>
      <c r="AX407" s="87" t="s">
        <v>2678</v>
      </c>
      <c r="AY407" s="21" t="str">
        <f t="shared" si="30"/>
        <v>[466] = {wayshrines={402,402,402,}, dlcId=DLC_DRAGONHOLD</v>
      </c>
      <c r="AZ407" s="21" t="str">
        <f t="shared" si="31"/>
        <v>, zoneIds={1133}, veteran=false</v>
      </c>
      <c r="BA407" s="21" t="str">
        <f t="shared" si="32"/>
        <v>, setType=LIBSETS_SETTYPE_OVERLAND</v>
      </c>
      <c r="BB407" s="21" t="str">
        <f t="shared" si="33"/>
        <v>, dropMechanic={LIBSETS_DROP_MECHANIC_OVERLAND_BOSS_DELVE,LIBSETS_DROP_MECHANIC_OVERLAND_BOSS_DELVE,LIBSETS_DROP_MECHANIC_OVERLAND_BOSS_PUBLIC_DUNGEON,LIBSETS_DROP_MECHANIC_OVERLAND_CHEST}},</v>
      </c>
      <c r="BC407" s="21" t="str">
        <f t="shared" si="34"/>
        <v xml:space="preserve"> --Marauder\'s Haste / Marodeurshast   [Southern Elsweyr]</v>
      </c>
    </row>
    <row r="408" spans="1:55" x14ac:dyDescent="0.25">
      <c r="A408" s="5">
        <v>467</v>
      </c>
      <c r="B408" t="s">
        <v>1617</v>
      </c>
      <c r="C408" t="s">
        <v>1610</v>
      </c>
      <c r="D408" s="3">
        <f>A408</f>
        <v>467</v>
      </c>
      <c r="G408" s="8" t="s">
        <v>1485</v>
      </c>
      <c r="I408" t="s">
        <v>91</v>
      </c>
      <c r="J408" t="s">
        <v>91</v>
      </c>
      <c r="K408">
        <v>402</v>
      </c>
      <c r="L408">
        <v>402</v>
      </c>
      <c r="M408">
        <v>402</v>
      </c>
      <c r="N408">
        <v>0</v>
      </c>
      <c r="O408" s="66" t="s">
        <v>1592</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constants'!$B$4:$C$1003,2,FALSE),"")</f>
        <v>Dragonhold</v>
      </c>
      <c r="U408" s="33" t="s">
        <v>1565</v>
      </c>
      <c r="V408" s="3" t="str">
        <f>IF(U408&lt;&gt;"",IF(U408&lt;&gt;"LIBSETS_DROP_MECHANIC_MONSTER_NAME",VLOOKUP(U408,'LibSets constants'!$I$4:$L$1003,3,FALSE),""),"")</f>
        <v>Delve bosses have a chance to drop a waist or feet.</v>
      </c>
      <c r="W408" s="3" t="str">
        <f>IF(U408&lt;&gt;"",IF(U408&lt;&gt;"LIBSETS_DROP_MECHANIC_MONSTER_NAME",VLOOKUP(U408,'LibSets constants'!$I$4:$L$1003,4,FALSE),""),"")</f>
        <v>Bosse in Gewölben haben die Chance, eine Taille oder Füße fallen zu lassen.</v>
      </c>
      <c r="X408" s="3"/>
      <c r="Y408" s="3" t="str">
        <f>IF(G408&lt;&gt;"LIBSETS_SETTYPE_BATTLEGROUND",IF(G408&lt;&gt;"LIBSETS_SETTYPE_SPECIAL",IF(X408&lt;&gt;"",X408,IF(Z408&lt;&gt;"",VLOOKUP(Z408,'ESO zone constants'!$D$3:$H$4953,5,FALSE),"")),""),"")</f>
        <v/>
      </c>
      <c r="Z408" t="str">
        <f>IF(AND(O408&lt;&gt;"",NOT(ISERROR(O408))),"",IF(AND(L408&lt;&gt;"",L408&gt;0,NOT(ISERROR(L408))),VLOOKUP(L408,'ESO dumped WayshrineInfo'!$K$3:$N$9999,4,FALSE),""))</f>
        <v/>
      </c>
      <c r="AA408" s="33" t="s">
        <v>1565</v>
      </c>
      <c r="AB408" s="40" t="str">
        <f>IF(AA408&lt;&gt;"",IF(AA408&lt;&gt;"LIBSETS_DROP_MECHANIC_MONSTER_NAME",VLOOKUP(AA408,'LibSets constants'!$I$4:$L$1003,3,FALSE),""),"")</f>
        <v>Delve bosses have a chance to drop a waist or feet.</v>
      </c>
      <c r="AC408" s="40" t="str">
        <f>IF(AA408&lt;&gt;"",IF(AA408&lt;&gt;"LIBSETS_DROP_MECHANIC_MONSTER_NAME",VLOOKUP(AA408,'LibSets constants'!$I$4:$L$1003,4,FALSE),""),"")</f>
        <v>Bosse in Gewölben haben die Chance, eine Taille oder Füße fallen zu lassen.</v>
      </c>
      <c r="AD408" s="3" t="str">
        <f>IF(G408&lt;&gt;"LIBSETS_SETTYPE_BATTLEGROUND",IF(G408&lt;&gt;"LIBSETS_SETTYPE_SPECIAL",IF(AE408&lt;&gt;"",VLOOKUP(AE408,'ESO zone constants'!$D$3:$H$4953,5,FALSE),""),""),"")</f>
        <v/>
      </c>
      <c r="AE408" t="str">
        <f>IF(AND(O408&lt;&gt;"",NOT(ISERROR(O408))),"",IF(AND(M408&lt;&gt;"",M408&gt;0,NOT(ISERROR(M408))),VLOOKUP(M408,'ESO dumped WayshrineInfo'!$K$3:$N$9999,4,FALSE),""))</f>
        <v/>
      </c>
      <c r="AF408" s="41" t="s">
        <v>1567</v>
      </c>
      <c r="AG408" s="40" t="str">
        <f>IF(AF408&lt;&gt;"",IF(AF408&lt;&gt;"LIBSETS_DROP_MECHANIC_MONSTER_NAME",VLOOKUP(AF408,'LibSets constants'!$I$4:$L$1003,3,FALSE),""),"")</f>
        <v>Public dungeon bosses have a chance to drop a shoulder, hand, or weapon.</v>
      </c>
      <c r="AH408" s="40" t="str">
        <f>IF(AF408&lt;&gt;"",IF(AF408&lt;&gt;"LIBSETS_DROP_MECHANIC_MONSTER_NAME",VLOOKUP(AF408,'LibSets constants'!$I$4:$L$1003,4,FALSE),""),"")</f>
        <v>Öffentliche Dungeon-Bosse haben die Möglichkeit, eine Schulter, Handschuhe oder eine Waffe fallen zu lassen.</v>
      </c>
      <c r="AI408" s="3" t="str">
        <f>IF(G408&lt;&gt;"LIBSETS_SETTYPE_BATTLEGROUND",IF(G408&lt;&gt;"LIBSETS_SETTYPE_SPECIAL",IF(AJ408&lt;&gt;"",VLOOKUP(AJ408,'ESO zone constants'!$D$3:$H$4953,5,FALSE),""),""),"")</f>
        <v/>
      </c>
      <c r="AK408" s="41" t="s">
        <v>1568</v>
      </c>
      <c r="AL408" s="40" t="str">
        <f>IF(AK408&lt;&gt;"",IF(AK408&lt;&gt;"LIBSETS_DROP_MECHANIC_MONSTER_NAME",VLOOKUP(AK408,'LibSets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8" s="40" t="str">
        <f>IF(AK408&lt;&gt;"",IF(AK408&lt;&gt;"LIBSETS_DROP_MECHANIC_MONSTER_NAME",VLOOKUP(AK408,'LibSets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8" s="3" t="str">
        <f>IF(G408&lt;&gt;"LIBSETS_SETTYPE_BATTLEGROUND",IF(G408&lt;&gt;"LIBSETS_SETTYPE_SPECIAL",IF(AO408&lt;&gt;"",VLOOKUP(AO408,'ESO zone constants'!$D$3:$H$4953,5,FALSE),""),""),"")</f>
        <v/>
      </c>
      <c r="AP408" s="41"/>
      <c r="AQ408" s="40" t="str">
        <f>IF(AP408&lt;&gt;"",IF(AP408&lt;&gt;"LIBSETS_DROP_MECHANIC_MONSTER_NAME",VLOOKUP(AP408,'LibSets constants'!$I$4:$L$1003,3,FALSE),""),"")</f>
        <v/>
      </c>
      <c r="AR408" s="40" t="str">
        <f>IF(AP408&lt;&gt;"",IF(AP408&lt;&gt;"LIBSETS_DROP_MECHANIC_MONSTER_NAME",VLOOKUP(AP408,'LibSets constants'!$I$4:$L$1003,4,FALSE),""),"")</f>
        <v/>
      </c>
      <c r="AS408" s="3" t="str">
        <f>IF(G408&lt;&gt;"LIBSETS_SETTYPE_BATTLEGROUND",IF(G408&lt;&gt;"LIBSETS_SETTYPE_SPECIAL",IF(AT408&lt;&gt;"",VLOOKUP(AT408,'ESO zone constants'!$D$3:$H$4953,5,FALSE),""),""),"")</f>
        <v/>
      </c>
      <c r="AU408" s="41"/>
      <c r="AV408" s="40" t="str">
        <f>IF(AU408&lt;&gt;"",IF(AU408&lt;&gt;"LIBSETS_DROP_MECHANIC_MONSTER_NAME",VLOOKUP(AU408,'LibSets constants'!$I$4:$L$1003,3,FALSE),""),"")</f>
        <v/>
      </c>
      <c r="AW408" s="43" t="str">
        <f>IF(AU408&lt;&gt;"",IF(AU408&lt;&gt;"LIBSETS_DROP_MECHANIC_MONSTER_NAME",VLOOKUP(AU408,'LibSets constants'!$I$4:$L$1003,4,FALSE),""),"")</f>
        <v/>
      </c>
      <c r="AX408" s="87" t="s">
        <v>2678</v>
      </c>
      <c r="AY408" s="21" t="str">
        <f t="shared" si="30"/>
        <v>[467] = {wayshrines={402,402,402,}, dlcId=DLC_DRAGONHOLD</v>
      </c>
      <c r="AZ408" s="21" t="str">
        <f t="shared" si="31"/>
        <v>, zoneIds={1133}, veteran=false</v>
      </c>
      <c r="BA408" s="21" t="str">
        <f t="shared" si="32"/>
        <v>, setType=LIBSETS_SETTYPE_OVERLAND</v>
      </c>
      <c r="BB408" s="21" t="str">
        <f t="shared" si="33"/>
        <v>, dropMechanic={LIBSETS_DROP_MECHANIC_OVERLAND_BOSS_DELVE,LIBSETS_DROP_MECHANIC_OVERLAND_BOSS_DELVE,LIBSETS_DROP_MECHANIC_OVERLAND_BOSS_PUBLIC_DUNGEON,LIBSETS_DROP_MECHANIC_OVERLAND_CHEST}},</v>
      </c>
      <c r="BC408" s="21" t="str">
        <f t="shared" si="34"/>
        <v xml:space="preserve"> --Dragonguard Elite / Drachengardeelite   [Southern Elsweyr]</v>
      </c>
    </row>
    <row r="409" spans="1:55" x14ac:dyDescent="0.25">
      <c r="A409" s="5">
        <v>468</v>
      </c>
      <c r="B409" t="s">
        <v>1616</v>
      </c>
      <c r="C409" t="s">
        <v>1611</v>
      </c>
      <c r="D409" s="3">
        <f>A409</f>
        <v>468</v>
      </c>
      <c r="G409" s="8" t="s">
        <v>1479</v>
      </c>
      <c r="I409" t="s">
        <v>91</v>
      </c>
      <c r="J409" t="s">
        <v>91</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constants'!$B$4:$C$1003,2,FALSE),"")</f>
        <v>Dragonhold</v>
      </c>
      <c r="V409" s="3" t="str">
        <f>IF(U409&lt;&gt;"",IF(U409&lt;&gt;"LIBSETS_DROP_MECHANIC_MONSTER_NAME",VLOOKUP(U409,'LibSets constants'!$I$4:$L$1003,3,FALSE),""),"")</f>
        <v/>
      </c>
      <c r="X409" s="3"/>
      <c r="Y409" s="3">
        <f>IF(G409&lt;&gt;"LIBSETS_SETTYPE_BATTLEGROUND",IF(G409&lt;&gt;"LIBSETS_SETTYPE_SPECIAL",IF(X409&lt;&gt;"",X409,IF(Z409&lt;&gt;"",VLOOKUP(Z409,'ESO zone constants'!$D$3:$H$4953,5,FALSE),"")),""),"")</f>
        <v>1133</v>
      </c>
      <c r="Z409" t="str">
        <f>IF(AND(O409&lt;&gt;"",NOT(ISERROR(O409))),"",IF(AND(L409&lt;&gt;"",L409&gt;0,NOT(ISERROR(L409))),VLOOKUP(L409,'ESO dumped WayshrineInfo'!$K$3:$N$9999,4,FALSE),""))</f>
        <v>Southern Elsweyr</v>
      </c>
      <c r="AB409" s="40"/>
      <c r="AC409" s="40"/>
      <c r="AD409" s="3">
        <f>IF(G409&lt;&gt;"LIBSETS_SETTYPE_BATTLEGROUND",IF(G409&lt;&gt;"LIBSETS_SETTYPE_SPECIAL",IF(AE409&lt;&gt;"",VLOOKUP(AE409,'ESO zone constants'!$D$3:$H$4953,5,FALSE),""),""),"")</f>
        <v>1133</v>
      </c>
      <c r="AE409" t="str">
        <f>IF(AND(O409&lt;&gt;"",NOT(ISERROR(O409))),"",IF(AND(M409&lt;&gt;"",M409&gt;0,NOT(ISERROR(M409))),VLOOKUP(M409,'ESO dumped WayshrineInfo'!$K$3:$N$9999,4,FALSE),""))</f>
        <v>Southern Elsweyr</v>
      </c>
      <c r="AF409" s="41"/>
      <c r="AG409" s="40"/>
      <c r="AH409" s="40"/>
      <c r="AI409" s="3" t="str">
        <f>IF(G409&lt;&gt;"LIBSETS_SETTYPE_BATTLEGROUND",IF(G409&lt;&gt;"LIBSETS_SETTYPE_SPECIAL",IF(AJ409&lt;&gt;"",VLOOKUP(AJ409,'ESO zone constants'!$D$3:$H$4953,5,FALSE),""),""),"")</f>
        <v/>
      </c>
      <c r="AK409" s="41"/>
      <c r="AL409" s="40"/>
      <c r="AM409" s="40"/>
      <c r="AN409" s="3" t="str">
        <f>IF(G409&lt;&gt;"LIBSETS_SETTYPE_BATTLEGROUND",IF(G409&lt;&gt;"LIBSETS_SETTYPE_SPECIAL",IF(AO409&lt;&gt;"",VLOOKUP(AO409,'ESO zone constants'!$D$3:$H$4953,5,FALSE),""),""),"")</f>
        <v/>
      </c>
      <c r="AP409" s="41"/>
      <c r="AQ409" s="40"/>
      <c r="AR409" s="40"/>
      <c r="AS409" s="3" t="str">
        <f>IF(G409&lt;&gt;"LIBSETS_SETTYPE_BATTLEGROUND",IF(G409&lt;&gt;"LIBSETS_SETTYPE_SPECIAL",IF(AT409&lt;&gt;"",VLOOKUP(AT409,'ESO zone constants'!$D$3:$H$4953,5,FALSE),""),""),"")</f>
        <v/>
      </c>
      <c r="AU409" s="41"/>
      <c r="AV409" s="40"/>
      <c r="AW409" s="43"/>
      <c r="AX409" s="87" t="s">
        <v>2678</v>
      </c>
      <c r="AY409" s="21" t="str">
        <f t="shared" si="30"/>
        <v>[468] = {wayshrines={403,403,403,}, traitsNeeded=3, dlcId=DLC_DRAGONHOLD</v>
      </c>
      <c r="AZ409" s="21" t="str">
        <f t="shared" si="31"/>
        <v>, zoneIds={1133,1133,1133}, veteran=false</v>
      </c>
      <c r="BA409" s="21" t="str">
        <f t="shared" si="32"/>
        <v>, setType=LIBSETS_SETTYPE_CRAFTED</v>
      </c>
      <c r="BB409" s="21" t="str">
        <f t="shared" si="33"/>
        <v>},</v>
      </c>
      <c r="BC409" s="21" t="str">
        <f t="shared" si="34"/>
        <v xml:space="preserve"> --Daring Corsair / Kühner Korsar   [Southern Elsweyr, Southern Elsweyr, Southern Elsweyr]</v>
      </c>
    </row>
    <row r="410" spans="1:55" x14ac:dyDescent="0.25">
      <c r="A410" s="5">
        <v>469</v>
      </c>
      <c r="B410" t="s">
        <v>1615</v>
      </c>
      <c r="C410" t="s">
        <v>1612</v>
      </c>
      <c r="D410" s="3">
        <f>A410</f>
        <v>469</v>
      </c>
      <c r="G410" s="8" t="s">
        <v>1479</v>
      </c>
      <c r="I410" t="s">
        <v>91</v>
      </c>
      <c r="J410" t="s">
        <v>91</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constants'!$B$4:$C$1003,2,FALSE),"")</f>
        <v>Dragonhold</v>
      </c>
      <c r="V410" s="3" t="str">
        <f>IF(U410&lt;&gt;"",IF(U410&lt;&gt;"LIBSETS_DROP_MECHANIC_MONSTER_NAME",VLOOKUP(U410,'LibSets constants'!$I$4:$L$1003,3,FALSE),""),"")</f>
        <v/>
      </c>
      <c r="X410" s="3"/>
      <c r="Y410" s="3">
        <f>IF(G410&lt;&gt;"LIBSETS_SETTYPE_BATTLEGROUND",IF(G410&lt;&gt;"LIBSETS_SETTYPE_SPECIAL",IF(X410&lt;&gt;"",X410,IF(Z410&lt;&gt;"",VLOOKUP(Z410,'ESO zone constants'!$D$3:$H$4953,5,FALSE),"")),""),"")</f>
        <v>1133</v>
      </c>
      <c r="Z410" t="str">
        <f>IF(AND(O410&lt;&gt;"",NOT(ISERROR(O410))),"",IF(AND(L410&lt;&gt;"",L410&gt;0,NOT(ISERROR(L410))),VLOOKUP(L410,'ESO dumped WayshrineInfo'!$K$3:$N$9999,4,FALSE),""))</f>
        <v>Southern Elsweyr</v>
      </c>
      <c r="AB410" s="40"/>
      <c r="AC410" s="40"/>
      <c r="AD410" s="3">
        <f>IF(G410&lt;&gt;"LIBSETS_SETTYPE_BATTLEGROUND",IF(G410&lt;&gt;"LIBSETS_SETTYPE_SPECIAL",IF(AE410&lt;&gt;"",VLOOKUP(AE410,'ESO zone constants'!$D$3:$H$4953,5,FALSE),""),""),"")</f>
        <v>1133</v>
      </c>
      <c r="AE410" t="str">
        <f>IF(AND(O410&lt;&gt;"",NOT(ISERROR(O410))),"",IF(AND(M410&lt;&gt;"",M410&gt;0,NOT(ISERROR(M410))),VLOOKUP(M410,'ESO dumped WayshrineInfo'!$K$3:$N$9999,4,FALSE),""))</f>
        <v>Southern Elsweyr</v>
      </c>
      <c r="AF410" s="41"/>
      <c r="AG410" s="40"/>
      <c r="AH410" s="40"/>
      <c r="AI410" s="3" t="str">
        <f>IF(G410&lt;&gt;"LIBSETS_SETTYPE_BATTLEGROUND",IF(G410&lt;&gt;"LIBSETS_SETTYPE_SPECIAL",IF(AJ410&lt;&gt;"",VLOOKUP(AJ410,'ESO zone constants'!$D$3:$H$4953,5,FALSE),""),""),"")</f>
        <v/>
      </c>
      <c r="AK410" s="41"/>
      <c r="AL410" s="40"/>
      <c r="AM410" s="40"/>
      <c r="AN410" s="3" t="str">
        <f>IF(G410&lt;&gt;"LIBSETS_SETTYPE_BATTLEGROUND",IF(G410&lt;&gt;"LIBSETS_SETTYPE_SPECIAL",IF(AO410&lt;&gt;"",VLOOKUP(AO410,'ESO zone constants'!$D$3:$H$4953,5,FALSE),""),""),"")</f>
        <v/>
      </c>
      <c r="AP410" s="41"/>
      <c r="AQ410" s="40"/>
      <c r="AR410" s="40"/>
      <c r="AS410" s="3" t="str">
        <f>IF(G410&lt;&gt;"LIBSETS_SETTYPE_BATTLEGROUND",IF(G410&lt;&gt;"LIBSETS_SETTYPE_SPECIAL",IF(AT410&lt;&gt;"",VLOOKUP(AT410,'ESO zone constants'!$D$3:$H$4953,5,FALSE),""),""),"")</f>
        <v/>
      </c>
      <c r="AU410" s="41"/>
      <c r="AV410" s="40"/>
      <c r="AW410" s="43"/>
      <c r="AX410" s="87" t="s">
        <v>2678</v>
      </c>
      <c r="AY410" s="21" t="str">
        <f t="shared" si="30"/>
        <v>[469] = {wayshrines={403,403,403,}, traitsNeeded=6, dlcId=DLC_DRAGONHOLD</v>
      </c>
      <c r="AZ410" s="21" t="str">
        <f t="shared" si="31"/>
        <v>, zoneIds={1133,1133,1133}, veteran=false</v>
      </c>
      <c r="BA410" s="21" t="str">
        <f t="shared" si="32"/>
        <v>, setType=LIBSETS_SETTYPE_CRAFTED</v>
      </c>
      <c r="BB410" s="21" t="str">
        <f t="shared" si="33"/>
        <v>},</v>
      </c>
      <c r="BC410" s="21" t="str">
        <f t="shared" si="34"/>
        <v xml:space="preserve"> --Ancient Dragonguard / Alte Drachengarde   [Southern Elsweyr, Southern Elsweyr, Southern Elsweyr]</v>
      </c>
    </row>
    <row r="411" spans="1:55" x14ac:dyDescent="0.25">
      <c r="A411" s="5">
        <v>470</v>
      </c>
      <c r="B411" t="s">
        <v>1614</v>
      </c>
      <c r="C411" t="s">
        <v>1613</v>
      </c>
      <c r="D411" s="3">
        <f>A411</f>
        <v>470</v>
      </c>
      <c r="G411" s="8" t="s">
        <v>1479</v>
      </c>
      <c r="I411" t="s">
        <v>91</v>
      </c>
      <c r="J411" t="s">
        <v>91</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constants'!$B$4:$C$1003,2,FALSE),"")</f>
        <v>Dragonhold</v>
      </c>
      <c r="V411" s="3" t="str">
        <f>IF(U411&lt;&gt;"",IF(U411&lt;&gt;"LIBSETS_DROP_MECHANIC_MONSTER_NAME",VLOOKUP(U411,'LibSets constants'!$I$4:$L$1003,3,FALSE),""),"")</f>
        <v/>
      </c>
      <c r="X411" s="3"/>
      <c r="Y411" s="3">
        <f>IF(G411&lt;&gt;"LIBSETS_SETTYPE_BATTLEGROUND",IF(G411&lt;&gt;"LIBSETS_SETTYPE_SPECIAL",IF(X411&lt;&gt;"",X411,IF(Z411&lt;&gt;"",VLOOKUP(Z411,'ESO zone constants'!$D$3:$H$4953,5,FALSE),"")),""),"")</f>
        <v>1133</v>
      </c>
      <c r="Z411" t="str">
        <f>IF(AND(O411&lt;&gt;"",NOT(ISERROR(O411))),"",IF(AND(L411&lt;&gt;"",L411&gt;0,NOT(ISERROR(L411))),VLOOKUP(L411,'ESO dumped WayshrineInfo'!$K$3:$N$9999,4,FALSE),""))</f>
        <v>Southern Elsweyr</v>
      </c>
      <c r="AB411" s="40"/>
      <c r="AC411" s="40"/>
      <c r="AD411" s="3">
        <f>IF(G411&lt;&gt;"LIBSETS_SETTYPE_BATTLEGROUND",IF(G411&lt;&gt;"LIBSETS_SETTYPE_SPECIAL",IF(AE411&lt;&gt;"",VLOOKUP(AE411,'ESO zone constants'!$D$3:$H$4953,5,FALSE),""),""),"")</f>
        <v>1133</v>
      </c>
      <c r="AE411" t="str">
        <f>IF(AND(O411&lt;&gt;"",NOT(ISERROR(O411))),"",IF(AND(M411&lt;&gt;"",M411&gt;0,NOT(ISERROR(M411))),VLOOKUP(M411,'ESO dumped WayshrineInfo'!$K$3:$N$9999,4,FALSE),""))</f>
        <v>Southern Elsweyr</v>
      </c>
      <c r="AF411" s="41"/>
      <c r="AG411" s="40"/>
      <c r="AH411" s="40"/>
      <c r="AI411" s="3" t="str">
        <f>IF(G411&lt;&gt;"LIBSETS_SETTYPE_BATTLEGROUND",IF(G411&lt;&gt;"LIBSETS_SETTYPE_SPECIAL",IF(AJ411&lt;&gt;"",VLOOKUP(AJ411,'ESO zone constants'!$D$3:$H$4953,5,FALSE),""),""),"")</f>
        <v/>
      </c>
      <c r="AK411" s="41"/>
      <c r="AL411" s="40"/>
      <c r="AM411" s="40"/>
      <c r="AN411" s="3" t="str">
        <f>IF(G411&lt;&gt;"LIBSETS_SETTYPE_BATTLEGROUND",IF(G411&lt;&gt;"LIBSETS_SETTYPE_SPECIAL",IF(AO411&lt;&gt;"",VLOOKUP(AO411,'ESO zone constants'!$D$3:$H$4953,5,FALSE),""),""),"")</f>
        <v/>
      </c>
      <c r="AP411" s="41"/>
      <c r="AQ411" s="40"/>
      <c r="AR411" s="40"/>
      <c r="AS411" s="3" t="str">
        <f>IF(G411&lt;&gt;"LIBSETS_SETTYPE_BATTLEGROUND",IF(G411&lt;&gt;"LIBSETS_SETTYPE_SPECIAL",IF(AT411&lt;&gt;"",VLOOKUP(AT411,'ESO zone constants'!$D$3:$H$4953,5,FALSE),""),""),"")</f>
        <v/>
      </c>
      <c r="AU411" s="41"/>
      <c r="AV411" s="40"/>
      <c r="AW411" s="43"/>
      <c r="AX411" s="87" t="s">
        <v>2678</v>
      </c>
      <c r="AY411" s="21" t="str">
        <f t="shared" si="30"/>
        <v>[470] = {wayshrines={406,406,406,}, traitsNeeded=9, dlcId=DLC_DRAGONHOLD</v>
      </c>
      <c r="AZ411" s="21" t="str">
        <f t="shared" si="31"/>
        <v>, zoneIds={1133,1133,1133}, veteran=false</v>
      </c>
      <c r="BA411" s="21" t="str">
        <f t="shared" si="32"/>
        <v>, setType=LIBSETS_SETTYPE_CRAFTED</v>
      </c>
      <c r="BB411" s="21" t="str">
        <f t="shared" si="33"/>
        <v>},</v>
      </c>
      <c r="BC411" s="21" t="str">
        <f t="shared" si="34"/>
        <v xml:space="preserve"> --New Moon Acolyte / Akolythin des Neuen Mondes   [Southern Elsweyr, Southern Elsweyr, Southern Elsweyr]</v>
      </c>
    </row>
    <row r="412" spans="1:55" x14ac:dyDescent="0.25">
      <c r="A412" s="5">
        <v>471</v>
      </c>
      <c r="B412" t="s">
        <v>1672</v>
      </c>
      <c r="C412" t="s">
        <v>1671</v>
      </c>
      <c r="D412" s="3">
        <f>A412</f>
        <v>471</v>
      </c>
      <c r="G412" s="3" t="s">
        <v>1482</v>
      </c>
      <c r="I412" t="s">
        <v>91</v>
      </c>
      <c r="J412" t="s">
        <v>91</v>
      </c>
      <c r="K412">
        <v>424</v>
      </c>
      <c r="L412">
        <v>424</v>
      </c>
      <c r="M412">
        <v>424</v>
      </c>
      <c r="N412">
        <v>0</v>
      </c>
      <c r="O412" s="66" t="s">
        <v>1656</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constants'!$B$4:$C$1003,2,FALSE),"")</f>
        <v>Harrowstorm</v>
      </c>
      <c r="X412" s="3"/>
      <c r="Y412" s="3" t="str">
        <f>IF(G412&lt;&gt;"LIBSETS_SETTYPE_BATTLEGROUND",IF(G412&lt;&gt;"LIBSETS_SETTYPE_SPECIAL",IF(X412&lt;&gt;"",X412,IF(Z412&lt;&gt;"",VLOOKUP(Z412,'ESO zone constants'!$D$3:$H$4953,5,FALSE),"")),""),"")</f>
        <v/>
      </c>
      <c r="Z412" t="str">
        <f>IF(AND(O412&lt;&gt;"",NOT(ISERROR(O412))),"",IF(AND(L412&lt;&gt;"",L412&gt;0,NOT(ISERROR(L412))),VLOOKUP(L412,'ESO dumped WayshrineInfo'!$K$3:$N$9999,4,FALSE),""))</f>
        <v/>
      </c>
      <c r="AB412" s="42"/>
      <c r="AC412" s="42"/>
      <c r="AD412" s="3" t="str">
        <f>IF(G412&lt;&gt;"LIBSETS_SETTYPE_BATTLEGROUND",IF(G412&lt;&gt;"LIBSETS_SETTYPE_SPECIAL",IF(AE412&lt;&gt;"",VLOOKUP(AE412,'ESO zone constants'!$D$3:$H$4953,5,FALSE),""),""),"")</f>
        <v/>
      </c>
      <c r="AE412" t="str">
        <f>IF(AND(O412&lt;&gt;"",NOT(ISERROR(O412))),"",IF(AND(M412&lt;&gt;"",M412&gt;0,NOT(ISERROR(M412))),VLOOKUP(M412,'ESO dumped WayshrineInfo'!$K$3:$N$9999,4,FALSE),""))</f>
        <v/>
      </c>
      <c r="AF412" s="42"/>
      <c r="AG412" s="42"/>
      <c r="AH412" s="42"/>
      <c r="AI412" s="3" t="str">
        <f>IF(G412&lt;&gt;"LIBSETS_SETTYPE_BATTLEGROUND",IF(G412&lt;&gt;"LIBSETS_SETTYPE_SPECIAL",IF(AJ412&lt;&gt;"",VLOOKUP(AJ412,'ESO zone constants'!$D$3:$H$4953,5,FALSE),""),""),"")</f>
        <v/>
      </c>
      <c r="AK412" s="42"/>
      <c r="AL412" s="42"/>
      <c r="AM412" s="42"/>
      <c r="AN412" s="3" t="str">
        <f>IF(G412&lt;&gt;"LIBSETS_SETTYPE_BATTLEGROUND",IF(G412&lt;&gt;"LIBSETS_SETTYPE_SPECIAL",IF(AO412&lt;&gt;"",VLOOKUP(AO412,'ESO zone constants'!$D$3:$H$4953,5,FALSE),""),""),"")</f>
        <v/>
      </c>
      <c r="AP412" s="42"/>
      <c r="AQ412" s="42"/>
      <c r="AR412" s="42"/>
      <c r="AS412" s="3" t="str">
        <f>IF(G412&lt;&gt;"LIBSETS_SETTYPE_BATTLEGROUND",IF(G412&lt;&gt;"LIBSETS_SETTYPE_SPECIAL",IF(AT412&lt;&gt;"",VLOOKUP(AT412,'ESO zone constants'!$D$3:$H$4953,5,FALSE),""),""),"")</f>
        <v/>
      </c>
      <c r="AU412" s="42"/>
      <c r="AV412" s="42"/>
      <c r="AW412" s="39"/>
      <c r="AX412" s="87" t="s">
        <v>2678</v>
      </c>
      <c r="AY412" s="21" t="str">
        <f t="shared" si="30"/>
        <v>[471] = {wayshrines={424,424,424,}, dlcId=DLC_HARROWSTORM</v>
      </c>
      <c r="AZ412" s="21" t="str">
        <f t="shared" si="31"/>
        <v>, zoneIds={1152}, veteran=false</v>
      </c>
      <c r="BA412" s="21" t="str">
        <f t="shared" si="32"/>
        <v>, setType=LIBSETS_SETTYPE_DUNGEON</v>
      </c>
      <c r="BB412" s="21" t="str">
        <f t="shared" si="33"/>
        <v>},</v>
      </c>
      <c r="BC412" s="21" t="str">
        <f t="shared" si="34"/>
        <v xml:space="preserve"> --Hiti\'s Hearth / Hitis Feuerstelle   [Icereach]</v>
      </c>
    </row>
    <row r="413" spans="1:55" x14ac:dyDescent="0.25">
      <c r="A413" s="5">
        <v>472</v>
      </c>
      <c r="B413" t="s">
        <v>1673</v>
      </c>
      <c r="C413" t="s">
        <v>1657</v>
      </c>
      <c r="D413" s="3">
        <f>A413</f>
        <v>472</v>
      </c>
      <c r="G413" s="3" t="s">
        <v>1482</v>
      </c>
      <c r="I413" t="s">
        <v>91</v>
      </c>
      <c r="J413" t="s">
        <v>91</v>
      </c>
      <c r="K413">
        <v>424</v>
      </c>
      <c r="L413">
        <v>424</v>
      </c>
      <c r="M413">
        <v>424</v>
      </c>
      <c r="N413">
        <v>0</v>
      </c>
      <c r="O413" s="66" t="s">
        <v>1656</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constants'!$B$4:$C$1003,2,FALSE),"")</f>
        <v>Harrowstorm</v>
      </c>
      <c r="X413" s="3"/>
      <c r="Y413" s="3" t="str">
        <f>IF(G413&lt;&gt;"LIBSETS_SETTYPE_BATTLEGROUND",IF(G413&lt;&gt;"LIBSETS_SETTYPE_SPECIAL",IF(X413&lt;&gt;"",X413,IF(Z413&lt;&gt;"",VLOOKUP(Z413,'ESO zone constants'!$D$3:$H$4953,5,FALSE),"")),""),"")</f>
        <v/>
      </c>
      <c r="Z413" t="str">
        <f>IF(AND(O413&lt;&gt;"",NOT(ISERROR(O413))),"",IF(AND(L413&lt;&gt;"",L413&gt;0,NOT(ISERROR(L413))),VLOOKUP(L413,'ESO dumped WayshrineInfo'!$K$3:$N$9999,4,FALSE),""))</f>
        <v/>
      </c>
      <c r="AB413" s="42"/>
      <c r="AC413" s="42"/>
      <c r="AD413" s="3" t="str">
        <f>IF(G413&lt;&gt;"LIBSETS_SETTYPE_BATTLEGROUND",IF(G413&lt;&gt;"LIBSETS_SETTYPE_SPECIAL",IF(AE413&lt;&gt;"",VLOOKUP(AE413,'ESO zone constants'!$D$3:$H$4953,5,FALSE),""),""),"")</f>
        <v/>
      </c>
      <c r="AE413" t="str">
        <f>IF(AND(O413&lt;&gt;"",NOT(ISERROR(O413))),"",IF(AND(M413&lt;&gt;"",M413&gt;0,NOT(ISERROR(M413))),VLOOKUP(M413,'ESO dumped WayshrineInfo'!$K$3:$N$9999,4,FALSE),""))</f>
        <v/>
      </c>
      <c r="AF413" s="42"/>
      <c r="AG413" s="42"/>
      <c r="AH413" s="42"/>
      <c r="AI413" s="3" t="str">
        <f>IF(G413&lt;&gt;"LIBSETS_SETTYPE_BATTLEGROUND",IF(G413&lt;&gt;"LIBSETS_SETTYPE_SPECIAL",IF(AJ413&lt;&gt;"",VLOOKUP(AJ413,'ESO zone constants'!$D$3:$H$4953,5,FALSE),""),""),"")</f>
        <v/>
      </c>
      <c r="AK413" s="42"/>
      <c r="AL413" s="42"/>
      <c r="AM413" s="42"/>
      <c r="AN413" s="3" t="str">
        <f>IF(G413&lt;&gt;"LIBSETS_SETTYPE_BATTLEGROUND",IF(G413&lt;&gt;"LIBSETS_SETTYPE_SPECIAL",IF(AO413&lt;&gt;"",VLOOKUP(AO413,'ESO zone constants'!$D$3:$H$4953,5,FALSE),""),""),"")</f>
        <v/>
      </c>
      <c r="AP413" s="42"/>
      <c r="AQ413" s="42"/>
      <c r="AR413" s="42"/>
      <c r="AS413" s="3" t="str">
        <f>IF(G413&lt;&gt;"LIBSETS_SETTYPE_BATTLEGROUND",IF(G413&lt;&gt;"LIBSETS_SETTYPE_SPECIAL",IF(AT413&lt;&gt;"",VLOOKUP(AT413,'ESO zone constants'!$D$3:$H$4953,5,FALSE),""),""),"")</f>
        <v/>
      </c>
      <c r="AU413" s="42"/>
      <c r="AV413" s="42"/>
      <c r="AW413" s="39"/>
      <c r="AX413" s="87" t="s">
        <v>2678</v>
      </c>
      <c r="AY413" s="21" t="str">
        <f t="shared" si="30"/>
        <v>[472] = {wayshrines={424,424,424,}, dlcId=DLC_HARROWSTORM</v>
      </c>
      <c r="AZ413" s="21" t="str">
        <f t="shared" si="31"/>
        <v>, zoneIds={1152}, veteran=false</v>
      </c>
      <c r="BA413" s="21" t="str">
        <f t="shared" si="32"/>
        <v>, setType=LIBSETS_SETTYPE_DUNGEON</v>
      </c>
      <c r="BB413" s="21" t="str">
        <f t="shared" si="33"/>
        <v>},</v>
      </c>
      <c r="BC413" s="21" t="str">
        <f t="shared" si="34"/>
        <v xml:space="preserve"> --Titanborn Strength / Titanenkinds Stärke   [Icereach]</v>
      </c>
    </row>
    <row r="414" spans="1:55" x14ac:dyDescent="0.25">
      <c r="A414" s="5">
        <v>473</v>
      </c>
      <c r="B414" t="s">
        <v>1674</v>
      </c>
      <c r="C414" t="s">
        <v>2797</v>
      </c>
      <c r="D414" s="3">
        <f>A414</f>
        <v>473</v>
      </c>
      <c r="G414" s="3" t="s">
        <v>1482</v>
      </c>
      <c r="I414" t="s">
        <v>91</v>
      </c>
      <c r="J414" t="s">
        <v>91</v>
      </c>
      <c r="K414">
        <v>424</v>
      </c>
      <c r="L414">
        <v>424</v>
      </c>
      <c r="M414">
        <v>424</v>
      </c>
      <c r="N414">
        <v>0</v>
      </c>
      <c r="O414" s="66" t="s">
        <v>1656</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constants'!$B$4:$C$1003,2,FALSE),"")</f>
        <v>Harrowstorm</v>
      </c>
      <c r="X414" s="3"/>
      <c r="Y414" s="3" t="str">
        <f>IF(G414&lt;&gt;"LIBSETS_SETTYPE_BATTLEGROUND",IF(G414&lt;&gt;"LIBSETS_SETTYPE_SPECIAL",IF(X414&lt;&gt;"",X414,IF(Z414&lt;&gt;"",VLOOKUP(Z414,'ESO zone constants'!$D$3:$H$4953,5,FALSE),"")),""),"")</f>
        <v/>
      </c>
      <c r="Z414" t="str">
        <f>IF(AND(O414&lt;&gt;"",NOT(ISERROR(O414))),"",IF(AND(L414&lt;&gt;"",L414&gt;0,NOT(ISERROR(L414))),VLOOKUP(L414,'ESO dumped WayshrineInfo'!$K$3:$N$9999,4,FALSE),""))</f>
        <v/>
      </c>
      <c r="AB414" s="42"/>
      <c r="AC414" s="42"/>
      <c r="AD414" s="3" t="str">
        <f>IF(G414&lt;&gt;"LIBSETS_SETTYPE_BATTLEGROUND",IF(G414&lt;&gt;"LIBSETS_SETTYPE_SPECIAL",IF(AE414&lt;&gt;"",VLOOKUP(AE414,'ESO zone constants'!$D$3:$H$4953,5,FALSE),""),""),"")</f>
        <v/>
      </c>
      <c r="AE414" t="str">
        <f>IF(AND(O414&lt;&gt;"",NOT(ISERROR(O414))),"",IF(AND(M414&lt;&gt;"",M414&gt;0,NOT(ISERROR(M414))),VLOOKUP(M414,'ESO dumped WayshrineInfo'!$K$3:$N$9999,4,FALSE),""))</f>
        <v/>
      </c>
      <c r="AF414" s="42"/>
      <c r="AG414" s="42"/>
      <c r="AH414" s="42"/>
      <c r="AI414" s="3" t="str">
        <f>IF(G414&lt;&gt;"LIBSETS_SETTYPE_BATTLEGROUND",IF(G414&lt;&gt;"LIBSETS_SETTYPE_SPECIAL",IF(AJ414&lt;&gt;"",VLOOKUP(AJ414,'ESO zone constants'!$D$3:$H$4953,5,FALSE),""),""),"")</f>
        <v/>
      </c>
      <c r="AK414" s="42"/>
      <c r="AL414" s="42"/>
      <c r="AM414" s="42"/>
      <c r="AN414" s="3" t="str">
        <f>IF(G414&lt;&gt;"LIBSETS_SETTYPE_BATTLEGROUND",IF(G414&lt;&gt;"LIBSETS_SETTYPE_SPECIAL",IF(AO414&lt;&gt;"",VLOOKUP(AO414,'ESO zone constants'!$D$3:$H$4953,5,FALSE),""),""),"")</f>
        <v/>
      </c>
      <c r="AP414" s="42"/>
      <c r="AQ414" s="42"/>
      <c r="AR414" s="42"/>
      <c r="AS414" s="3" t="str">
        <f>IF(G414&lt;&gt;"LIBSETS_SETTYPE_BATTLEGROUND",IF(G414&lt;&gt;"LIBSETS_SETTYPE_SPECIAL",IF(AT414&lt;&gt;"",VLOOKUP(AT414,'ESO zone constants'!$D$3:$H$4953,5,FALSE),""),""),"")</f>
        <v/>
      </c>
      <c r="AU414" s="42"/>
      <c r="AV414" s="42"/>
      <c r="AW414" s="39"/>
      <c r="AX414" s="87" t="s">
        <v>2678</v>
      </c>
      <c r="AY414" s="21" t="str">
        <f t="shared" si="30"/>
        <v>[473] = {wayshrines={424,424,424,}, dlcId=DLC_HARROWSTORM</v>
      </c>
      <c r="AZ414" s="21" t="str">
        <f t="shared" si="31"/>
        <v>, zoneIds={1152}, veteran=false</v>
      </c>
      <c r="BA414" s="21" t="str">
        <f t="shared" si="32"/>
        <v>, setType=LIBSETS_SETTYPE_DUNGEON</v>
      </c>
      <c r="BB414" s="21" t="str">
        <f t="shared" si="33"/>
        <v>},</v>
      </c>
      <c r="BC414" s="21" t="str">
        <f t="shared" si="34"/>
        <v xml:space="preserve"> --Bani\'s Torment / Banis Qual   [Icereach]</v>
      </c>
    </row>
    <row r="415" spans="1:55" x14ac:dyDescent="0.25">
      <c r="A415" s="5">
        <v>474</v>
      </c>
      <c r="B415" t="s">
        <v>1675</v>
      </c>
      <c r="C415" t="s">
        <v>2796</v>
      </c>
      <c r="D415" s="3">
        <f>A415</f>
        <v>474</v>
      </c>
      <c r="G415" s="3" t="s">
        <v>1482</v>
      </c>
      <c r="I415" t="s">
        <v>91</v>
      </c>
      <c r="J415" t="s">
        <v>91</v>
      </c>
      <c r="K415">
        <v>425</v>
      </c>
      <c r="L415">
        <v>425</v>
      </c>
      <c r="M415">
        <v>425</v>
      </c>
      <c r="N415">
        <v>0</v>
      </c>
      <c r="O415" s="66" t="s">
        <v>1655</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constants'!$B$4:$C$1003,2,FALSE),"")</f>
        <v>Harrowstorm</v>
      </c>
      <c r="X415" s="3"/>
      <c r="Y415" s="3" t="str">
        <f>IF(G415&lt;&gt;"LIBSETS_SETTYPE_BATTLEGROUND",IF(G415&lt;&gt;"LIBSETS_SETTYPE_SPECIAL",IF(X415&lt;&gt;"",X415,IF(Z415&lt;&gt;"",VLOOKUP(Z415,'ESO zone constants'!$D$3:$H$4953,5,FALSE),"")),""),"")</f>
        <v/>
      </c>
      <c r="Z415" t="str">
        <f>IF(AND(O415&lt;&gt;"",NOT(ISERROR(O415))),"",IF(AND(L415&lt;&gt;"",L415&gt;0,NOT(ISERROR(L415))),VLOOKUP(L415,'ESO dumped WayshrineInfo'!$K$3:$N$9999,4,FALSE),""))</f>
        <v/>
      </c>
      <c r="AB415" s="42"/>
      <c r="AC415" s="42"/>
      <c r="AD415" s="3" t="str">
        <f>IF(G415&lt;&gt;"LIBSETS_SETTYPE_BATTLEGROUND",IF(G415&lt;&gt;"LIBSETS_SETTYPE_SPECIAL",IF(AE415&lt;&gt;"",VLOOKUP(AE415,'ESO zone constants'!$D$3:$H$4953,5,FALSE),""),""),"")</f>
        <v/>
      </c>
      <c r="AE415" t="str">
        <f>IF(AND(O415&lt;&gt;"",NOT(ISERROR(O415))),"",IF(AND(M415&lt;&gt;"",M415&gt;0,NOT(ISERROR(M415))),VLOOKUP(M415,'ESO dumped WayshrineInfo'!$K$3:$N$9999,4,FALSE),""))</f>
        <v/>
      </c>
      <c r="AF415" s="42"/>
      <c r="AG415" s="42"/>
      <c r="AH415" s="42"/>
      <c r="AI415" s="3" t="str">
        <f>IF(G415&lt;&gt;"LIBSETS_SETTYPE_BATTLEGROUND",IF(G415&lt;&gt;"LIBSETS_SETTYPE_SPECIAL",IF(AJ415&lt;&gt;"",VLOOKUP(AJ415,'ESO zone constants'!$D$3:$H$4953,5,FALSE),""),""),"")</f>
        <v/>
      </c>
      <c r="AK415" s="42"/>
      <c r="AL415" s="42"/>
      <c r="AM415" s="42"/>
      <c r="AN415" s="3" t="str">
        <f>IF(G415&lt;&gt;"LIBSETS_SETTYPE_BATTLEGROUND",IF(G415&lt;&gt;"LIBSETS_SETTYPE_SPECIAL",IF(AO415&lt;&gt;"",VLOOKUP(AO415,'ESO zone constants'!$D$3:$H$4953,5,FALSE),""),""),"")</f>
        <v/>
      </c>
      <c r="AP415" s="42"/>
      <c r="AQ415" s="42"/>
      <c r="AR415" s="42"/>
      <c r="AS415" s="3" t="str">
        <f>IF(G415&lt;&gt;"LIBSETS_SETTYPE_BATTLEGROUND",IF(G415&lt;&gt;"LIBSETS_SETTYPE_SPECIAL",IF(AT415&lt;&gt;"",VLOOKUP(AT415,'ESO zone constants'!$D$3:$H$4953,5,FALSE),""),""),"")</f>
        <v/>
      </c>
      <c r="AU415" s="42"/>
      <c r="AV415" s="42"/>
      <c r="AW415" s="39"/>
      <c r="AX415" s="87" t="s">
        <v>2678</v>
      </c>
      <c r="AY415" s="21" t="str">
        <f t="shared" si="30"/>
        <v>[474] = {wayshrines={425,425,425,}, dlcId=DLC_HARROWSTORM</v>
      </c>
      <c r="AZ415" s="21" t="str">
        <f t="shared" si="31"/>
        <v>, zoneIds={1153}, veteran=false</v>
      </c>
      <c r="BA415" s="21" t="str">
        <f t="shared" si="32"/>
        <v>, setType=LIBSETS_SETTYPE_DUNGEON</v>
      </c>
      <c r="BB415" s="21" t="str">
        <f t="shared" si="33"/>
        <v>},</v>
      </c>
      <c r="BC415" s="21" t="str">
        <f t="shared" si="34"/>
        <v xml:space="preserve"> --Draugrkin\'s Grip / Griff der Draugrbrut   [Unhallowed Grave]</v>
      </c>
    </row>
    <row r="416" spans="1:55" x14ac:dyDescent="0.25">
      <c r="A416" s="5">
        <v>475</v>
      </c>
      <c r="B416" t="s">
        <v>1676</v>
      </c>
      <c r="C416" t="s">
        <v>1659</v>
      </c>
      <c r="D416" s="3">
        <f>A416</f>
        <v>475</v>
      </c>
      <c r="G416" s="3" t="s">
        <v>1482</v>
      </c>
      <c r="I416" t="s">
        <v>91</v>
      </c>
      <c r="J416" t="s">
        <v>91</v>
      </c>
      <c r="K416">
        <v>425</v>
      </c>
      <c r="L416">
        <v>425</v>
      </c>
      <c r="M416">
        <v>425</v>
      </c>
      <c r="N416">
        <v>0</v>
      </c>
      <c r="O416" s="66" t="s">
        <v>1655</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constants'!$B$4:$C$1003,2,FALSE),"")</f>
        <v>Harrowstorm</v>
      </c>
      <c r="V416" s="39"/>
      <c r="W416" s="39"/>
      <c r="X416" s="112"/>
      <c r="Y416" s="3" t="str">
        <f>IF(G416&lt;&gt;"LIBSETS_SETTYPE_BATTLEGROUND",IF(G416&lt;&gt;"LIBSETS_SETTYPE_SPECIAL",IF(X416&lt;&gt;"",X416,IF(Z416&lt;&gt;"",VLOOKUP(Z416,'ESO zone constants'!$D$3:$H$4953,5,FALSE),"")),""),"")</f>
        <v/>
      </c>
      <c r="Z416" t="str">
        <f>IF(AND(O416&lt;&gt;"",NOT(ISERROR(O416))),"",IF(AND(L416&lt;&gt;"",L416&gt;0,NOT(ISERROR(L416))),VLOOKUP(L416,'ESO dumped WayshrineInfo'!$K$3:$N$9999,4,FALSE),""))</f>
        <v/>
      </c>
      <c r="AA416" s="39"/>
      <c r="AB416" s="42"/>
      <c r="AC416" s="42"/>
      <c r="AD416" s="3" t="str">
        <f>IF(G416&lt;&gt;"LIBSETS_SETTYPE_BATTLEGROUND",IF(G416&lt;&gt;"LIBSETS_SETTYPE_SPECIAL",IF(AE416&lt;&gt;"",VLOOKUP(AE416,'ESO zone constants'!$D$3:$H$4953,5,FALSE),""),""),"")</f>
        <v/>
      </c>
      <c r="AE416" t="str">
        <f>IF(AND(O416&lt;&gt;"",NOT(ISERROR(O416))),"",IF(AND(M416&lt;&gt;"",M416&gt;0,NOT(ISERROR(M416))),VLOOKUP(M416,'ESO dumped WayshrineInfo'!$K$3:$N$9999,4,FALSE),""))</f>
        <v/>
      </c>
      <c r="AF416" s="42"/>
      <c r="AG416" s="42"/>
      <c r="AH416" s="42"/>
      <c r="AI416" s="3" t="str">
        <f>IF(G416&lt;&gt;"LIBSETS_SETTYPE_BATTLEGROUND",IF(G416&lt;&gt;"LIBSETS_SETTYPE_SPECIAL",IF(AJ416&lt;&gt;"",VLOOKUP(AJ416,'ESO zone constants'!$D$3:$H$4953,5,FALSE),""),""),"")</f>
        <v/>
      </c>
      <c r="AK416" s="42"/>
      <c r="AL416" s="42"/>
      <c r="AM416" s="42"/>
      <c r="AN416" s="3" t="str">
        <f>IF(G416&lt;&gt;"LIBSETS_SETTYPE_BATTLEGROUND",IF(G416&lt;&gt;"LIBSETS_SETTYPE_SPECIAL",IF(AO416&lt;&gt;"",VLOOKUP(AO416,'ESO zone constants'!$D$3:$H$4953,5,FALSE),""),""),"")</f>
        <v/>
      </c>
      <c r="AP416" s="42"/>
      <c r="AQ416" s="42"/>
      <c r="AR416" s="42"/>
      <c r="AS416" s="3" t="str">
        <f>IF(G416&lt;&gt;"LIBSETS_SETTYPE_BATTLEGROUND",IF(G416&lt;&gt;"LIBSETS_SETTYPE_SPECIAL",IF(AT416&lt;&gt;"",VLOOKUP(AT416,'ESO zone constants'!$D$3:$H$4953,5,FALSE),""),""),"")</f>
        <v/>
      </c>
      <c r="AU416" s="42"/>
      <c r="AV416" s="42"/>
      <c r="AW416" s="39"/>
      <c r="AX416" s="87" t="s">
        <v>2678</v>
      </c>
      <c r="AY416" s="21" t="str">
        <f t="shared" si="30"/>
        <v>[475] = {wayshrines={425,425,425,}, dlcId=DLC_HARROWSTORM</v>
      </c>
      <c r="AZ416" s="21" t="str">
        <f t="shared" si="31"/>
        <v>, zoneIds={1153}, veteran=false</v>
      </c>
      <c r="BA416" s="21" t="str">
        <f t="shared" si="32"/>
        <v>, setType=LIBSETS_SETTYPE_DUNGEON</v>
      </c>
      <c r="BB416" s="21" t="str">
        <f t="shared" si="33"/>
        <v>},</v>
      </c>
      <c r="BC416" s="21" t="str">
        <f t="shared" si="34"/>
        <v xml:space="preserve"> --Aegis Caller / Ägisrufer   [Unhallowed Grave]</v>
      </c>
    </row>
    <row r="417" spans="1:55" x14ac:dyDescent="0.25">
      <c r="A417" s="5">
        <v>476</v>
      </c>
      <c r="B417" t="s">
        <v>1677</v>
      </c>
      <c r="C417" t="s">
        <v>1660</v>
      </c>
      <c r="D417" s="3">
        <f>A417</f>
        <v>476</v>
      </c>
      <c r="G417" s="3" t="s">
        <v>1482</v>
      </c>
      <c r="I417" t="s">
        <v>91</v>
      </c>
      <c r="J417" t="s">
        <v>91</v>
      </c>
      <c r="K417">
        <v>425</v>
      </c>
      <c r="L417">
        <v>425</v>
      </c>
      <c r="M417">
        <v>425</v>
      </c>
      <c r="N417">
        <v>0</v>
      </c>
      <c r="O417" s="66" t="s">
        <v>1655</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constants'!$B$4:$C$1003,2,FALSE),"")</f>
        <v>Harrowstorm</v>
      </c>
      <c r="X417" s="3"/>
      <c r="Y417" s="3" t="str">
        <f>IF(G417&lt;&gt;"LIBSETS_SETTYPE_BATTLEGROUND",IF(G417&lt;&gt;"LIBSETS_SETTYPE_SPECIAL",IF(X417&lt;&gt;"",X417,IF(Z417&lt;&gt;"",VLOOKUP(Z417,'ESO zone constants'!$D$3:$H$4953,5,FALSE),"")),""),"")</f>
        <v/>
      </c>
      <c r="Z417" t="str">
        <f>IF(AND(O417&lt;&gt;"",NOT(ISERROR(O417))),"",IF(AND(L417&lt;&gt;"",L417&gt;0,NOT(ISERROR(L417))),VLOOKUP(L417,'ESO dumped WayshrineInfo'!$K$3:$N$9999,4,FALSE),""))</f>
        <v/>
      </c>
      <c r="AB417" s="42"/>
      <c r="AC417" s="42"/>
      <c r="AD417" s="3" t="str">
        <f>IF(G417&lt;&gt;"LIBSETS_SETTYPE_BATTLEGROUND",IF(G417&lt;&gt;"LIBSETS_SETTYPE_SPECIAL",IF(AE417&lt;&gt;"",VLOOKUP(AE417,'ESO zone constants'!$D$3:$H$4953,5,FALSE),""),""),"")</f>
        <v/>
      </c>
      <c r="AE417" t="str">
        <f>IF(AND(O417&lt;&gt;"",NOT(ISERROR(O417))),"",IF(AND(M417&lt;&gt;"",M417&gt;0,NOT(ISERROR(M417))),VLOOKUP(M417,'ESO dumped WayshrineInfo'!$K$3:$N$9999,4,FALSE),""))</f>
        <v/>
      </c>
      <c r="AF417" s="42"/>
      <c r="AG417" s="42"/>
      <c r="AH417" s="42"/>
      <c r="AI417" s="3" t="str">
        <f>IF(G417&lt;&gt;"LIBSETS_SETTYPE_BATTLEGROUND",IF(G417&lt;&gt;"LIBSETS_SETTYPE_SPECIAL",IF(AJ417&lt;&gt;"",VLOOKUP(AJ417,'ESO zone constants'!$D$3:$H$4953,5,FALSE),""),""),"")</f>
        <v/>
      </c>
      <c r="AK417" s="42"/>
      <c r="AL417" s="42"/>
      <c r="AM417" s="42"/>
      <c r="AN417" s="3" t="str">
        <f>IF(G417&lt;&gt;"LIBSETS_SETTYPE_BATTLEGROUND",IF(G417&lt;&gt;"LIBSETS_SETTYPE_SPECIAL",IF(AO417&lt;&gt;"",VLOOKUP(AO417,'ESO zone constants'!$D$3:$H$4953,5,FALSE),""),""),"")</f>
        <v/>
      </c>
      <c r="AP417" s="42"/>
      <c r="AQ417" s="42"/>
      <c r="AR417" s="42"/>
      <c r="AS417" s="3" t="str">
        <f>IF(G417&lt;&gt;"LIBSETS_SETTYPE_BATTLEGROUND",IF(G417&lt;&gt;"LIBSETS_SETTYPE_SPECIAL",IF(AT417&lt;&gt;"",VLOOKUP(AT417,'ESO zone constants'!$D$3:$H$4953,5,FALSE),""),""),"")</f>
        <v/>
      </c>
      <c r="AU417" s="42"/>
      <c r="AV417" s="42"/>
      <c r="AW417" s="39"/>
      <c r="AX417" s="87" t="s">
        <v>2678</v>
      </c>
      <c r="AY417" s="21" t="str">
        <f t="shared" si="30"/>
        <v>[476] = {wayshrines={425,425,425,}, dlcId=DLC_HARROWSTORM</v>
      </c>
      <c r="AZ417" s="21" t="str">
        <f t="shared" si="31"/>
        <v>, zoneIds={1153}, veteran=false</v>
      </c>
      <c r="BA417" s="21" t="str">
        <f t="shared" si="32"/>
        <v>, setType=LIBSETS_SETTYPE_DUNGEON</v>
      </c>
      <c r="BB417" s="21" t="str">
        <f t="shared" si="33"/>
        <v>},</v>
      </c>
      <c r="BC417" s="21" t="str">
        <f t="shared" si="34"/>
        <v xml:space="preserve"> --Grave Guardian  / Grabwächter   [Unhallowed Grave]</v>
      </c>
    </row>
    <row r="418" spans="1:55" x14ac:dyDescent="0.25">
      <c r="A418" s="5">
        <v>478</v>
      </c>
      <c r="B418" t="s">
        <v>1665</v>
      </c>
      <c r="C418" t="s">
        <v>1658</v>
      </c>
      <c r="D418" s="3">
        <f>A418</f>
        <v>478</v>
      </c>
      <c r="G418" s="3" t="s">
        <v>1484</v>
      </c>
      <c r="H418" s="115">
        <v>3</v>
      </c>
      <c r="I418" t="s">
        <v>1471</v>
      </c>
      <c r="J418" t="s">
        <v>91</v>
      </c>
      <c r="K418">
        <v>424</v>
      </c>
      <c r="L418">
        <v>424</v>
      </c>
      <c r="M418">
        <v>424</v>
      </c>
      <c r="N418">
        <v>0</v>
      </c>
      <c r="O418" s="66" t="s">
        <v>1656</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constants'!$B$4:$C$1003,2,FALSE),"")</f>
        <v>Harrowstorm</v>
      </c>
      <c r="U418" s="33" t="s">
        <v>1549</v>
      </c>
      <c r="V418" s="3" t="s">
        <v>1658</v>
      </c>
      <c r="W418" s="3" t="s">
        <v>1665</v>
      </c>
      <c r="X418" s="3"/>
      <c r="Y418" s="3" t="str">
        <f>IF(G418&lt;&gt;"LIBSETS_SETTYPE_BATTLEGROUND",IF(G418&lt;&gt;"LIBSETS_SETTYPE_SPECIAL",IF(X418&lt;&gt;"",X418,IF(Z418&lt;&gt;"",VLOOKUP(Z418,'ESO zone constants'!$D$3:$H$4953,5,FALSE),"")),""),"")</f>
        <v/>
      </c>
      <c r="Z418" t="str">
        <f>IF(AND(O418&lt;&gt;"",NOT(ISERROR(O418))),"",IF(AND(L418&lt;&gt;"",L418&gt;0,NOT(ISERROR(L418))),VLOOKUP(L418,'ESO dumped WayshrineInfo'!$K$3:$N$9999,4,FALSE),""))</f>
        <v/>
      </c>
      <c r="AB418" s="42"/>
      <c r="AC418" s="42"/>
      <c r="AD418" s="3" t="str">
        <f>IF(G418&lt;&gt;"LIBSETS_SETTYPE_BATTLEGROUND",IF(G418&lt;&gt;"LIBSETS_SETTYPE_SPECIAL",IF(AE418&lt;&gt;"",VLOOKUP(AE418,'ESO zone constants'!$D$3:$H$4953,5,FALSE),""),""),"")</f>
        <v/>
      </c>
      <c r="AE418" t="str">
        <f>IF(AND(O418&lt;&gt;"",NOT(ISERROR(O418))),"",IF(AND(M418&lt;&gt;"",M418&gt;0,NOT(ISERROR(M418))),VLOOKUP(M418,'ESO dumped WayshrineInfo'!$K$3:$N$9999,4,FALSE),""))</f>
        <v/>
      </c>
      <c r="AF418" s="42"/>
      <c r="AG418" s="42"/>
      <c r="AH418" s="42"/>
      <c r="AI418" s="3" t="str">
        <f>IF(G418&lt;&gt;"LIBSETS_SETTYPE_BATTLEGROUND",IF(G418&lt;&gt;"LIBSETS_SETTYPE_SPECIAL",IF(AJ418&lt;&gt;"",VLOOKUP(AJ418,'ESO zone constants'!$D$3:$H$4953,5,FALSE),""),""),"")</f>
        <v/>
      </c>
      <c r="AK418" s="42"/>
      <c r="AL418" s="42"/>
      <c r="AM418" s="42"/>
      <c r="AN418" s="3" t="str">
        <f>IF(G418&lt;&gt;"LIBSETS_SETTYPE_BATTLEGROUND",IF(G418&lt;&gt;"LIBSETS_SETTYPE_SPECIAL",IF(AO418&lt;&gt;"",VLOOKUP(AO418,'ESO zone constants'!$D$3:$H$4953,5,FALSE),""),""),"")</f>
        <v/>
      </c>
      <c r="AP418" s="42"/>
      <c r="AQ418" s="42"/>
      <c r="AR418" s="42"/>
      <c r="AS418" s="3" t="str">
        <f>IF(G418&lt;&gt;"LIBSETS_SETTYPE_BATTLEGROUND",IF(G418&lt;&gt;"LIBSETS_SETTYPE_SPECIAL",IF(AT418&lt;&gt;"",VLOOKUP(AT418,'ESO zone constants'!$D$3:$H$4953,5,FALSE),""),""),"")</f>
        <v/>
      </c>
      <c r="AU418" s="42"/>
      <c r="AV418" s="42"/>
      <c r="AW418" s="43"/>
      <c r="AX418" s="87" t="s">
        <v>2678</v>
      </c>
      <c r="AY418" s="21" t="str">
        <f t="shared" si="30"/>
        <v>[478] = {wayshrines={424,424,424,}, dlcId=DLC_HARROWSTORM</v>
      </c>
      <c r="AZ418" s="21" t="str">
        <f t="shared" si="31"/>
        <v>, zoneIds={1152}, veteran={[EQUIP_TYPE_HEAD]=true, [EQUIP_TYPE_SHOULDERS]=false}</v>
      </c>
      <c r="BA418" s="21" t="str">
        <f t="shared" si="32"/>
        <v>, setType=LIBSETS_SETTYPE_MONSTER</v>
      </c>
      <c r="BB418" s="21" t="str">
        <f t="shared" si="33"/>
        <v>, dropMechanic={LIBSETS_DROP_MECHANIC_MONSTER_NAME}, dropMechanicNames={['en']='Mother Ciannait', ['de']='Mutter Ciannait'}},</v>
      </c>
      <c r="BC418" s="21" t="str">
        <f t="shared" si="34"/>
        <v xml:space="preserve"> --Mother Ciannait / Mutter Ciannait   [Icereach]</v>
      </c>
    </row>
    <row r="419" spans="1:55" x14ac:dyDescent="0.25">
      <c r="A419" s="5">
        <v>479</v>
      </c>
      <c r="B419" t="s">
        <v>1666</v>
      </c>
      <c r="C419" t="s">
        <v>1661</v>
      </c>
      <c r="D419" s="3">
        <f>A419</f>
        <v>479</v>
      </c>
      <c r="G419" s="3" t="s">
        <v>1484</v>
      </c>
      <c r="H419" s="115">
        <v>3</v>
      </c>
      <c r="I419" t="s">
        <v>1471</v>
      </c>
      <c r="J419" t="s">
        <v>91</v>
      </c>
      <c r="K419">
        <v>425</v>
      </c>
      <c r="L419">
        <v>425</v>
      </c>
      <c r="M419">
        <v>425</v>
      </c>
      <c r="N419">
        <v>0</v>
      </c>
      <c r="O419" s="66" t="s">
        <v>1655</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constants'!$B$4:$C$1003,2,FALSE),"")</f>
        <v>Harrowstorm</v>
      </c>
      <c r="U419" s="33" t="s">
        <v>1549</v>
      </c>
      <c r="V419" s="3" t="s">
        <v>1661</v>
      </c>
      <c r="W419" s="3" t="s">
        <v>1666</v>
      </c>
      <c r="X419" s="3"/>
      <c r="Y419" s="3" t="str">
        <f>IF(G419&lt;&gt;"LIBSETS_SETTYPE_BATTLEGROUND",IF(G419&lt;&gt;"LIBSETS_SETTYPE_SPECIAL",IF(X419&lt;&gt;"",X419,IF(Z419&lt;&gt;"",VLOOKUP(Z419,'ESO zone constants'!$D$3:$H$4953,5,FALSE),"")),""),"")</f>
        <v/>
      </c>
      <c r="Z419" t="str">
        <f>IF(AND(O419&lt;&gt;"",NOT(ISERROR(O419))),"",IF(AND(L419&lt;&gt;"",L419&gt;0,NOT(ISERROR(L419))),VLOOKUP(L419,'ESO dumped WayshrineInfo'!$K$3:$N$9999,4,FALSE),""))</f>
        <v/>
      </c>
      <c r="AB419" s="42"/>
      <c r="AC419" s="42"/>
      <c r="AD419" s="3" t="str">
        <f>IF(G419&lt;&gt;"LIBSETS_SETTYPE_BATTLEGROUND",IF(G419&lt;&gt;"LIBSETS_SETTYPE_SPECIAL",IF(AE419&lt;&gt;"",VLOOKUP(AE419,'ESO zone constants'!$D$3:$H$4953,5,FALSE),""),""),"")</f>
        <v/>
      </c>
      <c r="AE419" t="str">
        <f>IF(AND(O419&lt;&gt;"",NOT(ISERROR(O419))),"",IF(AND(M419&lt;&gt;"",M419&gt;0,NOT(ISERROR(M419))),VLOOKUP(M419,'ESO dumped WayshrineInfo'!$K$3:$N$9999,4,FALSE),""))</f>
        <v/>
      </c>
      <c r="AF419" s="42"/>
      <c r="AG419" s="42"/>
      <c r="AH419" s="42"/>
      <c r="AI419" s="3" t="str">
        <f>IF(G419&lt;&gt;"LIBSETS_SETTYPE_BATTLEGROUND",IF(G419&lt;&gt;"LIBSETS_SETTYPE_SPECIAL",IF(AJ419&lt;&gt;"",VLOOKUP(AJ419,'ESO zone constants'!$D$3:$H$4953,5,FALSE),""),""),"")</f>
        <v/>
      </c>
      <c r="AK419" s="42"/>
      <c r="AL419" s="42"/>
      <c r="AM419" s="42"/>
      <c r="AN419" s="3" t="str">
        <f>IF(G419&lt;&gt;"LIBSETS_SETTYPE_BATTLEGROUND",IF(G419&lt;&gt;"LIBSETS_SETTYPE_SPECIAL",IF(AO419&lt;&gt;"",VLOOKUP(AO419,'ESO zone constants'!$D$3:$H$4953,5,FALSE),""),""),"")</f>
        <v/>
      </c>
      <c r="AP419" s="42"/>
      <c r="AQ419" s="42"/>
      <c r="AR419" s="42"/>
      <c r="AS419" s="3" t="str">
        <f>IF(G419&lt;&gt;"LIBSETS_SETTYPE_BATTLEGROUND",IF(G419&lt;&gt;"LIBSETS_SETTYPE_SPECIAL",IF(AT419&lt;&gt;"",VLOOKUP(AT419,'ESO zone constants'!$D$3:$H$4953,5,FALSE),""),""),"")</f>
        <v/>
      </c>
      <c r="AU419" s="42"/>
      <c r="AV419" s="42"/>
      <c r="AW419" s="43"/>
      <c r="AX419" s="87" t="s">
        <v>2678</v>
      </c>
      <c r="AY419" s="21" t="str">
        <f t="shared" si="30"/>
        <v>[479] = {wayshrines={425,425,425,}, dlcId=DLC_HARROWSTORM</v>
      </c>
      <c r="AZ419" s="21" t="str">
        <f t="shared" si="31"/>
        <v>, zoneIds={1153}, veteran={[EQUIP_TYPE_HEAD]=true, [EQUIP_TYPE_SHOULDERS]=false}</v>
      </c>
      <c r="BA419" s="21" t="str">
        <f t="shared" si="32"/>
        <v>, setType=LIBSETS_SETTYPE_MONSTER</v>
      </c>
      <c r="BB419" s="21" t="str">
        <f t="shared" si="33"/>
        <v>, dropMechanic={LIBSETS_DROP_MECHANIC_MONSTER_NAME}, dropMechanicNames={['en']='Kjalnar\’s Nightmare', ['de']='Kjalnar\’s Albtraum'}},</v>
      </c>
      <c r="BC419" s="21" t="str">
        <f t="shared" si="34"/>
        <v xml:space="preserve"> --Kjalnar\’s Nightmare / Kjalnar\’s Albtraum   [Unhallowed Grave]</v>
      </c>
    </row>
    <row r="420" spans="1:55" x14ac:dyDescent="0.25">
      <c r="A420" s="5">
        <v>480</v>
      </c>
      <c r="B420" t="s">
        <v>1678</v>
      </c>
      <c r="C420" t="s">
        <v>1662</v>
      </c>
      <c r="D420" s="3">
        <f>A420</f>
        <v>480</v>
      </c>
      <c r="G420" s="3" t="s">
        <v>1479</v>
      </c>
      <c r="I420" t="s">
        <v>91</v>
      </c>
      <c r="J420" t="s">
        <v>91</v>
      </c>
      <c r="K420">
        <v>-1</v>
      </c>
      <c r="L420">
        <v>-1</v>
      </c>
      <c r="M420">
        <v>-1</v>
      </c>
      <c r="N420">
        <v>3</v>
      </c>
      <c r="O420" s="66" t="s">
        <v>125</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constants'!$B$4:$C$1003,2,FALSE),"")</f>
        <v>Included in base game</v>
      </c>
      <c r="X420" s="3"/>
      <c r="Y420" s="3" t="str">
        <f>IF(G420&lt;&gt;"LIBSETS_SETTYPE_BATTLEGROUND",IF(G420&lt;&gt;"LIBSETS_SETTYPE_SPECIAL",IF(X420&lt;&gt;"",X420,IF(Z420&lt;&gt;"",VLOOKUP(Z420,'ESO zone constants'!$D$3:$H$4953,5,FALSE),"")),""),"")</f>
        <v/>
      </c>
      <c r="Z420" t="str">
        <f>IF(AND(O420&lt;&gt;"",NOT(ISERROR(O420))),"",IF(AND(L420&lt;&gt;"",L420&gt;0,NOT(ISERROR(L420))),VLOOKUP(L420,'ESO dumped WayshrineInfo'!$K$3:$N$9999,4,FALSE),""))</f>
        <v/>
      </c>
      <c r="AB420" s="42"/>
      <c r="AC420" s="42"/>
      <c r="AD420" s="3" t="str">
        <f>IF(G420&lt;&gt;"LIBSETS_SETTYPE_BATTLEGROUND",IF(G420&lt;&gt;"LIBSETS_SETTYPE_SPECIAL",IF(AE420&lt;&gt;"",VLOOKUP(AE420,'ESO zone constants'!$D$3:$H$4953,5,FALSE),""),""),"")</f>
        <v/>
      </c>
      <c r="AE420" t="str">
        <f>IF(AND(O420&lt;&gt;"",NOT(ISERROR(O420))),"",IF(AND(M420&lt;&gt;"",M420&gt;0,NOT(ISERROR(M420))),VLOOKUP(M420,'ESO dumped WayshrineInfo'!$K$3:$N$9999,4,FALSE),""))</f>
        <v/>
      </c>
      <c r="AF420" s="42"/>
      <c r="AG420" s="42"/>
      <c r="AH420" s="42"/>
      <c r="AI420" s="3" t="str">
        <f>IF(G420&lt;&gt;"LIBSETS_SETTYPE_BATTLEGROUND",IF(G420&lt;&gt;"LIBSETS_SETTYPE_SPECIAL",IF(AJ420&lt;&gt;"",VLOOKUP(AJ420,'ESO zone constants'!$D$3:$H$4953,5,FALSE),""),""),"")</f>
        <v/>
      </c>
      <c r="AK420" s="42"/>
      <c r="AL420" s="42"/>
      <c r="AM420" s="42"/>
      <c r="AN420" s="3" t="str">
        <f>IF(G420&lt;&gt;"LIBSETS_SETTYPE_BATTLEGROUND",IF(G420&lt;&gt;"LIBSETS_SETTYPE_SPECIAL",IF(AO420&lt;&gt;"",VLOOKUP(AO420,'ESO zone constants'!$D$3:$H$4953,5,FALSE),""),""),"")</f>
        <v/>
      </c>
      <c r="AP420" s="42"/>
      <c r="AQ420" s="42"/>
      <c r="AR420" s="42"/>
      <c r="AS420" s="3" t="str">
        <f>IF(G420&lt;&gt;"LIBSETS_SETTYPE_BATTLEGROUND",IF(G420&lt;&gt;"LIBSETS_SETTYPE_SPECIAL",IF(AT420&lt;&gt;"",VLOOKUP(AT420,'ESO zone constants'!$D$3:$H$4953,5,FALSE),""),""),"")</f>
        <v/>
      </c>
      <c r="AU420" s="42"/>
      <c r="AV420" s="42"/>
      <c r="AW420" s="39"/>
      <c r="AX420" s="87" t="s">
        <v>2678</v>
      </c>
      <c r="AY420" s="21" t="str">
        <f t="shared" si="30"/>
        <v>[480] = {wayshrines={-1,-1,-1,}, traitsNeeded=3, dlcId=DLC_BASE_GAME</v>
      </c>
      <c r="AZ420" s="21" t="str">
        <f t="shared" si="31"/>
        <v>, zoneIds={181}, veteran=false</v>
      </c>
      <c r="BA420" s="21" t="str">
        <f t="shared" si="32"/>
        <v>, setType=LIBSETS_SETTYPE_CRAFTED</v>
      </c>
      <c r="BB420" s="21" t="str">
        <f t="shared" si="33"/>
        <v>},</v>
      </c>
      <c r="BC420" s="21" t="str">
        <f t="shared" si="34"/>
        <v xml:space="preserve"> --Critical Riposte / Kritischer Konter   [Cyrodiil]</v>
      </c>
    </row>
    <row r="421" spans="1:55" x14ac:dyDescent="0.25">
      <c r="A421" s="5">
        <v>481</v>
      </c>
      <c r="B421" t="s">
        <v>1679</v>
      </c>
      <c r="C421" t="s">
        <v>1663</v>
      </c>
      <c r="D421" s="3">
        <f>A421</f>
        <v>481</v>
      </c>
      <c r="G421" s="3" t="s">
        <v>1479</v>
      </c>
      <c r="I421" t="s">
        <v>91</v>
      </c>
      <c r="J421" t="s">
        <v>91</v>
      </c>
      <c r="K421">
        <v>-1</v>
      </c>
      <c r="L421">
        <v>-1</v>
      </c>
      <c r="M421">
        <v>-1</v>
      </c>
      <c r="N421">
        <v>3</v>
      </c>
      <c r="O421" s="66" t="s">
        <v>125</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constants'!$B$4:$C$1003,2,FALSE),"")</f>
        <v>Included in base game</v>
      </c>
      <c r="X421" s="3"/>
      <c r="Y421" s="3" t="str">
        <f>IF(G421&lt;&gt;"LIBSETS_SETTYPE_BATTLEGROUND",IF(G421&lt;&gt;"LIBSETS_SETTYPE_SPECIAL",IF(X421&lt;&gt;"",X421,IF(Z421&lt;&gt;"",VLOOKUP(Z421,'ESO zone constants'!$D$3:$H$4953,5,FALSE),"")),""),"")</f>
        <v/>
      </c>
      <c r="Z421" t="str">
        <f>IF(AND(O421&lt;&gt;"",NOT(ISERROR(O421))),"",IF(AND(L421&lt;&gt;"",L421&gt;0,NOT(ISERROR(L421))),VLOOKUP(L421,'ESO dumped WayshrineInfo'!$K$3:$N$9999,4,FALSE),""))</f>
        <v/>
      </c>
      <c r="AB421" s="42"/>
      <c r="AC421" s="42"/>
      <c r="AD421" s="3" t="str">
        <f>IF(G421&lt;&gt;"LIBSETS_SETTYPE_BATTLEGROUND",IF(G421&lt;&gt;"LIBSETS_SETTYPE_SPECIAL",IF(AE421&lt;&gt;"",VLOOKUP(AE421,'ESO zone constants'!$D$3:$H$4953,5,FALSE),""),""),"")</f>
        <v/>
      </c>
      <c r="AE421" t="str">
        <f>IF(AND(O421&lt;&gt;"",NOT(ISERROR(O421))),"",IF(AND(M421&lt;&gt;"",M421&gt;0,NOT(ISERROR(M421))),VLOOKUP(M421,'ESO dumped WayshrineInfo'!$K$3:$N$9999,4,FALSE),""))</f>
        <v/>
      </c>
      <c r="AF421" s="42"/>
      <c r="AG421" s="42"/>
      <c r="AH421" s="42"/>
      <c r="AI421" s="3" t="str">
        <f>IF(G421&lt;&gt;"LIBSETS_SETTYPE_BATTLEGROUND",IF(G421&lt;&gt;"LIBSETS_SETTYPE_SPECIAL",IF(AJ421&lt;&gt;"",VLOOKUP(AJ421,'ESO zone constants'!$D$3:$H$4953,5,FALSE),""),""),"")</f>
        <v/>
      </c>
      <c r="AK421" s="42"/>
      <c r="AL421" s="42"/>
      <c r="AM421" s="42"/>
      <c r="AN421" s="3" t="str">
        <f>IF(G421&lt;&gt;"LIBSETS_SETTYPE_BATTLEGROUND",IF(G421&lt;&gt;"LIBSETS_SETTYPE_SPECIAL",IF(AO421&lt;&gt;"",VLOOKUP(AO421,'ESO zone constants'!$D$3:$H$4953,5,FALSE),""),""),"")</f>
        <v/>
      </c>
      <c r="AP421" s="42"/>
      <c r="AQ421" s="42"/>
      <c r="AR421" s="42"/>
      <c r="AS421" s="3" t="str">
        <f>IF(G421&lt;&gt;"LIBSETS_SETTYPE_BATTLEGROUND",IF(G421&lt;&gt;"LIBSETS_SETTYPE_SPECIAL",IF(AT421&lt;&gt;"",VLOOKUP(AT421,'ESO zone constants'!$D$3:$H$4953,5,FALSE),""),""),"")</f>
        <v/>
      </c>
      <c r="AU421" s="42"/>
      <c r="AV421" s="42"/>
      <c r="AW421" s="39"/>
      <c r="AX421" s="87" t="s">
        <v>2678</v>
      </c>
      <c r="AY421" s="21" t="str">
        <f t="shared" si="30"/>
        <v>[481] = {wayshrines={-1,-1,-1,}, traitsNeeded=3, dlcId=DLC_BASE_GAME</v>
      </c>
      <c r="AZ421" s="21" t="str">
        <f t="shared" si="31"/>
        <v>, zoneIds={181}, veteran=false</v>
      </c>
      <c r="BA421" s="21" t="str">
        <f t="shared" si="32"/>
        <v>, setType=LIBSETS_SETTYPE_CRAFTED</v>
      </c>
      <c r="BB421" s="21" t="str">
        <f t="shared" si="33"/>
        <v>},</v>
      </c>
      <c r="BC421" s="21" t="str">
        <f t="shared" si="34"/>
        <v xml:space="preserve"> --Unchained Aggressor / Entfesselter Aggressor   [Cyrodiil]</v>
      </c>
    </row>
    <row r="422" spans="1:55" x14ac:dyDescent="0.25">
      <c r="A422" s="5">
        <v>482</v>
      </c>
      <c r="B422" t="s">
        <v>1680</v>
      </c>
      <c r="C422" t="s">
        <v>1664</v>
      </c>
      <c r="D422" s="3">
        <f>A422</f>
        <v>482</v>
      </c>
      <c r="G422" s="3" t="s">
        <v>1479</v>
      </c>
      <c r="I422" t="s">
        <v>91</v>
      </c>
      <c r="J422" t="s">
        <v>91</v>
      </c>
      <c r="K422">
        <v>-1</v>
      </c>
      <c r="L422">
        <v>-1</v>
      </c>
      <c r="M422">
        <v>-1</v>
      </c>
      <c r="N422">
        <v>3</v>
      </c>
      <c r="O422" s="66" t="s">
        <v>125</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X422" s="3"/>
      <c r="Y422" s="3" t="str">
        <f>IF(G422&lt;&gt;"LIBSETS_SETTYPE_BATTLEGROUND",IF(G422&lt;&gt;"LIBSETS_SETTYPE_SPECIAL",IF(X422&lt;&gt;"",X422,IF(Z422&lt;&gt;"",VLOOKUP(Z422,'ESO zone constants'!$D$3:$H$4953,5,FALSE),"")),""),"")</f>
        <v/>
      </c>
      <c r="Z422" t="str">
        <f>IF(AND(O422&lt;&gt;"",NOT(ISERROR(O422))),"",IF(AND(L422&lt;&gt;"",L422&gt;0,NOT(ISERROR(L422))),VLOOKUP(L422,'ESO dumped WayshrineInfo'!$K$3:$N$9999,4,FALSE),""))</f>
        <v/>
      </c>
      <c r="AB422" s="42"/>
      <c r="AC422" s="42"/>
      <c r="AD422" s="3" t="str">
        <f>IF(G422&lt;&gt;"LIBSETS_SETTYPE_BATTLEGROUND",IF(G422&lt;&gt;"LIBSETS_SETTYPE_SPECIAL",IF(AE422&lt;&gt;"",VLOOKUP(AE422,'ESO zone constants'!$D$3:$H$4953,5,FALSE),""),""),"")</f>
        <v/>
      </c>
      <c r="AE422" t="str">
        <f>IF(AND(O422&lt;&gt;"",NOT(ISERROR(O422))),"",IF(AND(M422&lt;&gt;"",M422&gt;0,NOT(ISERROR(M422))),VLOOKUP(M422,'ESO dumped WayshrineInfo'!$K$3:$N$9999,4,FALSE),""))</f>
        <v/>
      </c>
      <c r="AF422" s="42"/>
      <c r="AG422" s="42"/>
      <c r="AH422" s="42"/>
      <c r="AI422" s="3" t="str">
        <f>IF(G422&lt;&gt;"LIBSETS_SETTYPE_BATTLEGROUND",IF(G422&lt;&gt;"LIBSETS_SETTYPE_SPECIAL",IF(AJ422&lt;&gt;"",VLOOKUP(AJ422,'ESO zone constants'!$D$3:$H$4953,5,FALSE),""),""),"")</f>
        <v/>
      </c>
      <c r="AK422" s="42"/>
      <c r="AL422" s="42"/>
      <c r="AM422" s="42"/>
      <c r="AN422" s="3" t="str">
        <f>IF(G422&lt;&gt;"LIBSETS_SETTYPE_BATTLEGROUND",IF(G422&lt;&gt;"LIBSETS_SETTYPE_SPECIAL",IF(AO422&lt;&gt;"",VLOOKUP(AO422,'ESO zone constants'!$D$3:$H$4953,5,FALSE),""),""),"")</f>
        <v/>
      </c>
      <c r="AP422" s="42"/>
      <c r="AQ422" s="42"/>
      <c r="AR422" s="42"/>
      <c r="AS422" s="3" t="str">
        <f>IF(G422&lt;&gt;"LIBSETS_SETTYPE_BATTLEGROUND",IF(G422&lt;&gt;"LIBSETS_SETTYPE_SPECIAL",IF(AT422&lt;&gt;"",VLOOKUP(AT422,'ESO zone constants'!$D$3:$H$4953,5,FALSE),""),""),"")</f>
        <v/>
      </c>
      <c r="AU422" s="42"/>
      <c r="AV422" s="42"/>
      <c r="AW422" s="39"/>
      <c r="AX422" s="87" t="s">
        <v>2678</v>
      </c>
      <c r="AY422" s="21" t="str">
        <f t="shared" si="30"/>
        <v>[482] = {wayshrines={-1,-1,-1,}, traitsNeeded=3, dlcId=DLC_BASE_GAME</v>
      </c>
      <c r="AZ422" s="21" t="str">
        <f t="shared" si="31"/>
        <v>, zoneIds={181}, veteran=false</v>
      </c>
      <c r="BA422" s="21" t="str">
        <f t="shared" si="32"/>
        <v>, setType=LIBSETS_SETTYPE_CRAFTED</v>
      </c>
      <c r="BB422" s="21" t="str">
        <f t="shared" si="33"/>
        <v>},</v>
      </c>
      <c r="BC422" s="21" t="str">
        <f t="shared" si="34"/>
        <v xml:space="preserve"> --Dauntless Combatant / Furchtloser Kombattant   [Cyrodiil]</v>
      </c>
    </row>
    <row r="423" spans="1:55" x14ac:dyDescent="0.25">
      <c r="A423" s="5">
        <v>483</v>
      </c>
      <c r="B423" t="s">
        <v>1740</v>
      </c>
      <c r="C423" t="s">
        <v>1740</v>
      </c>
      <c r="D423" s="3">
        <f>A423</f>
        <v>483</v>
      </c>
      <c r="E423" s="59" t="s">
        <v>1803</v>
      </c>
      <c r="F423" s="30" t="s">
        <v>1469</v>
      </c>
      <c r="G423" s="8" t="s">
        <v>1487</v>
      </c>
      <c r="I423" t="s">
        <v>91</v>
      </c>
      <c r="J423" t="s">
        <v>91</v>
      </c>
      <c r="K423">
        <v>-1</v>
      </c>
      <c r="L423">
        <v>-1</v>
      </c>
      <c r="M423">
        <v>-1</v>
      </c>
      <c r="O423" s="66" t="s">
        <v>1699</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constants'!$B$4:$C$1003,2,FALSE),"")</f>
        <v/>
      </c>
      <c r="U423" s="33" t="s">
        <v>1812</v>
      </c>
      <c r="V423" s="3" t="e">
        <f>IF(U423&lt;&gt;"",IF(U423&lt;&gt;"LIBSETS_DROP_MECHANIC_MONSTER_NAME",VLOOKUP(U423,'LibSets constants'!$I$4:$L$1003,3,FALSE),""),"")</f>
        <v>#N/A</v>
      </c>
      <c r="W423" s="3" t="e">
        <f>IF(U423&lt;&gt;"",IF(U423&lt;&gt;"LIBSETS_DROP_MECHANIC_MONSTER_NAME",VLOOKUP(U423,'LibSets constants'!$I$4:$L$1003,4,FALSE),""),"")</f>
        <v>#N/A</v>
      </c>
      <c r="X423" s="3"/>
      <c r="Y423" s="3" t="str">
        <f>IF(G423&lt;&gt;"LIBSETS_SETTYPE_BATTLEGROUND",IF(G423&lt;&gt;"LIBSETS_SETTYPE_SPECIAL",IF(X423&lt;&gt;"",X423,IF(Z423&lt;&gt;"",VLOOKUP(Z423,'ESO zone constants'!$D$3:$H$4953,5,FALSE),"")),""),"")</f>
        <v/>
      </c>
      <c r="Z423" t="str">
        <f>IF(AND(O423&lt;&gt;"",NOT(ISERROR(O423))),"",IF(AND(L423&lt;&gt;"",L423&gt;0,NOT(ISERROR(L423))),VLOOKUP(L423,'ESO dumped WayshrineInfo'!$K$3:$N$9999,4,FALSE),""))</f>
        <v/>
      </c>
      <c r="AB423" s="40" t="str">
        <f>IF(AA423&lt;&gt;"",IF(AA423&lt;&gt;"LIBSETS_DROP_MECHANIC_MONSTER_NAME",VLOOKUP(AA423,'LibSets constants'!$I$4:$L$1003,3,FALSE),""),"")</f>
        <v/>
      </c>
      <c r="AC423" s="40" t="str">
        <f>IF(AA423&lt;&gt;"",IF(AA423&lt;&gt;"LIBSETS_DROP_MECHANIC_MONSTER_NAME",VLOOKUP(AA423,'LibSets constants'!$I$4:$L$1003,4,FALSE),""),"")</f>
        <v/>
      </c>
      <c r="AD423" s="3" t="str">
        <f>IF(G423&lt;&gt;"LIBSETS_SETTYPE_BATTLEGROUND",IF(G423&lt;&gt;"LIBSETS_SETTYPE_SPECIAL",IF(AE423&lt;&gt;"",VLOOKUP(AE423,'ESO zone constants'!$D$3:$H$4953,5,FALSE),""),""),"")</f>
        <v/>
      </c>
      <c r="AE423" t="str">
        <f>IF(AND(O423&lt;&gt;"",NOT(ISERROR(O423))),"",IF(AND(M423&lt;&gt;"",M423&gt;0,NOT(ISERROR(M423))),VLOOKUP(M423,'ESO dumped WayshrineInfo'!$K$3:$N$9999,4,FALSE),""))</f>
        <v/>
      </c>
      <c r="AF423" s="41"/>
      <c r="AG423" s="40" t="str">
        <f>IF(AF423&lt;&gt;"",IF(AF423&lt;&gt;"LIBSETS_DROP_MECHANIC_MONSTER_NAME",VLOOKUP(AF423,'LibSets constants'!$I$4:$L$1003,3,FALSE),""),"")</f>
        <v/>
      </c>
      <c r="AH423" s="40" t="str">
        <f>IF(AF423&lt;&gt;"",IF(AF423&lt;&gt;"LIBSETS_DROP_MECHANIC_MONSTER_NAME",VLOOKUP(AF423,'LibSets constants'!$I$4:$L$1003,4,FALSE),""),"")</f>
        <v/>
      </c>
      <c r="AI423" s="3" t="str">
        <f>IF(G423&lt;&gt;"LIBSETS_SETTYPE_BATTLEGROUND",IF(G423&lt;&gt;"LIBSETS_SETTYPE_SPECIAL",IF(AJ423&lt;&gt;"",VLOOKUP(AJ423,'ESO zone constants'!$D$3:$H$4953,5,FALSE),""),""),"")</f>
        <v/>
      </c>
      <c r="AK423" s="41"/>
      <c r="AL423" s="40" t="str">
        <f>IF(AK423&lt;&gt;"",IF(AK423&lt;&gt;"LIBSETS_DROP_MECHANIC_MONSTER_NAME",VLOOKUP(AK423,'LibSets constants'!$I$4:$L$1003,3,FALSE),""),"")</f>
        <v/>
      </c>
      <c r="AM423" s="40" t="str">
        <f>IF(AK423&lt;&gt;"",IF(AK423&lt;&gt;"LIBSETS_DROP_MECHANIC_MONSTER_NAME",VLOOKUP(AK423,'LibSets constants'!$I$4:$L$1003,4,FALSE),""),"")</f>
        <v/>
      </c>
      <c r="AN423" s="3" t="str">
        <f>IF(G423&lt;&gt;"LIBSETS_SETTYPE_BATTLEGROUND",IF(G423&lt;&gt;"LIBSETS_SETTYPE_SPECIAL",IF(AO423&lt;&gt;"",VLOOKUP(AO423,'ESO zone constants'!$D$3:$H$4953,5,FALSE),""),""),"")</f>
        <v/>
      </c>
      <c r="AP423" s="41"/>
      <c r="AQ423" s="40" t="str">
        <f>IF(AP423&lt;&gt;"",IF(AP423&lt;&gt;"LIBSETS_DROP_MECHANIC_MONSTER_NAME",VLOOKUP(AP423,'LibSets constants'!$I$4:$L$1003,3,FALSE),""),"")</f>
        <v/>
      </c>
      <c r="AR423" s="40" t="str">
        <f>IF(AP423&lt;&gt;"",IF(AP423&lt;&gt;"LIBSETS_DROP_MECHANIC_MONSTER_NAME",VLOOKUP(AP423,'LibSets constants'!$I$4:$L$1003,4,FALSE),""),"")</f>
        <v/>
      </c>
      <c r="AS423" s="3" t="str">
        <f>IF(G423&lt;&gt;"LIBSETS_SETTYPE_BATTLEGROUND",IF(G423&lt;&gt;"LIBSETS_SETTYPE_SPECIAL",IF(AT423&lt;&gt;"",VLOOKUP(AT423,'ESO zone constants'!$D$3:$H$4953,5,FALSE),""),""),"")</f>
        <v/>
      </c>
      <c r="AU423" s="41"/>
      <c r="AV423" s="40" t="str">
        <f>IF(AU423&lt;&gt;"",IF(AU423&lt;&gt;"LIBSETS_DROP_MECHANIC_MONSTER_NAME",VLOOKUP(AU423,'LibSets constants'!$I$4:$L$1003,3,FALSE),""),"")</f>
        <v/>
      </c>
      <c r="AW423" s="43" t="str">
        <f>IF(AU423&lt;&gt;"",IF(AU423&lt;&gt;"LIBSETS_DROP_MECHANIC_MONSTER_NAME",VLOOKUP(AU423,'LibSets constants'!$I$4:$L$1003,4,FALSE),""),"")</f>
        <v/>
      </c>
      <c r="AX423" s="87" t="s">
        <v>2678</v>
      </c>
      <c r="AY423" s="21" t="str">
        <f t="shared" si="30"/>
        <v/>
      </c>
      <c r="AZ423" s="21" t="str">
        <f t="shared" si="31"/>
        <v/>
      </c>
      <c r="BA423" s="21" t="str">
        <f t="shared" si="32"/>
        <v/>
      </c>
      <c r="BB423" s="21" t="str">
        <f t="shared" si="33"/>
        <v/>
      </c>
      <c r="BC423" s="21" t="str">
        <f t="shared" si="34"/>
        <v/>
      </c>
    </row>
    <row r="424" spans="1:55" x14ac:dyDescent="0.25">
      <c r="A424" s="5">
        <v>484</v>
      </c>
      <c r="B424" t="s">
        <v>1741</v>
      </c>
      <c r="C424" t="s">
        <v>1741</v>
      </c>
      <c r="D424" s="3">
        <f>A424</f>
        <v>484</v>
      </c>
      <c r="E424" s="59" t="s">
        <v>1803</v>
      </c>
      <c r="F424" s="30" t="s">
        <v>1469</v>
      </c>
      <c r="G424" s="8" t="s">
        <v>1487</v>
      </c>
      <c r="I424" t="s">
        <v>91</v>
      </c>
      <c r="J424" t="s">
        <v>91</v>
      </c>
      <c r="K424">
        <v>-1</v>
      </c>
      <c r="L424">
        <v>-1</v>
      </c>
      <c r="M424">
        <v>-1</v>
      </c>
      <c r="O424" s="66" t="s">
        <v>1699</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constants'!$B$4:$C$1003,2,FALSE),"")</f>
        <v/>
      </c>
      <c r="U424" s="33" t="s">
        <v>1812</v>
      </c>
      <c r="V424" s="3" t="e">
        <f>IF(U424&lt;&gt;"",IF(U424&lt;&gt;"LIBSETS_DROP_MECHANIC_MONSTER_NAME",VLOOKUP(U424,'LibSets constants'!$I$4:$L$1003,3,FALSE),""),"")</f>
        <v>#N/A</v>
      </c>
      <c r="W424" s="3" t="e">
        <f>IF(U424&lt;&gt;"",IF(U424&lt;&gt;"LIBSETS_DROP_MECHANIC_MONSTER_NAME",VLOOKUP(U424,'LibSets constants'!$I$4:$L$1003,4,FALSE),""),"")</f>
        <v>#N/A</v>
      </c>
      <c r="X424" s="3"/>
      <c r="Y424" s="3" t="str">
        <f>IF(G424&lt;&gt;"LIBSETS_SETTYPE_BATTLEGROUND",IF(G424&lt;&gt;"LIBSETS_SETTYPE_SPECIAL",IF(X424&lt;&gt;"",X424,IF(Z424&lt;&gt;"",VLOOKUP(Z424,'ESO zone constants'!$D$3:$H$4953,5,FALSE),"")),""),"")</f>
        <v/>
      </c>
      <c r="Z424" t="str">
        <f>IF(AND(O424&lt;&gt;"",NOT(ISERROR(O424))),"",IF(AND(L424&lt;&gt;"",L424&gt;0,NOT(ISERROR(L424))),VLOOKUP(L424,'ESO dumped WayshrineInfo'!$K$3:$N$9999,4,FALSE),""))</f>
        <v/>
      </c>
      <c r="AB424" s="43" t="str">
        <f>IF(AA424&lt;&gt;"",IF(AA424&lt;&gt;"LIBSETS_DROP_MECHANIC_MONSTER_NAME",VLOOKUP(AA424,'LibSets constants'!$I$4:$L$1003,3,FALSE),""),"")</f>
        <v/>
      </c>
      <c r="AC424" s="43" t="str">
        <f>IF(AA424&lt;&gt;"",IF(AA424&lt;&gt;"LIBSETS_DROP_MECHANIC_MONSTER_NAME",VLOOKUP(AA424,'LibSets constants'!$I$4:$L$1003,4,FALSE),""),"")</f>
        <v/>
      </c>
      <c r="AD424" s="3" t="str">
        <f>IF(G424&lt;&gt;"LIBSETS_SETTYPE_BATTLEGROUND",IF(G424&lt;&gt;"LIBSETS_SETTYPE_SPECIAL",IF(AE424&lt;&gt;"",VLOOKUP(AE424,'ESO zone constants'!$D$3:$H$4953,5,FALSE),""),""),"")</f>
        <v/>
      </c>
      <c r="AE424" t="str">
        <f>IF(AND(O424&lt;&gt;"",NOT(ISERROR(O424))),"",IF(AND(M424&lt;&gt;"",M424&gt;0,NOT(ISERROR(M424))),VLOOKUP(M424,'ESO dumped WayshrineInfo'!$K$3:$N$9999,4,FALSE),""))</f>
        <v/>
      </c>
      <c r="AF424" s="44"/>
      <c r="AG424" s="43" t="str">
        <f>IF(AF424&lt;&gt;"",IF(AF424&lt;&gt;"LIBSETS_DROP_MECHANIC_MONSTER_NAME",VLOOKUP(AF424,'LibSets constants'!$I$4:$L$1003,3,FALSE),""),"")</f>
        <v/>
      </c>
      <c r="AH424" s="43" t="str">
        <f>IF(AF424&lt;&gt;"",IF(AF424&lt;&gt;"LIBSETS_DROP_MECHANIC_MONSTER_NAME",VLOOKUP(AF424,'LibSets constants'!$I$4:$L$1003,4,FALSE),""),"")</f>
        <v/>
      </c>
      <c r="AI424" s="3" t="str">
        <f>IF(G424&lt;&gt;"LIBSETS_SETTYPE_BATTLEGROUND",IF(G424&lt;&gt;"LIBSETS_SETTYPE_SPECIAL",IF(AJ424&lt;&gt;"",VLOOKUP(AJ424,'ESO zone constants'!$D$3:$H$4953,5,FALSE),""),""),"")</f>
        <v/>
      </c>
      <c r="AK424" s="44"/>
      <c r="AL424" s="43" t="str">
        <f>IF(AK424&lt;&gt;"",IF(AK424&lt;&gt;"LIBSETS_DROP_MECHANIC_MONSTER_NAME",VLOOKUP(AK424,'LibSets constants'!$I$4:$L$1003,3,FALSE),""),"")</f>
        <v/>
      </c>
      <c r="AM424" s="43" t="str">
        <f>IF(AK424&lt;&gt;"",IF(AK424&lt;&gt;"LIBSETS_DROP_MECHANIC_MONSTER_NAME",VLOOKUP(AK424,'LibSets constants'!$I$4:$L$1003,4,FALSE),""),"")</f>
        <v/>
      </c>
      <c r="AN424" s="3" t="str">
        <f>IF(G424&lt;&gt;"LIBSETS_SETTYPE_BATTLEGROUND",IF(G424&lt;&gt;"LIBSETS_SETTYPE_SPECIAL",IF(AO424&lt;&gt;"",VLOOKUP(AO424,'ESO zone constants'!$D$3:$H$4953,5,FALSE),""),""),"")</f>
        <v/>
      </c>
      <c r="AP424" s="44"/>
      <c r="AQ424" s="43" t="str">
        <f>IF(AP424&lt;&gt;"",IF(AP424&lt;&gt;"LIBSETS_DROP_MECHANIC_MONSTER_NAME",VLOOKUP(AP424,'LibSets constants'!$I$4:$L$1003,3,FALSE),""),"")</f>
        <v/>
      </c>
      <c r="AR424" s="43" t="str">
        <f>IF(AP424&lt;&gt;"",IF(AP424&lt;&gt;"LIBSETS_DROP_MECHANIC_MONSTER_NAME",VLOOKUP(AP424,'LibSets constants'!$I$4:$L$1003,4,FALSE),""),"")</f>
        <v/>
      </c>
      <c r="AS424" s="3" t="str">
        <f>IF(G424&lt;&gt;"LIBSETS_SETTYPE_BATTLEGROUND",IF(G424&lt;&gt;"LIBSETS_SETTYPE_SPECIAL",IF(AT424&lt;&gt;"",VLOOKUP(AT424,'ESO zone constants'!$D$3:$H$4953,5,FALSE),""),""),"")</f>
        <v/>
      </c>
      <c r="AU424" s="44"/>
      <c r="AV424" s="43" t="str">
        <f>IF(AU424&lt;&gt;"",IF(AU424&lt;&gt;"LIBSETS_DROP_MECHANIC_MONSTER_NAME",VLOOKUP(AU424,'LibSets constants'!$I$4:$L$1003,3,FALSE),""),"")</f>
        <v/>
      </c>
      <c r="AW424" s="43" t="str">
        <f>IF(AU424&lt;&gt;"",IF(AU424&lt;&gt;"LIBSETS_DROP_MECHANIC_MONSTER_NAME",VLOOKUP(AU424,'LibSets constants'!$I$4:$L$1003,4,FALSE),""),"")</f>
        <v/>
      </c>
      <c r="AX424" s="87" t="s">
        <v>2678</v>
      </c>
      <c r="AY424" s="21" t="str">
        <f t="shared" si="30"/>
        <v/>
      </c>
      <c r="AZ424" s="21" t="str">
        <f t="shared" si="31"/>
        <v/>
      </c>
      <c r="BA424" s="21" t="str">
        <f t="shared" si="32"/>
        <v/>
      </c>
      <c r="BB424" s="21" t="str">
        <f t="shared" si="33"/>
        <v/>
      </c>
      <c r="BC424" s="21" t="str">
        <f t="shared" si="34"/>
        <v/>
      </c>
    </row>
    <row r="425" spans="1:55" x14ac:dyDescent="0.25">
      <c r="A425" s="5">
        <v>485</v>
      </c>
      <c r="B425" t="s">
        <v>1742</v>
      </c>
      <c r="C425" t="s">
        <v>1742</v>
      </c>
      <c r="D425" s="3">
        <f>A425</f>
        <v>485</v>
      </c>
      <c r="E425" s="59" t="s">
        <v>1803</v>
      </c>
      <c r="F425" s="30" t="s">
        <v>1469</v>
      </c>
      <c r="G425" s="8" t="s">
        <v>1487</v>
      </c>
      <c r="I425" t="s">
        <v>91</v>
      </c>
      <c r="J425" t="s">
        <v>91</v>
      </c>
      <c r="K425">
        <v>-1</v>
      </c>
      <c r="L425">
        <v>-1</v>
      </c>
      <c r="M425">
        <v>-1</v>
      </c>
      <c r="O425" s="66" t="s">
        <v>1699</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constants'!$B$4:$C$1003,2,FALSE),"")</f>
        <v/>
      </c>
      <c r="U425" s="33" t="s">
        <v>1812</v>
      </c>
      <c r="V425" s="3" t="e">
        <f>IF(U425&lt;&gt;"",IF(U425&lt;&gt;"LIBSETS_DROP_MECHANIC_MONSTER_NAME",VLOOKUP(U425,'LibSets constants'!$I$4:$L$1003,3,FALSE),""),"")</f>
        <v>#N/A</v>
      </c>
      <c r="W425" s="3" t="e">
        <f>IF(U425&lt;&gt;"",IF(U425&lt;&gt;"LIBSETS_DROP_MECHANIC_MONSTER_NAME",VLOOKUP(U425,'LibSets constants'!$I$4:$L$1003,4,FALSE),""),"")</f>
        <v>#N/A</v>
      </c>
      <c r="X425" s="3"/>
      <c r="Y425" s="3" t="str">
        <f>IF(G425&lt;&gt;"LIBSETS_SETTYPE_BATTLEGROUND",IF(G425&lt;&gt;"LIBSETS_SETTYPE_SPECIAL",IF(X425&lt;&gt;"",X425,IF(Z425&lt;&gt;"",VLOOKUP(Z425,'ESO zone constants'!$D$3:$H$4953,5,FALSE),"")),""),"")</f>
        <v/>
      </c>
      <c r="Z425" t="str">
        <f>IF(AND(O425&lt;&gt;"",NOT(ISERROR(O425))),"",IF(AND(L425&lt;&gt;"",L425&gt;0,NOT(ISERROR(L425))),VLOOKUP(L425,'ESO dumped WayshrineInfo'!$K$3:$N$9999,4,FALSE),""))</f>
        <v/>
      </c>
      <c r="AB425" s="43" t="str">
        <f>IF(AA425&lt;&gt;"",IF(AA425&lt;&gt;"LIBSETS_DROP_MECHANIC_MONSTER_NAME",VLOOKUP(AA425,'LibSets constants'!$I$4:$L$1003,3,FALSE),""),"")</f>
        <v/>
      </c>
      <c r="AC425" s="43" t="str">
        <f>IF(AA425&lt;&gt;"",IF(AA425&lt;&gt;"LIBSETS_DROP_MECHANIC_MONSTER_NAME",VLOOKUP(AA425,'LibSets constants'!$I$4:$L$1003,4,FALSE),""),"")</f>
        <v/>
      </c>
      <c r="AD425" s="3" t="str">
        <f>IF(G425&lt;&gt;"LIBSETS_SETTYPE_BATTLEGROUND",IF(G425&lt;&gt;"LIBSETS_SETTYPE_SPECIAL",IF(AE425&lt;&gt;"",VLOOKUP(AE425,'ESO zone constants'!$D$3:$H$4953,5,FALSE),""),""),"")</f>
        <v/>
      </c>
      <c r="AE425" t="str">
        <f>IF(AND(O425&lt;&gt;"",NOT(ISERROR(O425))),"",IF(AND(M425&lt;&gt;"",M425&gt;0,NOT(ISERROR(M425))),VLOOKUP(M425,'ESO dumped WayshrineInfo'!$K$3:$N$9999,4,FALSE),""))</f>
        <v/>
      </c>
      <c r="AF425" s="44"/>
      <c r="AG425" s="43" t="str">
        <f>IF(AF425&lt;&gt;"",IF(AF425&lt;&gt;"LIBSETS_DROP_MECHANIC_MONSTER_NAME",VLOOKUP(AF425,'LibSets constants'!$I$4:$L$1003,3,FALSE),""),"")</f>
        <v/>
      </c>
      <c r="AH425" s="43" t="str">
        <f>IF(AF425&lt;&gt;"",IF(AF425&lt;&gt;"LIBSETS_DROP_MECHANIC_MONSTER_NAME",VLOOKUP(AF425,'LibSets constants'!$I$4:$L$1003,4,FALSE),""),"")</f>
        <v/>
      </c>
      <c r="AI425" s="3" t="str">
        <f>IF(G425&lt;&gt;"LIBSETS_SETTYPE_BATTLEGROUND",IF(G425&lt;&gt;"LIBSETS_SETTYPE_SPECIAL",IF(AJ425&lt;&gt;"",VLOOKUP(AJ425,'ESO zone constants'!$D$3:$H$4953,5,FALSE),""),""),"")</f>
        <v/>
      </c>
      <c r="AK425" s="44"/>
      <c r="AL425" s="43" t="str">
        <f>IF(AK425&lt;&gt;"",IF(AK425&lt;&gt;"LIBSETS_DROP_MECHANIC_MONSTER_NAME",VLOOKUP(AK425,'LibSets constants'!$I$4:$L$1003,3,FALSE),""),"")</f>
        <v/>
      </c>
      <c r="AM425" s="43" t="str">
        <f>IF(AK425&lt;&gt;"",IF(AK425&lt;&gt;"LIBSETS_DROP_MECHANIC_MONSTER_NAME",VLOOKUP(AK425,'LibSets constants'!$I$4:$L$1003,4,FALSE),""),"")</f>
        <v/>
      </c>
      <c r="AN425" s="3" t="str">
        <f>IF(G425&lt;&gt;"LIBSETS_SETTYPE_BATTLEGROUND",IF(G425&lt;&gt;"LIBSETS_SETTYPE_SPECIAL",IF(AO425&lt;&gt;"",VLOOKUP(AO425,'ESO zone constants'!$D$3:$H$4953,5,FALSE),""),""),"")</f>
        <v/>
      </c>
      <c r="AP425" s="44"/>
      <c r="AQ425" s="43" t="str">
        <f>IF(AP425&lt;&gt;"",IF(AP425&lt;&gt;"LIBSETS_DROP_MECHANIC_MONSTER_NAME",VLOOKUP(AP425,'LibSets constants'!$I$4:$L$1003,3,FALSE),""),"")</f>
        <v/>
      </c>
      <c r="AR425" s="43" t="str">
        <f>IF(AP425&lt;&gt;"",IF(AP425&lt;&gt;"LIBSETS_DROP_MECHANIC_MONSTER_NAME",VLOOKUP(AP425,'LibSets constants'!$I$4:$L$1003,4,FALSE),""),"")</f>
        <v/>
      </c>
      <c r="AS425" s="3" t="str">
        <f>IF(G425&lt;&gt;"LIBSETS_SETTYPE_BATTLEGROUND",IF(G425&lt;&gt;"LIBSETS_SETTYPE_SPECIAL",IF(AT425&lt;&gt;"",VLOOKUP(AT425,'ESO zone constants'!$D$3:$H$4953,5,FALSE),""),""),"")</f>
        <v/>
      </c>
      <c r="AU425" s="44"/>
      <c r="AV425" s="43" t="str">
        <f>IF(AU425&lt;&gt;"",IF(AU425&lt;&gt;"LIBSETS_DROP_MECHANIC_MONSTER_NAME",VLOOKUP(AU425,'LibSets constants'!$I$4:$L$1003,3,FALSE),""),"")</f>
        <v/>
      </c>
      <c r="AW425" s="43" t="str">
        <f>IF(AU425&lt;&gt;"",IF(AU425&lt;&gt;"LIBSETS_DROP_MECHANIC_MONSTER_NAME",VLOOKUP(AU425,'LibSets constants'!$I$4:$L$1003,4,FALSE),""),"")</f>
        <v/>
      </c>
      <c r="AX425" s="87" t="s">
        <v>2678</v>
      </c>
      <c r="AY425" s="21" t="str">
        <f t="shared" si="30"/>
        <v/>
      </c>
      <c r="AZ425" s="21" t="str">
        <f t="shared" si="31"/>
        <v/>
      </c>
      <c r="BA425" s="21" t="str">
        <f t="shared" si="32"/>
        <v/>
      </c>
      <c r="BB425" s="21" t="str">
        <f t="shared" si="33"/>
        <v/>
      </c>
      <c r="BC425" s="21" t="str">
        <f t="shared" si="34"/>
        <v/>
      </c>
    </row>
    <row r="426" spans="1:55" x14ac:dyDescent="0.25">
      <c r="A426" s="5">
        <v>486</v>
      </c>
      <c r="B426" t="s">
        <v>1743</v>
      </c>
      <c r="C426" t="s">
        <v>1743</v>
      </c>
      <c r="D426" s="3">
        <f>A426</f>
        <v>486</v>
      </c>
      <c r="E426" s="59" t="s">
        <v>1803</v>
      </c>
      <c r="F426" s="30" t="s">
        <v>1469</v>
      </c>
      <c r="G426" s="8" t="s">
        <v>1487</v>
      </c>
      <c r="I426" t="s">
        <v>91</v>
      </c>
      <c r="J426" t="s">
        <v>91</v>
      </c>
      <c r="K426">
        <v>-1</v>
      </c>
      <c r="L426">
        <v>-1</v>
      </c>
      <c r="M426">
        <v>-1</v>
      </c>
      <c r="O426" s="66" t="s">
        <v>1699</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constants'!$B$4:$C$1003,2,FALSE),"")</f>
        <v/>
      </c>
      <c r="U426" s="33" t="s">
        <v>1812</v>
      </c>
      <c r="V426" s="3" t="e">
        <f>IF(U426&lt;&gt;"",IF(U426&lt;&gt;"LIBSETS_DROP_MECHANIC_MONSTER_NAME",VLOOKUP(U426,'LibSets constants'!$I$4:$L$1003,3,FALSE),""),"")</f>
        <v>#N/A</v>
      </c>
      <c r="W426" s="3" t="e">
        <f>IF(U426&lt;&gt;"",IF(U426&lt;&gt;"LIBSETS_DROP_MECHANIC_MONSTER_NAME",VLOOKUP(U426,'LibSets constants'!$I$4:$L$1003,4,FALSE),""),"")</f>
        <v>#N/A</v>
      </c>
      <c r="X426" s="3"/>
      <c r="Y426" s="3" t="str">
        <f>IF(G426&lt;&gt;"LIBSETS_SETTYPE_BATTLEGROUND",IF(G426&lt;&gt;"LIBSETS_SETTYPE_SPECIAL",IF(X426&lt;&gt;"",X426,IF(Z426&lt;&gt;"",VLOOKUP(Z426,'ESO zone constants'!$D$3:$H$4953,5,FALSE),"")),""),"")</f>
        <v/>
      </c>
      <c r="Z426" t="str">
        <f>IF(AND(O426&lt;&gt;"",NOT(ISERROR(O426))),"",IF(AND(L426&lt;&gt;"",L426&gt;0,NOT(ISERROR(L426))),VLOOKUP(L426,'ESO dumped WayshrineInfo'!$K$3:$N$9999,4,FALSE),""))</f>
        <v/>
      </c>
      <c r="AB426" s="43" t="str">
        <f>IF(AA426&lt;&gt;"",IF(AA426&lt;&gt;"LIBSETS_DROP_MECHANIC_MONSTER_NAME",VLOOKUP(AA426,'LibSets constants'!$I$4:$L$1003,3,FALSE),""),"")</f>
        <v/>
      </c>
      <c r="AC426" s="43" t="str">
        <f>IF(AA426&lt;&gt;"",IF(AA426&lt;&gt;"LIBSETS_DROP_MECHANIC_MONSTER_NAME",VLOOKUP(AA426,'LibSets constants'!$I$4:$L$1003,4,FALSE),""),"")</f>
        <v/>
      </c>
      <c r="AD426" s="3" t="str">
        <f>IF(G426&lt;&gt;"LIBSETS_SETTYPE_BATTLEGROUND",IF(G426&lt;&gt;"LIBSETS_SETTYPE_SPECIAL",IF(AE426&lt;&gt;"",VLOOKUP(AE426,'ESO zone constants'!$D$3:$H$4953,5,FALSE),""),""),"")</f>
        <v/>
      </c>
      <c r="AE426" t="str">
        <f>IF(AND(O426&lt;&gt;"",NOT(ISERROR(O426))),"",IF(AND(M426&lt;&gt;"",M426&gt;0,NOT(ISERROR(M426))),VLOOKUP(M426,'ESO dumped WayshrineInfo'!$K$3:$N$9999,4,FALSE),""))</f>
        <v/>
      </c>
      <c r="AF426" s="44"/>
      <c r="AG426" s="43" t="str">
        <f>IF(AF426&lt;&gt;"",IF(AF426&lt;&gt;"LIBSETS_DROP_MECHANIC_MONSTER_NAME",VLOOKUP(AF426,'LibSets constants'!$I$4:$L$1003,3,FALSE),""),"")</f>
        <v/>
      </c>
      <c r="AH426" s="43" t="str">
        <f>IF(AF426&lt;&gt;"",IF(AF426&lt;&gt;"LIBSETS_DROP_MECHANIC_MONSTER_NAME",VLOOKUP(AF426,'LibSets constants'!$I$4:$L$1003,4,FALSE),""),"")</f>
        <v/>
      </c>
      <c r="AI426" s="3" t="str">
        <f>IF(G426&lt;&gt;"LIBSETS_SETTYPE_BATTLEGROUND",IF(G426&lt;&gt;"LIBSETS_SETTYPE_SPECIAL",IF(AJ426&lt;&gt;"",VLOOKUP(AJ426,'ESO zone constants'!$D$3:$H$4953,5,FALSE),""),""),"")</f>
        <v/>
      </c>
      <c r="AK426" s="44"/>
      <c r="AL426" s="43" t="str">
        <f>IF(AK426&lt;&gt;"",IF(AK426&lt;&gt;"LIBSETS_DROP_MECHANIC_MONSTER_NAME",VLOOKUP(AK426,'LibSets constants'!$I$4:$L$1003,3,FALSE),""),"")</f>
        <v/>
      </c>
      <c r="AM426" s="43" t="str">
        <f>IF(AK426&lt;&gt;"",IF(AK426&lt;&gt;"LIBSETS_DROP_MECHANIC_MONSTER_NAME",VLOOKUP(AK426,'LibSets constants'!$I$4:$L$1003,4,FALSE),""),"")</f>
        <v/>
      </c>
      <c r="AN426" s="3" t="str">
        <f>IF(G426&lt;&gt;"LIBSETS_SETTYPE_BATTLEGROUND",IF(G426&lt;&gt;"LIBSETS_SETTYPE_SPECIAL",IF(AO426&lt;&gt;"",VLOOKUP(AO426,'ESO zone constants'!$D$3:$H$4953,5,FALSE),""),""),"")</f>
        <v/>
      </c>
      <c r="AP426" s="44"/>
      <c r="AQ426" s="43" t="str">
        <f>IF(AP426&lt;&gt;"",IF(AP426&lt;&gt;"LIBSETS_DROP_MECHANIC_MONSTER_NAME",VLOOKUP(AP426,'LibSets constants'!$I$4:$L$1003,3,FALSE),""),"")</f>
        <v/>
      </c>
      <c r="AR426" s="43" t="str">
        <f>IF(AP426&lt;&gt;"",IF(AP426&lt;&gt;"LIBSETS_DROP_MECHANIC_MONSTER_NAME",VLOOKUP(AP426,'LibSets constants'!$I$4:$L$1003,4,FALSE),""),"")</f>
        <v/>
      </c>
      <c r="AS426" s="3" t="str">
        <f>IF(G426&lt;&gt;"LIBSETS_SETTYPE_BATTLEGROUND",IF(G426&lt;&gt;"LIBSETS_SETTYPE_SPECIAL",IF(AT426&lt;&gt;"",VLOOKUP(AT426,'ESO zone constants'!$D$3:$H$4953,5,FALSE),""),""),"")</f>
        <v/>
      </c>
      <c r="AU426" s="44"/>
      <c r="AV426" s="43" t="str">
        <f>IF(AU426&lt;&gt;"",IF(AU426&lt;&gt;"LIBSETS_DROP_MECHANIC_MONSTER_NAME",VLOOKUP(AU426,'LibSets constants'!$I$4:$L$1003,3,FALSE),""),"")</f>
        <v/>
      </c>
      <c r="AW426" s="43" t="str">
        <f>IF(AU426&lt;&gt;"",IF(AU426&lt;&gt;"LIBSETS_DROP_MECHANIC_MONSTER_NAME",VLOOKUP(AU426,'LibSets constants'!$I$4:$L$1003,4,FALSE),""),"")</f>
        <v/>
      </c>
      <c r="AX426" s="87" t="s">
        <v>2678</v>
      </c>
      <c r="AY426" s="21" t="str">
        <f t="shared" si="30"/>
        <v/>
      </c>
      <c r="AZ426" s="21" t="str">
        <f t="shared" si="31"/>
        <v/>
      </c>
      <c r="BA426" s="21" t="str">
        <f t="shared" si="32"/>
        <v/>
      </c>
      <c r="BB426" s="21" t="str">
        <f t="shared" si="33"/>
        <v/>
      </c>
      <c r="BC426" s="21" t="str">
        <f t="shared" si="34"/>
        <v/>
      </c>
    </row>
    <row r="427" spans="1:55" x14ac:dyDescent="0.25">
      <c r="A427" s="5">
        <v>487</v>
      </c>
      <c r="B427" t="s">
        <v>1744</v>
      </c>
      <c r="C427" t="s">
        <v>2660</v>
      </c>
      <c r="D427" s="3">
        <f>A427</f>
        <v>487</v>
      </c>
      <c r="G427" s="8" t="s">
        <v>1485</v>
      </c>
      <c r="I427" t="s">
        <v>91</v>
      </c>
      <c r="J427" t="s">
        <v>91</v>
      </c>
      <c r="K427">
        <v>418</v>
      </c>
      <c r="L427">
        <v>419</v>
      </c>
      <c r="M427">
        <v>421</v>
      </c>
      <c r="N427">
        <v>0</v>
      </c>
      <c r="O427" s="66" t="s">
        <v>1699</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constants'!$B$4:$C$1003,2,FALSE),"")</f>
        <v>Greymoor</v>
      </c>
      <c r="U427" s="33" t="s">
        <v>1565</v>
      </c>
      <c r="V427" s="3" t="str">
        <f>IF(U427&lt;&gt;"",IF(U427&lt;&gt;"LIBSETS_DROP_MECHANIC_MONSTER_NAME",VLOOKUP(U427,'LibSets constants'!$I$4:$L$1003,3,FALSE),""),"")</f>
        <v>Delve bosses have a chance to drop a waist or feet.</v>
      </c>
      <c r="W427" s="3" t="str">
        <f>IF(U427&lt;&gt;"",IF(U427&lt;&gt;"LIBSETS_DROP_MECHANIC_MONSTER_NAME",VLOOKUP(U427,'LibSets constants'!$I$4:$L$1003,4,FALSE),""),"")</f>
        <v>Bosse in Gewölben haben die Chance, eine Taille oder Füße fallen zu lassen.</v>
      </c>
      <c r="X427" s="3"/>
      <c r="Y427" s="3" t="str">
        <f>IF(G427&lt;&gt;"LIBSETS_SETTYPE_BATTLEGROUND",IF(G427&lt;&gt;"LIBSETS_SETTYPE_SPECIAL",IF(X427&lt;&gt;"",X427,IF(Z427&lt;&gt;"",VLOOKUP(Z427,'ESO zone constants'!$D$3:$H$4953,5,FALSE),"")),""),"")</f>
        <v/>
      </c>
      <c r="Z427" t="str">
        <f>IF(AND(O427&lt;&gt;"",NOT(ISERROR(O427))),"",IF(AND(L427&lt;&gt;"",L427&gt;0,NOT(ISERROR(L427))),VLOOKUP(L427,'ESO dumped WayshrineInfo'!$K$3:$N$9999,4,FALSE),""))</f>
        <v/>
      </c>
      <c r="AA427" s="33" t="s">
        <v>1565</v>
      </c>
      <c r="AB427" s="43" t="str">
        <f>IF(AA427&lt;&gt;"",IF(AA427&lt;&gt;"LIBSETS_DROP_MECHANIC_MONSTER_NAME",VLOOKUP(AA427,'LibSets constants'!$I$4:$L$1003,3,FALSE),""),"")</f>
        <v>Delve bosses have a chance to drop a waist or feet.</v>
      </c>
      <c r="AC427" s="43" t="str">
        <f>IF(AA427&lt;&gt;"",IF(AA427&lt;&gt;"LIBSETS_DROP_MECHANIC_MONSTER_NAME",VLOOKUP(AA427,'LibSets constants'!$I$4:$L$1003,4,FALSE),""),"")</f>
        <v>Bosse in Gewölben haben die Chance, eine Taille oder Füße fallen zu lassen.</v>
      </c>
      <c r="AD427" s="43" t="str">
        <f>IF(G427&lt;&gt;"LIBSETS_SETTYPE_BATTLEGROUND",IF(G427&lt;&gt;"LIBSETS_SETTYPE_SPECIAL",IF(AE427&lt;&gt;"",VLOOKUP(AE427,'ESO zone constants'!$D$3:$H$4953,5,FALSE),""),""),"")</f>
        <v/>
      </c>
      <c r="AE427" t="str">
        <f>IF(AND(O427&lt;&gt;"",NOT(ISERROR(O427))),"",IF(AND(M427&lt;&gt;"",M427&gt;0,NOT(ISERROR(M427))),VLOOKUP(M427,'ESO dumped WayshrineInfo'!$K$3:$N$9999,4,FALSE),""))</f>
        <v/>
      </c>
      <c r="AF427" s="44" t="s">
        <v>1567</v>
      </c>
      <c r="AG427" s="43" t="str">
        <f>IF(AF427&lt;&gt;"",IF(AF427&lt;&gt;"LIBSETS_DROP_MECHANIC_MONSTER_NAME",VLOOKUP(AF427,'LibSets constants'!$I$4:$L$1003,3,FALSE),""),"")</f>
        <v>Public dungeon bosses have a chance to drop a shoulder, hand, or weapon.</v>
      </c>
      <c r="AH427" s="43" t="str">
        <f>IF(AF427&lt;&gt;"",IF(AF427&lt;&gt;"LIBSETS_DROP_MECHANIC_MONSTER_NAME",VLOOKUP(AF427,'LibSets constants'!$I$4:$L$1003,4,FALSE),""),"")</f>
        <v>Öffentliche Dungeon-Bosse haben die Möglichkeit, eine Schulter, Handschuhe oder eine Waffe fallen zu lassen.</v>
      </c>
      <c r="AI427" s="43" t="str">
        <f>IF(G427&lt;&gt;"LIBSETS_SETTYPE_BATTLEGROUND",IF(G427&lt;&gt;"LIBSETS_SETTYPE_SPECIAL",IF(AJ427&lt;&gt;"",VLOOKUP(AJ427,'ESO zone constants'!$D$3:$H$4953,5,FALSE),""),""),"")</f>
        <v/>
      </c>
      <c r="AK427" s="44" t="s">
        <v>1568</v>
      </c>
      <c r="AL427" s="43" t="str">
        <f>IF(AK427&lt;&gt;"",IF(AK427&lt;&gt;"LIBSETS_DROP_MECHANIC_MONSTER_NAME",VLOOKUP(AK427,'LibSets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7" s="43" t="str">
        <f>IF(AK427&lt;&gt;"",IF(AK427&lt;&gt;"LIBSETS_DROP_MECHANIC_MONSTER_NAME",VLOOKUP(AK427,'LibSets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7" s="3" t="str">
        <f>IF(G427&lt;&gt;"LIBSETS_SETTYPE_BATTLEGROUND",IF(G427&lt;&gt;"LIBSETS_SETTYPE_SPECIAL",IF(AO427&lt;&gt;"",VLOOKUP(AO427,'ESO zone constants'!$D$3:$H$4953,5,FALSE),""),""),"")</f>
        <v/>
      </c>
      <c r="AP427" s="44"/>
      <c r="AQ427" s="43" t="str">
        <f>IF(AP427&lt;&gt;"",IF(AP427&lt;&gt;"LIBSETS_DROP_MECHANIC_MONSTER_NAME",VLOOKUP(AP427,'LibSets constants'!$I$4:$L$1003,3,FALSE),""),"")</f>
        <v/>
      </c>
      <c r="AR427" s="43" t="str">
        <f>IF(AP427&lt;&gt;"",IF(AP427&lt;&gt;"LIBSETS_DROP_MECHANIC_MONSTER_NAME",VLOOKUP(AP427,'LibSets constants'!$I$4:$L$1003,4,FALSE),""),"")</f>
        <v/>
      </c>
      <c r="AS427" s="3" t="str">
        <f>IF(G427&lt;&gt;"LIBSETS_SETTYPE_BATTLEGROUND",IF(G427&lt;&gt;"LIBSETS_SETTYPE_SPECIAL",IF(AT427&lt;&gt;"",VLOOKUP(AT427,'ESO zone constants'!$D$3:$H$4953,5,FALSE),""),""),"")</f>
        <v/>
      </c>
      <c r="AU427" s="44"/>
      <c r="AV427" s="43" t="str">
        <f>IF(AU427&lt;&gt;"",IF(AU427&lt;&gt;"LIBSETS_DROP_MECHANIC_MONSTER_NAME",VLOOKUP(AU427,'LibSets constants'!$I$4:$L$1003,3,FALSE),""),"")</f>
        <v/>
      </c>
      <c r="AW427" s="43" t="str">
        <f>IF(AU427&lt;&gt;"",IF(AU427&lt;&gt;"LIBSETS_DROP_MECHANIC_MONSTER_NAME",VLOOKUP(AU427,'LibSets constants'!$I$4:$L$1003,4,FALSE),""),"")</f>
        <v/>
      </c>
      <c r="AX427" s="87" t="s">
        <v>2678</v>
      </c>
      <c r="AY427" s="21" t="str">
        <f t="shared" si="30"/>
        <v>[487] = {wayshrines={418,419,421,}, dlcId=DLC_GREYMOOR</v>
      </c>
      <c r="AZ427" s="21" t="str">
        <f t="shared" si="31"/>
        <v>, zoneIds={1160}, veteran=false</v>
      </c>
      <c r="BA427" s="21" t="str">
        <f t="shared" si="32"/>
        <v>, setType=LIBSETS_SETTYPE_OVERLAND</v>
      </c>
      <c r="BB427" s="21" t="str">
        <f t="shared" si="33"/>
        <v>, dropMechanic={LIBSETS_DROP_MECHANIC_OVERLAND_BOSS_DELVE,LIBSETS_DROP_MECHANIC_OVERLAND_BOSS_DELVE,LIBSETS_DROP_MECHANIC_OVERLAND_BOSS_PUBLIC_DUNGEON,LIBSETS_DROP_MECHANIC_OVERLAND_CHEST}},</v>
      </c>
      <c r="BC427" s="21" t="str">
        <f t="shared" si="34"/>
        <v xml:space="preserve"> --Winter\'s Respite / Winterruhe   [Western Skyrim]</v>
      </c>
    </row>
    <row r="428" spans="1:55" x14ac:dyDescent="0.25">
      <c r="A428" s="5">
        <v>488</v>
      </c>
      <c r="B428" t="s">
        <v>1745</v>
      </c>
      <c r="C428" t="s">
        <v>1746</v>
      </c>
      <c r="D428" s="3">
        <f>A428</f>
        <v>488</v>
      </c>
      <c r="G428" s="8" t="s">
        <v>1485</v>
      </c>
      <c r="I428" t="s">
        <v>91</v>
      </c>
      <c r="J428" t="s">
        <v>91</v>
      </c>
      <c r="K428">
        <v>418</v>
      </c>
      <c r="L428">
        <v>419</v>
      </c>
      <c r="M428">
        <v>421</v>
      </c>
      <c r="N428">
        <v>0</v>
      </c>
      <c r="O428" s="66" t="s">
        <v>1699</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constants'!$B$4:$C$1003,2,FALSE),"")</f>
        <v>Greymoor</v>
      </c>
      <c r="U428" s="33" t="s">
        <v>1565</v>
      </c>
      <c r="V428" s="3" t="str">
        <f>IF(U428&lt;&gt;"",IF(U428&lt;&gt;"LIBSETS_DROP_MECHANIC_MONSTER_NAME",VLOOKUP(U428,'LibSets constants'!$I$4:$L$1003,3,FALSE),""),"")</f>
        <v>Delve bosses have a chance to drop a waist or feet.</v>
      </c>
      <c r="W428" s="3" t="str">
        <f>IF(U428&lt;&gt;"",IF(U428&lt;&gt;"LIBSETS_DROP_MECHANIC_MONSTER_NAME",VLOOKUP(U428,'LibSets constants'!$I$4:$L$1003,4,FALSE),""),"")</f>
        <v>Bosse in Gewölben haben die Chance, eine Taille oder Füße fallen zu lassen.</v>
      </c>
      <c r="X428" s="3"/>
      <c r="Y428" s="3" t="str">
        <f>IF(G428&lt;&gt;"LIBSETS_SETTYPE_BATTLEGROUND",IF(G428&lt;&gt;"LIBSETS_SETTYPE_SPECIAL",IF(X428&lt;&gt;"",X428,IF(Z428&lt;&gt;"",VLOOKUP(Z428,'ESO zone constants'!$D$3:$H$4953,5,FALSE),"")),""),"")</f>
        <v/>
      </c>
      <c r="Z428" t="str">
        <f>IF(AND(O428&lt;&gt;"",NOT(ISERROR(O428))),"",IF(AND(L428&lt;&gt;"",L428&gt;0,NOT(ISERROR(L428))),VLOOKUP(L428,'ESO dumped WayshrineInfo'!$K$3:$N$9999,4,FALSE),""))</f>
        <v/>
      </c>
      <c r="AA428" s="33" t="s">
        <v>1565</v>
      </c>
      <c r="AB428" s="43" t="str">
        <f>IF(AA428&lt;&gt;"",IF(AA428&lt;&gt;"LIBSETS_DROP_MECHANIC_MONSTER_NAME",VLOOKUP(AA428,'LibSets constants'!$I$4:$L$1003,3,FALSE),""),"")</f>
        <v>Delve bosses have a chance to drop a waist or feet.</v>
      </c>
      <c r="AC428" s="43" t="str">
        <f>IF(AA428&lt;&gt;"",IF(AA428&lt;&gt;"LIBSETS_DROP_MECHANIC_MONSTER_NAME",VLOOKUP(AA428,'LibSets constants'!$I$4:$L$1003,4,FALSE),""),"")</f>
        <v>Bosse in Gewölben haben die Chance, eine Taille oder Füße fallen zu lassen.</v>
      </c>
      <c r="AD428" s="3" t="str">
        <f>IF(G428&lt;&gt;"LIBSETS_SETTYPE_BATTLEGROUND",IF(G428&lt;&gt;"LIBSETS_SETTYPE_SPECIAL",IF(AE428&lt;&gt;"",VLOOKUP(AE428,'ESO zone constants'!$D$3:$H$4953,5,FALSE),""),""),"")</f>
        <v/>
      </c>
      <c r="AE428" t="str">
        <f>IF(AND(O428&lt;&gt;"",NOT(ISERROR(O428))),"",IF(AND(M428&lt;&gt;"",M428&gt;0,NOT(ISERROR(M428))),VLOOKUP(M428,'ESO dumped WayshrineInfo'!$K$3:$N$9999,4,FALSE),""))</f>
        <v/>
      </c>
      <c r="AF428" s="44" t="s">
        <v>1567</v>
      </c>
      <c r="AG428" s="43" t="str">
        <f>IF(AF428&lt;&gt;"",IF(AF428&lt;&gt;"LIBSETS_DROP_MECHANIC_MONSTER_NAME",VLOOKUP(AF428,'LibSets constants'!$I$4:$L$1003,3,FALSE),""),"")</f>
        <v>Public dungeon bosses have a chance to drop a shoulder, hand, or weapon.</v>
      </c>
      <c r="AH428" s="43" t="str">
        <f>IF(AF428&lt;&gt;"",IF(AF428&lt;&gt;"LIBSETS_DROP_MECHANIC_MONSTER_NAME",VLOOKUP(AF428,'LibSets constants'!$I$4:$L$1003,4,FALSE),""),"")</f>
        <v>Öffentliche Dungeon-Bosse haben die Möglichkeit, eine Schulter, Handschuhe oder eine Waffe fallen zu lassen.</v>
      </c>
      <c r="AI428" s="3" t="str">
        <f>IF(G428&lt;&gt;"LIBSETS_SETTYPE_BATTLEGROUND",IF(G428&lt;&gt;"LIBSETS_SETTYPE_SPECIAL",IF(AJ428&lt;&gt;"",VLOOKUP(AJ428,'ESO zone constants'!$D$3:$H$4953,5,FALSE),""),""),"")</f>
        <v/>
      </c>
      <c r="AK428" s="44" t="s">
        <v>1568</v>
      </c>
      <c r="AL428" s="43" t="str">
        <f>IF(AK428&lt;&gt;"",IF(AK428&lt;&gt;"LIBSETS_DROP_MECHANIC_MONSTER_NAME",VLOOKUP(AK428,'LibSets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8" s="43" t="str">
        <f>IF(AK428&lt;&gt;"",IF(AK428&lt;&gt;"LIBSETS_DROP_MECHANIC_MONSTER_NAME",VLOOKUP(AK428,'LibSets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8" s="3" t="str">
        <f>IF(G428&lt;&gt;"LIBSETS_SETTYPE_BATTLEGROUND",IF(G428&lt;&gt;"LIBSETS_SETTYPE_SPECIAL",IF(AO428&lt;&gt;"",VLOOKUP(AO428,'ESO zone constants'!$D$3:$H$4953,5,FALSE),""),""),"")</f>
        <v/>
      </c>
      <c r="AP428" s="44"/>
      <c r="AQ428" s="43" t="str">
        <f>IF(AP428&lt;&gt;"",IF(AP428&lt;&gt;"LIBSETS_DROP_MECHANIC_MONSTER_NAME",VLOOKUP(AP428,'LibSets constants'!$I$4:$L$1003,3,FALSE),""),"")</f>
        <v/>
      </c>
      <c r="AR428" s="43" t="str">
        <f>IF(AP428&lt;&gt;"",IF(AP428&lt;&gt;"LIBSETS_DROP_MECHANIC_MONSTER_NAME",VLOOKUP(AP428,'LibSets constants'!$I$4:$L$1003,4,FALSE),""),"")</f>
        <v/>
      </c>
      <c r="AS428" s="3" t="str">
        <f>IF(G428&lt;&gt;"LIBSETS_SETTYPE_BATTLEGROUND",IF(G428&lt;&gt;"LIBSETS_SETTYPE_SPECIAL",IF(AT428&lt;&gt;"",VLOOKUP(AT428,'ESO zone constants'!$D$3:$H$4953,5,FALSE),""),""),"")</f>
        <v/>
      </c>
      <c r="AU428" s="44"/>
      <c r="AV428" s="43" t="str">
        <f>IF(AU428&lt;&gt;"",IF(AU428&lt;&gt;"LIBSETS_DROP_MECHANIC_MONSTER_NAME",VLOOKUP(AU428,'LibSets constants'!$I$4:$L$1003,3,FALSE),""),"")</f>
        <v/>
      </c>
      <c r="AW428" s="43" t="str">
        <f>IF(AU428&lt;&gt;"",IF(AU428&lt;&gt;"LIBSETS_DROP_MECHANIC_MONSTER_NAME",VLOOKUP(AU428,'LibSets constants'!$I$4:$L$1003,4,FALSE),""),"")</f>
        <v/>
      </c>
      <c r="AX428" s="87" t="s">
        <v>2678</v>
      </c>
      <c r="AY428" s="21" t="str">
        <f t="shared" si="30"/>
        <v>[488] = {wayshrines={418,419,421,}, dlcId=DLC_GREYMOOR</v>
      </c>
      <c r="AZ428" s="21" t="str">
        <f t="shared" si="31"/>
        <v>, zoneIds={1160}, veteran=false</v>
      </c>
      <c r="BA428" s="21" t="str">
        <f t="shared" si="32"/>
        <v>, setType=LIBSETS_SETTYPE_OVERLAND</v>
      </c>
      <c r="BB428" s="21" t="str">
        <f t="shared" si="33"/>
        <v>, dropMechanic={LIBSETS_DROP_MECHANIC_OVERLAND_BOSS_DELVE,LIBSETS_DROP_MECHANIC_OVERLAND_BOSS_DELVE,LIBSETS_DROP_MECHANIC_OVERLAND_BOSS_PUBLIC_DUNGEON,LIBSETS_DROP_MECHANIC_OVERLAND_CHEST}},</v>
      </c>
      <c r="BC428" s="21" t="str">
        <f t="shared" si="34"/>
        <v xml:space="preserve"> --Venomous Smite / Giftschlag   [Western Skyrim]</v>
      </c>
    </row>
    <row r="429" spans="1:55" x14ac:dyDescent="0.25">
      <c r="A429" s="5">
        <v>489</v>
      </c>
      <c r="B429" t="s">
        <v>1747</v>
      </c>
      <c r="C429" t="s">
        <v>1748</v>
      </c>
      <c r="D429" s="3">
        <f>A429</f>
        <v>489</v>
      </c>
      <c r="G429" s="8" t="s">
        <v>1485</v>
      </c>
      <c r="I429" t="s">
        <v>91</v>
      </c>
      <c r="J429" t="s">
        <v>91</v>
      </c>
      <c r="K429">
        <v>418</v>
      </c>
      <c r="L429">
        <v>419</v>
      </c>
      <c r="M429">
        <v>421</v>
      </c>
      <c r="N429">
        <v>0</v>
      </c>
      <c r="O429" s="66" t="s">
        <v>1699</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constants'!$B$4:$C$1003,2,FALSE),"")</f>
        <v>Greymoor</v>
      </c>
      <c r="U429" s="33" t="s">
        <v>1565</v>
      </c>
      <c r="V429" s="3" t="str">
        <f>IF(U429&lt;&gt;"",IF(U429&lt;&gt;"LIBSETS_DROP_MECHANIC_MONSTER_NAME",VLOOKUP(U429,'LibSets constants'!$I$4:$L$1003,3,FALSE),""),"")</f>
        <v>Delve bosses have a chance to drop a waist or feet.</v>
      </c>
      <c r="W429" s="3" t="str">
        <f>IF(U429&lt;&gt;"",IF(U429&lt;&gt;"LIBSETS_DROP_MECHANIC_MONSTER_NAME",VLOOKUP(U429,'LibSets constants'!$I$4:$L$1003,4,FALSE),""),"")</f>
        <v>Bosse in Gewölben haben die Chance, eine Taille oder Füße fallen zu lassen.</v>
      </c>
      <c r="X429" s="3"/>
      <c r="Y429" s="3" t="str">
        <f>IF(G429&lt;&gt;"LIBSETS_SETTYPE_BATTLEGROUND",IF(G429&lt;&gt;"LIBSETS_SETTYPE_SPECIAL",IF(X429&lt;&gt;"",X429,IF(Z429&lt;&gt;"",VLOOKUP(Z429,'ESO zone constants'!$D$3:$H$4953,5,FALSE),"")),""),"")</f>
        <v/>
      </c>
      <c r="Z429" t="str">
        <f>IF(AND(O429&lt;&gt;"",NOT(ISERROR(O429))),"",IF(AND(L429&lt;&gt;"",L429&gt;0,NOT(ISERROR(L429))),VLOOKUP(L429,'ESO dumped WayshrineInfo'!$K$3:$N$9999,4,FALSE),""))</f>
        <v/>
      </c>
      <c r="AA429" s="33" t="s">
        <v>1565</v>
      </c>
      <c r="AB429" s="43" t="str">
        <f>IF(AA429&lt;&gt;"",IF(AA429&lt;&gt;"LIBSETS_DROP_MECHANIC_MONSTER_NAME",VLOOKUP(AA429,'LibSets constants'!$I$4:$L$1003,3,FALSE),""),"")</f>
        <v>Delve bosses have a chance to drop a waist or feet.</v>
      </c>
      <c r="AC429" s="43" t="str">
        <f>IF(AA429&lt;&gt;"",IF(AA429&lt;&gt;"LIBSETS_DROP_MECHANIC_MONSTER_NAME",VLOOKUP(AA429,'LibSets constants'!$I$4:$L$1003,4,FALSE),""),"")</f>
        <v>Bosse in Gewölben haben die Chance, eine Taille oder Füße fallen zu lassen.</v>
      </c>
      <c r="AD429" s="3" t="str">
        <f>IF(G429&lt;&gt;"LIBSETS_SETTYPE_BATTLEGROUND",IF(G429&lt;&gt;"LIBSETS_SETTYPE_SPECIAL",IF(AE429&lt;&gt;"",VLOOKUP(AE429,'ESO zone constants'!$D$3:$H$4953,5,FALSE),""),""),"")</f>
        <v/>
      </c>
      <c r="AE429" t="str">
        <f>IF(AND(O429&lt;&gt;"",NOT(ISERROR(O429))),"",IF(AND(M429&lt;&gt;"",M429&gt;0,NOT(ISERROR(M429))),VLOOKUP(M429,'ESO dumped WayshrineInfo'!$K$3:$N$9999,4,FALSE),""))</f>
        <v/>
      </c>
      <c r="AF429" s="44" t="s">
        <v>1567</v>
      </c>
      <c r="AG429" s="43" t="str">
        <f>IF(AF429&lt;&gt;"",IF(AF429&lt;&gt;"LIBSETS_DROP_MECHANIC_MONSTER_NAME",VLOOKUP(AF429,'LibSets constants'!$I$4:$L$1003,3,FALSE),""),"")</f>
        <v>Public dungeon bosses have a chance to drop a shoulder, hand, or weapon.</v>
      </c>
      <c r="AH429" s="43" t="str">
        <f>IF(AF429&lt;&gt;"",IF(AF429&lt;&gt;"LIBSETS_DROP_MECHANIC_MONSTER_NAME",VLOOKUP(AF429,'LibSets constants'!$I$4:$L$1003,4,FALSE),""),"")</f>
        <v>Öffentliche Dungeon-Bosse haben die Möglichkeit, eine Schulter, Handschuhe oder eine Waffe fallen zu lassen.</v>
      </c>
      <c r="AI429" s="3" t="str">
        <f>IF(G429&lt;&gt;"LIBSETS_SETTYPE_BATTLEGROUND",IF(G429&lt;&gt;"LIBSETS_SETTYPE_SPECIAL",IF(AJ429&lt;&gt;"",VLOOKUP(AJ429,'ESO zone constants'!$D$3:$H$4953,5,FALSE),""),""),"")</f>
        <v/>
      </c>
      <c r="AK429" s="44" t="s">
        <v>1568</v>
      </c>
      <c r="AL429" s="43" t="str">
        <f>IF(AK429&lt;&gt;"",IF(AK429&lt;&gt;"LIBSETS_DROP_MECHANIC_MONSTER_NAME",VLOOKUP(AK429,'LibSets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9" s="43" t="str">
        <f>IF(AK429&lt;&gt;"",IF(AK429&lt;&gt;"LIBSETS_DROP_MECHANIC_MONSTER_NAME",VLOOKUP(AK429,'LibSets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9" s="3" t="str">
        <f>IF(G429&lt;&gt;"LIBSETS_SETTYPE_BATTLEGROUND",IF(G429&lt;&gt;"LIBSETS_SETTYPE_SPECIAL",IF(AO429&lt;&gt;"",VLOOKUP(AO429,'ESO zone constants'!$D$3:$H$4953,5,FALSE),""),""),"")</f>
        <v/>
      </c>
      <c r="AP429" s="44"/>
      <c r="AQ429" s="43" t="str">
        <f>IF(AP429&lt;&gt;"",IF(AP429&lt;&gt;"LIBSETS_DROP_MECHANIC_MONSTER_NAME",VLOOKUP(AP429,'LibSets constants'!$I$4:$L$1003,3,FALSE),""),"")</f>
        <v/>
      </c>
      <c r="AR429" s="43" t="str">
        <f>IF(AP429&lt;&gt;"",IF(AP429&lt;&gt;"LIBSETS_DROP_MECHANIC_MONSTER_NAME",VLOOKUP(AP429,'LibSets constants'!$I$4:$L$1003,4,FALSE),""),"")</f>
        <v/>
      </c>
      <c r="AS429" s="3" t="str">
        <f>IF(G429&lt;&gt;"LIBSETS_SETTYPE_BATTLEGROUND",IF(G429&lt;&gt;"LIBSETS_SETTYPE_SPECIAL",IF(AT429&lt;&gt;"",VLOOKUP(AT429,'ESO zone constants'!$D$3:$H$4953,5,FALSE),""),""),"")</f>
        <v/>
      </c>
      <c r="AU429" s="44"/>
      <c r="AV429" s="43" t="str">
        <f>IF(AU429&lt;&gt;"",IF(AU429&lt;&gt;"LIBSETS_DROP_MECHANIC_MONSTER_NAME",VLOOKUP(AU429,'LibSets constants'!$I$4:$L$1003,3,FALSE),""),"")</f>
        <v/>
      </c>
      <c r="AW429" s="43" t="str">
        <f>IF(AU429&lt;&gt;"",IF(AU429&lt;&gt;"LIBSETS_DROP_MECHANIC_MONSTER_NAME",VLOOKUP(AU429,'LibSets constants'!$I$4:$L$1003,4,FALSE),""),"")</f>
        <v/>
      </c>
      <c r="AX429" s="87" t="s">
        <v>2678</v>
      </c>
      <c r="AY429" s="21" t="str">
        <f t="shared" si="30"/>
        <v>[489] = {wayshrines={418,419,421,}, dlcId=DLC_GREYMOOR</v>
      </c>
      <c r="AZ429" s="21" t="str">
        <f t="shared" si="31"/>
        <v>, zoneIds={1160}, veteran=false</v>
      </c>
      <c r="BA429" s="21" t="str">
        <f t="shared" si="32"/>
        <v>, setType=LIBSETS_SETTYPE_OVERLAND</v>
      </c>
      <c r="BB429" s="21" t="str">
        <f t="shared" si="33"/>
        <v>, dropMechanic={LIBSETS_DROP_MECHANIC_OVERLAND_BOSS_DELVE,LIBSETS_DROP_MECHANIC_OVERLAND_BOSS_DELVE,LIBSETS_DROP_MECHANIC_OVERLAND_BOSS_PUBLIC_DUNGEON,LIBSETS_DROP_MECHANIC_OVERLAND_CHEST}},</v>
      </c>
      <c r="BC429" s="21" t="str">
        <f t="shared" si="34"/>
        <v xml:space="preserve"> --Eternal Vigor / Ewiger Elan   [Western Skyrim]</v>
      </c>
    </row>
    <row r="430" spans="1:55" x14ac:dyDescent="0.25">
      <c r="A430" s="5">
        <v>490</v>
      </c>
      <c r="B430" t="s">
        <v>1749</v>
      </c>
      <c r="C430" t="s">
        <v>2661</v>
      </c>
      <c r="D430" s="3">
        <f>A430</f>
        <v>490</v>
      </c>
      <c r="G430" s="8" t="s">
        <v>1479</v>
      </c>
      <c r="I430" t="s">
        <v>91</v>
      </c>
      <c r="J430" t="s">
        <v>91</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constants'!$B$4:$C$1003,2,FALSE),"")</f>
        <v>Greymoor</v>
      </c>
      <c r="V430" s="3" t="str">
        <f>IF(U430&lt;&gt;"",IF(U430&lt;&gt;"LIBSETS_DROP_MECHANIC_MONSTER_NAME",VLOOKUP(U430,'LibSets constants'!$I$4:$L$1003,3,FALSE),""),"")</f>
        <v/>
      </c>
      <c r="W430" s="3" t="str">
        <f>IF(U430&lt;&gt;"",IF(U430&lt;&gt;"LIBSETS_DROP_MECHANIC_MONSTER_NAME",VLOOKUP(U430,'LibSets constants'!$I$4:$L$1003,4,FALSE),""),"")</f>
        <v/>
      </c>
      <c r="X430" s="3"/>
      <c r="Y430" s="3">
        <f>IF(G430&lt;&gt;"LIBSETS_SETTYPE_BATTLEGROUND",IF(G430&lt;&gt;"LIBSETS_SETTYPE_SPECIAL",IF(X430&lt;&gt;"",X430,IF(Z430&lt;&gt;"",VLOOKUP(Z430,'ESO zone constants'!$D$3:$H$4953,5,FALSE),"")),""),"")</f>
        <v>1160</v>
      </c>
      <c r="Z430" t="str">
        <f>IF(AND(O430&lt;&gt;"",NOT(ISERROR(O430))),"",IF(AND(L430&lt;&gt;"",L430&gt;0,NOT(ISERROR(L430))),VLOOKUP(L430,'ESO dumped WayshrineInfo'!$K$3:$N$9999,4,FALSE),""))</f>
        <v>Western Skyrim</v>
      </c>
      <c r="AB430" s="40" t="str">
        <f>IF(AA430&lt;&gt;"",IF(AA430&lt;&gt;"LIBSETS_DROP_MECHANIC_MONSTER_NAME",VLOOKUP(AA430,'LibSets constants'!$I$4:$L$1003,3,FALSE),""),"")</f>
        <v/>
      </c>
      <c r="AC430" s="40" t="str">
        <f>IF(AA430&lt;&gt;"",IF(AA430&lt;&gt;"LIBSETS_DROP_MECHANIC_MONSTER_NAME",VLOOKUP(AA430,'LibSets constants'!$I$4:$L$1003,4,FALSE),""),"")</f>
        <v/>
      </c>
      <c r="AD430" s="3">
        <f>IF(G430&lt;&gt;"LIBSETS_SETTYPE_BATTLEGROUND",IF(G430&lt;&gt;"LIBSETS_SETTYPE_SPECIAL",IF(AE430&lt;&gt;"",VLOOKUP(AE430,'ESO zone constants'!$D$3:$H$4953,5,FALSE),""),""),"")</f>
        <v>1160</v>
      </c>
      <c r="AE430" t="str">
        <f>IF(AND(O430&lt;&gt;"",NOT(ISERROR(O430))),"",IF(AND(M430&lt;&gt;"",M430&gt;0,NOT(ISERROR(M430))),VLOOKUP(M430,'ESO dumped WayshrineInfo'!$K$3:$N$9999,4,FALSE),""))</f>
        <v>Western Skyrim</v>
      </c>
      <c r="AF430" s="41"/>
      <c r="AG430" s="40" t="str">
        <f>IF(AF430&lt;&gt;"",IF(AF430&lt;&gt;"LIBSETS_DROP_MECHANIC_MONSTER_NAME",VLOOKUP(AF430,'LibSets constants'!$I$4:$L$1003,3,FALSE),""),"")</f>
        <v/>
      </c>
      <c r="AH430" s="40" t="str">
        <f>IF(AF430&lt;&gt;"",IF(AF430&lt;&gt;"LIBSETS_DROP_MECHANIC_MONSTER_NAME",VLOOKUP(AF430,'LibSets constants'!$I$4:$L$1003,4,FALSE),""),"")</f>
        <v/>
      </c>
      <c r="AI430" s="3" t="str">
        <f>IF(G430&lt;&gt;"LIBSETS_SETTYPE_BATTLEGROUND",IF(G430&lt;&gt;"LIBSETS_SETTYPE_SPECIAL",IF(AJ430&lt;&gt;"",VLOOKUP(AJ430,'ESO zone constants'!$D$3:$H$4953,5,FALSE),""),""),"")</f>
        <v/>
      </c>
      <c r="AK430" s="41"/>
      <c r="AL430" s="40" t="str">
        <f>IF(AK430&lt;&gt;"",IF(AK430&lt;&gt;"LIBSETS_DROP_MECHANIC_MONSTER_NAME",VLOOKUP(AK430,'LibSets constants'!$I$4:$L$1003,3,FALSE),""),"")</f>
        <v/>
      </c>
      <c r="AM430" s="40" t="str">
        <f>IF(AK430&lt;&gt;"",IF(AK430&lt;&gt;"LIBSETS_DROP_MECHANIC_MONSTER_NAME",VLOOKUP(AK430,'LibSets constants'!$I$4:$L$1003,4,FALSE),""),"")</f>
        <v/>
      </c>
      <c r="AN430" s="3" t="str">
        <f>IF(G430&lt;&gt;"LIBSETS_SETTYPE_BATTLEGROUND",IF(G430&lt;&gt;"LIBSETS_SETTYPE_SPECIAL",IF(AO430&lt;&gt;"",VLOOKUP(AO430,'ESO zone constants'!$D$3:$H$4953,5,FALSE),""),""),"")</f>
        <v/>
      </c>
      <c r="AP430" s="41"/>
      <c r="AQ430" s="40" t="str">
        <f>IF(AP430&lt;&gt;"",IF(AP430&lt;&gt;"LIBSETS_DROP_MECHANIC_MONSTER_NAME",VLOOKUP(AP430,'LibSets constants'!$I$4:$L$1003,3,FALSE),""),"")</f>
        <v/>
      </c>
      <c r="AR430" s="40" t="str">
        <f>IF(AP430&lt;&gt;"",IF(AP430&lt;&gt;"LIBSETS_DROP_MECHANIC_MONSTER_NAME",VLOOKUP(AP430,'LibSets constants'!$I$4:$L$1003,4,FALSE),""),"")</f>
        <v/>
      </c>
      <c r="AS430" s="3" t="str">
        <f>IF(G430&lt;&gt;"LIBSETS_SETTYPE_BATTLEGROUND",IF(G430&lt;&gt;"LIBSETS_SETTYPE_SPECIAL",IF(AT430&lt;&gt;"",VLOOKUP(AT430,'ESO zone constants'!$D$3:$H$4953,5,FALSE),""),""),"")</f>
        <v/>
      </c>
      <c r="AU430" s="41"/>
      <c r="AV430" s="40" t="str">
        <f>IF(AU430&lt;&gt;"",IF(AU430&lt;&gt;"LIBSETS_DROP_MECHANIC_MONSTER_NAME",VLOOKUP(AU430,'LibSets constants'!$I$4:$L$1003,3,FALSE),""),"")</f>
        <v/>
      </c>
      <c r="AW430" s="43" t="str">
        <f>IF(AU430&lt;&gt;"",IF(AU430&lt;&gt;"LIBSETS_DROP_MECHANIC_MONSTER_NAME",VLOOKUP(AU430,'LibSets constants'!$I$4:$L$1003,4,FALSE),""),"")</f>
        <v/>
      </c>
      <c r="AX430" s="87" t="s">
        <v>2678</v>
      </c>
      <c r="AY430" s="21" t="str">
        <f t="shared" si="30"/>
        <v>[490] = {wayshrines={418,418,418,}, traitsNeeded=5, dlcId=DLC_GREYMOOR</v>
      </c>
      <c r="AZ430" s="21" t="str">
        <f t="shared" si="31"/>
        <v>, zoneIds={1160,1160,1160}, veteran=false</v>
      </c>
      <c r="BA430" s="21" t="str">
        <f t="shared" si="32"/>
        <v>, setType=LIBSETS_SETTYPE_CRAFTED</v>
      </c>
      <c r="BB430" s="21" t="str">
        <f t="shared" si="33"/>
        <v>},</v>
      </c>
      <c r="BC430" s="21" t="str">
        <f t="shared" si="34"/>
        <v xml:space="preserve"> --Stuhn\'s Favor / Stuhns Gunst   [Western Skyrim, Western Skyrim, Western Skyrim]</v>
      </c>
    </row>
    <row r="431" spans="1:55" x14ac:dyDescent="0.25">
      <c r="A431" s="5">
        <v>491</v>
      </c>
      <c r="B431" t="s">
        <v>1750</v>
      </c>
      <c r="C431" t="s">
        <v>2662</v>
      </c>
      <c r="D431" s="3">
        <f>A431</f>
        <v>491</v>
      </c>
      <c r="G431" s="8" t="s">
        <v>1479</v>
      </c>
      <c r="I431" t="s">
        <v>91</v>
      </c>
      <c r="J431" t="s">
        <v>91</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constants'!$B$4:$C$1003,2,FALSE),"")</f>
        <v>Greymoor</v>
      </c>
      <c r="V431" s="3" t="str">
        <f>IF(U431&lt;&gt;"",IF(U431&lt;&gt;"LIBSETS_DROP_MECHANIC_MONSTER_NAME",VLOOKUP(U431,'LibSets constants'!$I$4:$L$1003,3,FALSE),""),"")</f>
        <v/>
      </c>
      <c r="W431" s="3" t="str">
        <f>IF(U431&lt;&gt;"",IF(U431&lt;&gt;"LIBSETS_DROP_MECHANIC_MONSTER_NAME",VLOOKUP(U431,'LibSets constants'!$I$4:$L$1003,4,FALSE),""),"")</f>
        <v/>
      </c>
      <c r="X431" s="3"/>
      <c r="Y431" s="3">
        <f>IF(G431&lt;&gt;"LIBSETS_SETTYPE_BATTLEGROUND",IF(G431&lt;&gt;"LIBSETS_SETTYPE_SPECIAL",IF(X431&lt;&gt;"",X431,IF(Z431&lt;&gt;"",VLOOKUP(Z431,'ESO zone constants'!$D$3:$H$4953,5,FALSE),"")),""),"")</f>
        <v>1160</v>
      </c>
      <c r="Z431" t="str">
        <f>IF(AND(O431&lt;&gt;"",NOT(ISERROR(O431))),"",IF(AND(L431&lt;&gt;"",L431&gt;0,NOT(ISERROR(L431))),VLOOKUP(L431,'ESO dumped WayshrineInfo'!$K$3:$N$9999,4,FALSE),""))</f>
        <v>Western Skyrim</v>
      </c>
      <c r="AB431" s="40" t="str">
        <f>IF(AA431&lt;&gt;"",IF(AA431&lt;&gt;"LIBSETS_DROP_MECHANIC_MONSTER_NAME",VLOOKUP(AA431,'LibSets constants'!$I$4:$L$1003,3,FALSE),""),"")</f>
        <v/>
      </c>
      <c r="AC431" s="40" t="str">
        <f>IF(AA431&lt;&gt;"",IF(AA431&lt;&gt;"LIBSETS_DROP_MECHANIC_MONSTER_NAME",VLOOKUP(AA431,'LibSets constants'!$I$4:$L$1003,4,FALSE),""),"")</f>
        <v/>
      </c>
      <c r="AD431" s="3">
        <f>IF(G431&lt;&gt;"LIBSETS_SETTYPE_BATTLEGROUND",IF(G431&lt;&gt;"LIBSETS_SETTYPE_SPECIAL",IF(AE431&lt;&gt;"",VLOOKUP(AE431,'ESO zone constants'!$D$3:$H$4953,5,FALSE),""),""),"")</f>
        <v>1160</v>
      </c>
      <c r="AE431" t="str">
        <f>IF(AND(O431&lt;&gt;"",NOT(ISERROR(O431))),"",IF(AND(M431&lt;&gt;"",M431&gt;0,NOT(ISERROR(M431))),VLOOKUP(M431,'ESO dumped WayshrineInfo'!$K$3:$N$9999,4,FALSE),""))</f>
        <v>Western Skyrim</v>
      </c>
      <c r="AF431" s="41"/>
      <c r="AG431" s="40" t="str">
        <f>IF(AF431&lt;&gt;"",IF(AF431&lt;&gt;"LIBSETS_DROP_MECHANIC_MONSTER_NAME",VLOOKUP(AF431,'LibSets constants'!$I$4:$L$1003,3,FALSE),""),"")</f>
        <v/>
      </c>
      <c r="AH431" s="40" t="str">
        <f>IF(AF431&lt;&gt;"",IF(AF431&lt;&gt;"LIBSETS_DROP_MECHANIC_MONSTER_NAME",VLOOKUP(AF431,'LibSets constants'!$I$4:$L$1003,4,FALSE),""),"")</f>
        <v/>
      </c>
      <c r="AI431" s="3" t="str">
        <f>IF(G431&lt;&gt;"LIBSETS_SETTYPE_BATTLEGROUND",IF(G431&lt;&gt;"LIBSETS_SETTYPE_SPECIAL",IF(AJ431&lt;&gt;"",VLOOKUP(AJ431,'ESO zone constants'!$D$3:$H$4953,5,FALSE),""),""),"")</f>
        <v/>
      </c>
      <c r="AK431" s="41"/>
      <c r="AL431" s="40" t="str">
        <f>IF(AK431&lt;&gt;"",IF(AK431&lt;&gt;"LIBSETS_DROP_MECHANIC_MONSTER_NAME",VLOOKUP(AK431,'LibSets constants'!$I$4:$L$1003,3,FALSE),""),"")</f>
        <v/>
      </c>
      <c r="AM431" s="40" t="str">
        <f>IF(AK431&lt;&gt;"",IF(AK431&lt;&gt;"LIBSETS_DROP_MECHANIC_MONSTER_NAME",VLOOKUP(AK431,'LibSets constants'!$I$4:$L$1003,4,FALSE),""),"")</f>
        <v/>
      </c>
      <c r="AN431" s="3" t="str">
        <f>IF(G431&lt;&gt;"LIBSETS_SETTYPE_BATTLEGROUND",IF(G431&lt;&gt;"LIBSETS_SETTYPE_SPECIAL",IF(AO431&lt;&gt;"",VLOOKUP(AO431,'ESO zone constants'!$D$3:$H$4953,5,FALSE),""),""),"")</f>
        <v/>
      </c>
      <c r="AP431" s="41"/>
      <c r="AQ431" s="40" t="str">
        <f>IF(AP431&lt;&gt;"",IF(AP431&lt;&gt;"LIBSETS_DROP_MECHANIC_MONSTER_NAME",VLOOKUP(AP431,'LibSets constants'!$I$4:$L$1003,3,FALSE),""),"")</f>
        <v/>
      </c>
      <c r="AR431" s="40" t="str">
        <f>IF(AP431&lt;&gt;"",IF(AP431&lt;&gt;"LIBSETS_DROP_MECHANIC_MONSTER_NAME",VLOOKUP(AP431,'LibSets constants'!$I$4:$L$1003,4,FALSE),""),"")</f>
        <v/>
      </c>
      <c r="AS431" s="3" t="str">
        <f>IF(G431&lt;&gt;"LIBSETS_SETTYPE_BATTLEGROUND",IF(G431&lt;&gt;"LIBSETS_SETTYPE_SPECIAL",IF(AT431&lt;&gt;"",VLOOKUP(AT431,'ESO zone constants'!$D$3:$H$4953,5,FALSE),""),""),"")</f>
        <v/>
      </c>
      <c r="AU431" s="41"/>
      <c r="AV431" s="40" t="str">
        <f>IF(AU431&lt;&gt;"",IF(AU431&lt;&gt;"LIBSETS_DROP_MECHANIC_MONSTER_NAME",VLOOKUP(AU431,'LibSets constants'!$I$4:$L$1003,3,FALSE),""),"")</f>
        <v/>
      </c>
      <c r="AW431" s="43" t="str">
        <f>IF(AU431&lt;&gt;"",IF(AU431&lt;&gt;"LIBSETS_DROP_MECHANIC_MONSTER_NAME",VLOOKUP(AU431,'LibSets constants'!$I$4:$L$1003,4,FALSE),""),"")</f>
        <v/>
      </c>
      <c r="AX431" s="87" t="s">
        <v>2678</v>
      </c>
      <c r="AY431" s="21" t="str">
        <f t="shared" si="30"/>
        <v>[491] = {wayshrines={417,417,417,}, traitsNeeded=7, dlcId=DLC_GREYMOOR</v>
      </c>
      <c r="AZ431" s="21" t="str">
        <f t="shared" si="31"/>
        <v>, zoneIds={1160,1160,1160}, veteran=false</v>
      </c>
      <c r="BA431" s="21" t="str">
        <f t="shared" si="32"/>
        <v>, setType=LIBSETS_SETTYPE_CRAFTED</v>
      </c>
      <c r="BB431" s="21" t="str">
        <f t="shared" si="33"/>
        <v>},</v>
      </c>
      <c r="BC431" s="21" t="str">
        <f t="shared" si="34"/>
        <v xml:space="preserve"> --Dragon\'s Appetite / Appetit des Drachen   [Western Skyrim, Western Skyrim, Western Skyrim]</v>
      </c>
    </row>
    <row r="432" spans="1:55" x14ac:dyDescent="0.25">
      <c r="A432" s="5">
        <v>492</v>
      </c>
      <c r="B432" t="s">
        <v>1751</v>
      </c>
      <c r="C432" t="s">
        <v>2663</v>
      </c>
      <c r="D432" s="3">
        <f>A432</f>
        <v>492</v>
      </c>
      <c r="G432" s="8" t="s">
        <v>1486</v>
      </c>
      <c r="I432" t="s">
        <v>91</v>
      </c>
      <c r="J432" t="s">
        <v>91</v>
      </c>
      <c r="K432">
        <v>434</v>
      </c>
      <c r="L432">
        <v>434</v>
      </c>
      <c r="M432">
        <v>434</v>
      </c>
      <c r="N432">
        <v>0</v>
      </c>
      <c r="O432" s="66" t="s">
        <v>1718</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constants'!$B$4:$C$1003,2,FALSE),"")</f>
        <v>Greymoor</v>
      </c>
      <c r="U432" s="33" t="s">
        <v>1549</v>
      </c>
      <c r="V432" s="3" t="s">
        <v>2822</v>
      </c>
      <c r="W432" s="3" t="s">
        <v>2838</v>
      </c>
      <c r="X432" s="3"/>
      <c r="Y432" s="3" t="str">
        <f>IF(G432&lt;&gt;"LIBSETS_SETTYPE_BATTLEGROUND",IF(G432&lt;&gt;"LIBSETS_SETTYPE_SPECIAL",IF(X432&lt;&gt;"",X432,IF(Z432&lt;&gt;"",VLOOKUP(Z432,'ESO zone constants'!$D$3:$H$4953,5,FALSE),"")),""),"")</f>
        <v/>
      </c>
      <c r="Z432" t="str">
        <f>IF(AND(O432&lt;&gt;"",NOT(ISERROR(O432))),"",IF(AND(L432&lt;&gt;"",L432&gt;0,NOT(ISERROR(L432))),VLOOKUP(L432,'ESO dumped WayshrineInfo'!$K$3:$N$9999,4,FALSE),""))</f>
        <v/>
      </c>
      <c r="AB432" s="43" t="str">
        <f>IF(AA432&lt;&gt;"",IF(AA432&lt;&gt;"LIBSETS_DROP_MECHANIC_MONSTER_NAME",VLOOKUP(AA432,'LibSets constants'!$I$4:$L$1003,3,FALSE),""),"")</f>
        <v/>
      </c>
      <c r="AC432" s="43" t="str">
        <f>IF(AA432&lt;&gt;"",IF(AA432&lt;&gt;"LIBSETS_DROP_MECHANIC_MONSTER_NAME",VLOOKUP(AA432,'LibSets constants'!$I$4:$L$1003,4,FALSE),""),"")</f>
        <v/>
      </c>
      <c r="AD432" s="3" t="str">
        <f>IF(G432&lt;&gt;"LIBSETS_SETTYPE_BATTLEGROUND",IF(G432&lt;&gt;"LIBSETS_SETTYPE_SPECIAL",IF(AE432&lt;&gt;"",VLOOKUP(AE432,'ESO zone constants'!$D$3:$H$4953,5,FALSE),""),""),"")</f>
        <v/>
      </c>
      <c r="AE432" t="str">
        <f>IF(AND(O432&lt;&gt;"",NOT(ISERROR(O432))),"",IF(AND(M432&lt;&gt;"",M432&gt;0,NOT(ISERROR(M432))),VLOOKUP(M432,'ESO dumped WayshrineInfo'!$K$3:$N$9999,4,FALSE),""))</f>
        <v/>
      </c>
      <c r="AF432" s="44"/>
      <c r="AG432" s="43" t="str">
        <f>IF(AF432&lt;&gt;"",IF(AF432&lt;&gt;"LIBSETS_DROP_MECHANIC_MONSTER_NAME",VLOOKUP(AF432,'LibSets constants'!$I$4:$L$1003,3,FALSE),""),"")</f>
        <v/>
      </c>
      <c r="AH432" s="43" t="str">
        <f>IF(AF432&lt;&gt;"",IF(AF432&lt;&gt;"LIBSETS_DROP_MECHANIC_MONSTER_NAME",VLOOKUP(AF432,'LibSets constants'!$I$4:$L$1003,4,FALSE),""),"")</f>
        <v/>
      </c>
      <c r="AI432" s="3" t="str">
        <f>IF(G432&lt;&gt;"LIBSETS_SETTYPE_BATTLEGROUND",IF(G432&lt;&gt;"LIBSETS_SETTYPE_SPECIAL",IF(AJ432&lt;&gt;"",VLOOKUP(AJ432,'ESO zone constants'!$D$3:$H$4953,5,FALSE),""),""),"")</f>
        <v/>
      </c>
      <c r="AK432" s="44"/>
      <c r="AL432" s="43" t="str">
        <f>IF(AK432&lt;&gt;"",IF(AK432&lt;&gt;"LIBSETS_DROP_MECHANIC_MONSTER_NAME",VLOOKUP(AK432,'LibSets constants'!$I$4:$L$1003,3,FALSE),""),"")</f>
        <v/>
      </c>
      <c r="AM432" s="43" t="str">
        <f>IF(AK432&lt;&gt;"",IF(AK432&lt;&gt;"LIBSETS_DROP_MECHANIC_MONSTER_NAME",VLOOKUP(AK432,'LibSets constants'!$I$4:$L$1003,4,FALSE),""),"")</f>
        <v/>
      </c>
      <c r="AN432" s="3" t="str">
        <f>IF(G432&lt;&gt;"LIBSETS_SETTYPE_BATTLEGROUND",IF(G432&lt;&gt;"LIBSETS_SETTYPE_SPECIAL",IF(AO432&lt;&gt;"",VLOOKUP(AO432,'ESO zone constants'!$D$3:$H$4953,5,FALSE),""),""),"")</f>
        <v/>
      </c>
      <c r="AP432" s="44"/>
      <c r="AQ432" s="43" t="str">
        <f>IF(AP432&lt;&gt;"",IF(AP432&lt;&gt;"LIBSETS_DROP_MECHANIC_MONSTER_NAME",VLOOKUP(AP432,'LibSets constants'!$I$4:$L$1003,3,FALSE),""),"")</f>
        <v/>
      </c>
      <c r="AR432" s="43" t="str">
        <f>IF(AP432&lt;&gt;"",IF(AP432&lt;&gt;"LIBSETS_DROP_MECHANIC_MONSTER_NAME",VLOOKUP(AP432,'LibSets constants'!$I$4:$L$1003,4,FALSE),""),"")</f>
        <v/>
      </c>
      <c r="AS432" s="3" t="str">
        <f>IF(G432&lt;&gt;"LIBSETS_SETTYPE_BATTLEGROUND",IF(G432&lt;&gt;"LIBSETS_SETTYPE_SPECIAL",IF(AT432&lt;&gt;"",VLOOKUP(AT432,'ESO zone constants'!$D$3:$H$4953,5,FALSE),""),""),"")</f>
        <v/>
      </c>
      <c r="AU432" s="44"/>
      <c r="AV432" s="43" t="str">
        <f>IF(AU432&lt;&gt;"",IF(AU432&lt;&gt;"LIBSETS_DROP_MECHANIC_MONSTER_NAME",VLOOKUP(AU432,'LibSets constants'!$I$4:$L$1003,3,FALSE),""),"")</f>
        <v/>
      </c>
      <c r="AW432" s="43" t="str">
        <f>IF(AU432&lt;&gt;"",IF(AU432&lt;&gt;"LIBSETS_DROP_MECHANIC_MONSTER_NAME",VLOOKUP(AU432,'LibSets constants'!$I$4:$L$1003,4,FALSE),""),"")</f>
        <v/>
      </c>
      <c r="AX432" s="87" t="s">
        <v>2678</v>
      </c>
      <c r="AY432" s="21" t="str">
        <f t="shared" si="30"/>
        <v>[492] = {wayshrines={434,434,434,}, dlcId=DLC_GREYMOOR</v>
      </c>
      <c r="AZ432" s="21" t="str">
        <f t="shared" si="31"/>
        <v>, zoneIds={1196}, veteran=false</v>
      </c>
      <c r="BA432" s="21" t="str">
        <f t="shared" si="32"/>
        <v>, setType=LIBSETS_SETTYPE_TRIAL</v>
      </c>
      <c r="BB432"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2" s="21" t="str">
        <f t="shared" si="34"/>
        <v xml:space="preserve"> --Kyne\'s Wind / Kynes Wind   [Kyne's Aegis]</v>
      </c>
    </row>
    <row r="433" spans="1:55" x14ac:dyDescent="0.25">
      <c r="A433" s="5">
        <v>493</v>
      </c>
      <c r="B433" t="s">
        <v>1752</v>
      </c>
      <c r="C433" t="s">
        <v>2664</v>
      </c>
      <c r="D433" s="3">
        <f>A433</f>
        <v>493</v>
      </c>
      <c r="G433" s="8" t="s">
        <v>1486</v>
      </c>
      <c r="I433" t="s">
        <v>92</v>
      </c>
      <c r="J433" t="s">
        <v>91</v>
      </c>
      <c r="K433">
        <v>434</v>
      </c>
      <c r="L433">
        <v>434</v>
      </c>
      <c r="M433">
        <v>434</v>
      </c>
      <c r="N433">
        <v>0</v>
      </c>
      <c r="O433" s="66" t="s">
        <v>1718</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constants'!$B$4:$C$1003,2,FALSE),"")</f>
        <v>Greymoor</v>
      </c>
      <c r="U433" s="33" t="s">
        <v>1549</v>
      </c>
      <c r="V433" s="3" t="s">
        <v>2822</v>
      </c>
      <c r="W433" s="3" t="s">
        <v>2838</v>
      </c>
      <c r="X433" s="3"/>
      <c r="Y433" s="3" t="str">
        <f>IF(G433&lt;&gt;"LIBSETS_SETTYPE_BATTLEGROUND",IF(G433&lt;&gt;"LIBSETS_SETTYPE_SPECIAL",IF(X433&lt;&gt;"",X433,IF(Z433&lt;&gt;"",VLOOKUP(Z433,'ESO zone constants'!$D$3:$H$4953,5,FALSE),"")),""),"")</f>
        <v/>
      </c>
      <c r="Z433" t="str">
        <f>IF(AND(O433&lt;&gt;"",NOT(ISERROR(O433))),"",IF(AND(L433&lt;&gt;"",L433&gt;0,NOT(ISERROR(L433))),VLOOKUP(L433,'ESO dumped WayshrineInfo'!$K$3:$N$9999,4,FALSE),""))</f>
        <v/>
      </c>
      <c r="AB433" s="43" t="str">
        <f>IF(AA433&lt;&gt;"",IF(AA433&lt;&gt;"LIBSETS_DROP_MECHANIC_MONSTER_NAME",VLOOKUP(AA433,'LibSets constants'!$I$4:$L$1003,3,FALSE),""),"")</f>
        <v/>
      </c>
      <c r="AC433" s="43" t="str">
        <f>IF(AA433&lt;&gt;"",IF(AA433&lt;&gt;"LIBSETS_DROP_MECHANIC_MONSTER_NAME",VLOOKUP(AA433,'LibSets constants'!$I$4:$L$1003,4,FALSE),""),"")</f>
        <v/>
      </c>
      <c r="AD433" s="3" t="str">
        <f>IF(G433&lt;&gt;"LIBSETS_SETTYPE_BATTLEGROUND",IF(G433&lt;&gt;"LIBSETS_SETTYPE_SPECIAL",IF(AE433&lt;&gt;"",VLOOKUP(AE433,'ESO zone constants'!$D$3:$H$4953,5,FALSE),""),""),"")</f>
        <v/>
      </c>
      <c r="AE433" t="str">
        <f>IF(AND(O433&lt;&gt;"",NOT(ISERROR(O433))),"",IF(AND(M433&lt;&gt;"",M433&gt;0,NOT(ISERROR(M433))),VLOOKUP(M433,'ESO dumped WayshrineInfo'!$K$3:$N$9999,4,FALSE),""))</f>
        <v/>
      </c>
      <c r="AF433" s="44"/>
      <c r="AG433" s="43" t="str">
        <f>IF(AF433&lt;&gt;"",IF(AF433&lt;&gt;"LIBSETS_DROP_MECHANIC_MONSTER_NAME",VLOOKUP(AF433,'LibSets constants'!$I$4:$L$1003,3,FALSE),""),"")</f>
        <v/>
      </c>
      <c r="AH433" s="43" t="str">
        <f>IF(AF433&lt;&gt;"",IF(AF433&lt;&gt;"LIBSETS_DROP_MECHANIC_MONSTER_NAME",VLOOKUP(AF433,'LibSets constants'!$I$4:$L$1003,4,FALSE),""),"")</f>
        <v/>
      </c>
      <c r="AI433" s="3" t="str">
        <f>IF(G433&lt;&gt;"LIBSETS_SETTYPE_BATTLEGROUND",IF(G433&lt;&gt;"LIBSETS_SETTYPE_SPECIAL",IF(AJ433&lt;&gt;"",VLOOKUP(AJ433,'ESO zone constants'!$D$3:$H$4953,5,FALSE),""),""),"")</f>
        <v/>
      </c>
      <c r="AK433" s="44"/>
      <c r="AL433" s="43" t="str">
        <f>IF(AK433&lt;&gt;"",IF(AK433&lt;&gt;"LIBSETS_DROP_MECHANIC_MONSTER_NAME",VLOOKUP(AK433,'LibSets constants'!$I$4:$L$1003,3,FALSE),""),"")</f>
        <v/>
      </c>
      <c r="AM433" s="43" t="str">
        <f>IF(AK433&lt;&gt;"",IF(AK433&lt;&gt;"LIBSETS_DROP_MECHANIC_MONSTER_NAME",VLOOKUP(AK433,'LibSets constants'!$I$4:$L$1003,4,FALSE),""),"")</f>
        <v/>
      </c>
      <c r="AN433" s="3" t="str">
        <f>IF(G433&lt;&gt;"LIBSETS_SETTYPE_BATTLEGROUND",IF(G433&lt;&gt;"LIBSETS_SETTYPE_SPECIAL",IF(AO433&lt;&gt;"",VLOOKUP(AO433,'ESO zone constants'!$D$3:$H$4953,5,FALSE),""),""),"")</f>
        <v/>
      </c>
      <c r="AP433" s="44"/>
      <c r="AQ433" s="43" t="str">
        <f>IF(AP433&lt;&gt;"",IF(AP433&lt;&gt;"LIBSETS_DROP_MECHANIC_MONSTER_NAME",VLOOKUP(AP433,'LibSets constants'!$I$4:$L$1003,3,FALSE),""),"")</f>
        <v/>
      </c>
      <c r="AR433" s="43" t="str">
        <f>IF(AP433&lt;&gt;"",IF(AP433&lt;&gt;"LIBSETS_DROP_MECHANIC_MONSTER_NAME",VLOOKUP(AP433,'LibSets constants'!$I$4:$L$1003,4,FALSE),""),"")</f>
        <v/>
      </c>
      <c r="AS433" s="3" t="str">
        <f>IF(G433&lt;&gt;"LIBSETS_SETTYPE_BATTLEGROUND",IF(G433&lt;&gt;"LIBSETS_SETTYPE_SPECIAL",IF(AT433&lt;&gt;"",VLOOKUP(AT433,'ESO zone constants'!$D$3:$H$4953,5,FALSE),""),""),"")</f>
        <v/>
      </c>
      <c r="AU433" s="44"/>
      <c r="AV433" s="43" t="str">
        <f>IF(AU433&lt;&gt;"",IF(AU433&lt;&gt;"LIBSETS_DROP_MECHANIC_MONSTER_NAME",VLOOKUP(AU433,'LibSets constants'!$I$4:$L$1003,3,FALSE),""),"")</f>
        <v/>
      </c>
      <c r="AW433" s="43" t="str">
        <f>IF(AU433&lt;&gt;"",IF(AU433&lt;&gt;"LIBSETS_DROP_MECHANIC_MONSTER_NAME",VLOOKUP(AU433,'LibSets constants'!$I$4:$L$1003,4,FALSE),""),"")</f>
        <v/>
      </c>
      <c r="AX433" s="87" t="s">
        <v>2678</v>
      </c>
      <c r="AY433" s="21" t="str">
        <f t="shared" si="30"/>
        <v>[493] = {wayshrines={434,434,434,}, dlcId=DLC_GREYMOOR</v>
      </c>
      <c r="AZ433" s="21" t="str">
        <f t="shared" si="31"/>
        <v>, zoneIds={1196}, veteran=true</v>
      </c>
      <c r="BA433" s="21" t="str">
        <f t="shared" si="32"/>
        <v>, setType=LIBSETS_SETTYPE_TRIAL</v>
      </c>
      <c r="BB433"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3" s="21" t="str">
        <f t="shared" si="34"/>
        <v xml:space="preserve"> --Perfected Kyne\'s Wind / Kynes perfektionierter Wind   [Kyne's Aegis]</v>
      </c>
    </row>
    <row r="434" spans="1:55" x14ac:dyDescent="0.25">
      <c r="A434" s="5">
        <v>494</v>
      </c>
      <c r="B434" t="s">
        <v>1753</v>
      </c>
      <c r="C434" t="s">
        <v>2665</v>
      </c>
      <c r="D434" s="3">
        <f>A434</f>
        <v>494</v>
      </c>
      <c r="G434" s="8" t="s">
        <v>1486</v>
      </c>
      <c r="I434" t="s">
        <v>91</v>
      </c>
      <c r="J434" t="s">
        <v>91</v>
      </c>
      <c r="K434">
        <v>434</v>
      </c>
      <c r="L434">
        <v>434</v>
      </c>
      <c r="M434">
        <v>434</v>
      </c>
      <c r="N434">
        <v>0</v>
      </c>
      <c r="O434" s="66" t="s">
        <v>1718</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constants'!$B$4:$C$1003,2,FALSE),"")</f>
        <v>Greymoor</v>
      </c>
      <c r="U434" s="33" t="s">
        <v>1549</v>
      </c>
      <c r="V434" s="3" t="s">
        <v>2822</v>
      </c>
      <c r="W434" s="3" t="s">
        <v>2838</v>
      </c>
      <c r="X434" s="3"/>
      <c r="Y434" s="3" t="str">
        <f>IF(G434&lt;&gt;"LIBSETS_SETTYPE_BATTLEGROUND",IF(G434&lt;&gt;"LIBSETS_SETTYPE_SPECIAL",IF(X434&lt;&gt;"",X434,IF(Z434&lt;&gt;"",VLOOKUP(Z434,'ESO zone constants'!$D$3:$H$4953,5,FALSE),"")),""),"")</f>
        <v/>
      </c>
      <c r="Z434" t="str">
        <f>IF(AND(O434&lt;&gt;"",NOT(ISERROR(O434))),"",IF(AND(L434&lt;&gt;"",L434&gt;0,NOT(ISERROR(L434))),VLOOKUP(L434,'ESO dumped WayshrineInfo'!$K$3:$N$9999,4,FALSE),""))</f>
        <v/>
      </c>
      <c r="AB434" s="43" t="str">
        <f>IF(AA434&lt;&gt;"",IF(AA434&lt;&gt;"LIBSETS_DROP_MECHANIC_MONSTER_NAME",VLOOKUP(AA434,'LibSets constants'!$I$4:$L$1003,3,FALSE),""),"")</f>
        <v/>
      </c>
      <c r="AC434" s="43" t="str">
        <f>IF(AA434&lt;&gt;"",IF(AA434&lt;&gt;"LIBSETS_DROP_MECHANIC_MONSTER_NAME",VLOOKUP(AA434,'LibSets constants'!$I$4:$L$1003,4,FALSE),""),"")</f>
        <v/>
      </c>
      <c r="AD434" s="3" t="str">
        <f>IF(G434&lt;&gt;"LIBSETS_SETTYPE_BATTLEGROUND",IF(G434&lt;&gt;"LIBSETS_SETTYPE_SPECIAL",IF(AE434&lt;&gt;"",VLOOKUP(AE434,'ESO zone constants'!$D$3:$H$4953,5,FALSE),""),""),"")</f>
        <v/>
      </c>
      <c r="AE434" t="str">
        <f>IF(AND(O434&lt;&gt;"",NOT(ISERROR(O434))),"",IF(AND(M434&lt;&gt;"",M434&gt;0,NOT(ISERROR(M434))),VLOOKUP(M434,'ESO dumped WayshrineInfo'!$K$3:$N$9999,4,FALSE),""))</f>
        <v/>
      </c>
      <c r="AF434" s="44"/>
      <c r="AG434" s="43" t="str">
        <f>IF(AF434&lt;&gt;"",IF(AF434&lt;&gt;"LIBSETS_DROP_MECHANIC_MONSTER_NAME",VLOOKUP(AF434,'LibSets constants'!$I$4:$L$1003,3,FALSE),""),"")</f>
        <v/>
      </c>
      <c r="AH434" s="43" t="str">
        <f>IF(AF434&lt;&gt;"",IF(AF434&lt;&gt;"LIBSETS_DROP_MECHANIC_MONSTER_NAME",VLOOKUP(AF434,'LibSets constants'!$I$4:$L$1003,4,FALSE),""),"")</f>
        <v/>
      </c>
      <c r="AI434" s="3" t="str">
        <f>IF(G434&lt;&gt;"LIBSETS_SETTYPE_BATTLEGROUND",IF(G434&lt;&gt;"LIBSETS_SETTYPE_SPECIAL",IF(AJ434&lt;&gt;"",VLOOKUP(AJ434,'ESO zone constants'!$D$3:$H$4953,5,FALSE),""),""),"")</f>
        <v/>
      </c>
      <c r="AK434" s="44"/>
      <c r="AL434" s="43" t="str">
        <f>IF(AK434&lt;&gt;"",IF(AK434&lt;&gt;"LIBSETS_DROP_MECHANIC_MONSTER_NAME",VLOOKUP(AK434,'LibSets constants'!$I$4:$L$1003,3,FALSE),""),"")</f>
        <v/>
      </c>
      <c r="AM434" s="43" t="str">
        <f>IF(AK434&lt;&gt;"",IF(AK434&lt;&gt;"LIBSETS_DROP_MECHANIC_MONSTER_NAME",VLOOKUP(AK434,'LibSets constants'!$I$4:$L$1003,4,FALSE),""),"")</f>
        <v/>
      </c>
      <c r="AN434" s="3" t="str">
        <f>IF(G434&lt;&gt;"LIBSETS_SETTYPE_BATTLEGROUND",IF(G434&lt;&gt;"LIBSETS_SETTYPE_SPECIAL",IF(AO434&lt;&gt;"",VLOOKUP(AO434,'ESO zone constants'!$D$3:$H$4953,5,FALSE),""),""),"")</f>
        <v/>
      </c>
      <c r="AP434" s="44"/>
      <c r="AQ434" s="43" t="str">
        <f>IF(AP434&lt;&gt;"",IF(AP434&lt;&gt;"LIBSETS_DROP_MECHANIC_MONSTER_NAME",VLOOKUP(AP434,'LibSets constants'!$I$4:$L$1003,3,FALSE),""),"")</f>
        <v/>
      </c>
      <c r="AR434" s="43" t="str">
        <f>IF(AP434&lt;&gt;"",IF(AP434&lt;&gt;"LIBSETS_DROP_MECHANIC_MONSTER_NAME",VLOOKUP(AP434,'LibSets constants'!$I$4:$L$1003,4,FALSE),""),"")</f>
        <v/>
      </c>
      <c r="AS434" s="3" t="str">
        <f>IF(G434&lt;&gt;"LIBSETS_SETTYPE_BATTLEGROUND",IF(G434&lt;&gt;"LIBSETS_SETTYPE_SPECIAL",IF(AT434&lt;&gt;"",VLOOKUP(AT434,'ESO zone constants'!$D$3:$H$4953,5,FALSE),""),""),"")</f>
        <v/>
      </c>
      <c r="AU434" s="44"/>
      <c r="AV434" s="43" t="str">
        <f>IF(AU434&lt;&gt;"",IF(AU434&lt;&gt;"LIBSETS_DROP_MECHANIC_MONSTER_NAME",VLOOKUP(AU434,'LibSets constants'!$I$4:$L$1003,3,FALSE),""),"")</f>
        <v/>
      </c>
      <c r="AW434" s="43" t="str">
        <f>IF(AU434&lt;&gt;"",IF(AU434&lt;&gt;"LIBSETS_DROP_MECHANIC_MONSTER_NAME",VLOOKUP(AU434,'LibSets constants'!$I$4:$L$1003,4,FALSE),""),"")</f>
        <v/>
      </c>
      <c r="AX434" s="87" t="s">
        <v>2678</v>
      </c>
      <c r="AY434" s="21" t="str">
        <f t="shared" si="30"/>
        <v>[494] = {wayshrines={434,434,434,}, dlcId=DLC_GREYMOOR</v>
      </c>
      <c r="AZ434" s="21" t="str">
        <f t="shared" si="31"/>
        <v>, zoneIds={1196}, veteran=false</v>
      </c>
      <c r="BA434" s="21" t="str">
        <f t="shared" si="32"/>
        <v>, setType=LIBSETS_SETTYPE_TRIAL</v>
      </c>
      <c r="BB434"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4" s="21" t="str">
        <f t="shared" si="34"/>
        <v xml:space="preserve"> --Vrol\'s Command / Vrols Befehl   [Kyne's Aegis]</v>
      </c>
    </row>
    <row r="435" spans="1:55" x14ac:dyDescent="0.25">
      <c r="A435" s="5">
        <v>495</v>
      </c>
      <c r="B435" t="s">
        <v>1754</v>
      </c>
      <c r="C435" t="s">
        <v>2666</v>
      </c>
      <c r="D435" s="3">
        <f>A435</f>
        <v>495</v>
      </c>
      <c r="G435" s="8" t="s">
        <v>1486</v>
      </c>
      <c r="I435" t="s">
        <v>92</v>
      </c>
      <c r="J435" t="s">
        <v>91</v>
      </c>
      <c r="K435">
        <v>434</v>
      </c>
      <c r="L435">
        <v>434</v>
      </c>
      <c r="M435">
        <v>434</v>
      </c>
      <c r="N435">
        <v>0</v>
      </c>
      <c r="O435" s="66" t="s">
        <v>1718</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constants'!$B$4:$C$1003,2,FALSE),"")</f>
        <v>Greymoor</v>
      </c>
      <c r="U435" s="33" t="s">
        <v>1549</v>
      </c>
      <c r="V435" s="3" t="s">
        <v>2822</v>
      </c>
      <c r="W435" s="3" t="s">
        <v>2838</v>
      </c>
      <c r="X435" s="3"/>
      <c r="Y435" s="3" t="str">
        <f>IF(G435&lt;&gt;"LIBSETS_SETTYPE_BATTLEGROUND",IF(G435&lt;&gt;"LIBSETS_SETTYPE_SPECIAL",IF(X435&lt;&gt;"",X435,IF(Z435&lt;&gt;"",VLOOKUP(Z435,'ESO zone constants'!$D$3:$H$4953,5,FALSE),"")),""),"")</f>
        <v/>
      </c>
      <c r="Z435" t="str">
        <f>IF(AND(O435&lt;&gt;"",NOT(ISERROR(O435))),"",IF(AND(L435&lt;&gt;"",L435&gt;0,NOT(ISERROR(L435))),VLOOKUP(L435,'ESO dumped WayshrineInfo'!$K$3:$N$9999,4,FALSE),""))</f>
        <v/>
      </c>
      <c r="AB435" s="43" t="str">
        <f>IF(AA435&lt;&gt;"",IF(AA435&lt;&gt;"LIBSETS_DROP_MECHANIC_MONSTER_NAME",VLOOKUP(AA435,'LibSets constants'!$I$4:$L$1003,3,FALSE),""),"")</f>
        <v/>
      </c>
      <c r="AC435" s="43" t="str">
        <f>IF(AA435&lt;&gt;"",IF(AA435&lt;&gt;"LIBSETS_DROP_MECHANIC_MONSTER_NAME",VLOOKUP(AA435,'LibSets constants'!$I$4:$L$1003,4,FALSE),""),"")</f>
        <v/>
      </c>
      <c r="AD435" s="3" t="str">
        <f>IF(G435&lt;&gt;"LIBSETS_SETTYPE_BATTLEGROUND",IF(G435&lt;&gt;"LIBSETS_SETTYPE_SPECIAL",IF(AE435&lt;&gt;"",VLOOKUP(AE435,'ESO zone constants'!$D$3:$H$4953,5,FALSE),""),""),"")</f>
        <v/>
      </c>
      <c r="AE435" t="str">
        <f>IF(AND(O435&lt;&gt;"",NOT(ISERROR(O435))),"",IF(AND(M435&lt;&gt;"",M435&gt;0,NOT(ISERROR(M435))),VLOOKUP(M435,'ESO dumped WayshrineInfo'!$K$3:$N$9999,4,FALSE),""))</f>
        <v/>
      </c>
      <c r="AF435" s="44"/>
      <c r="AG435" s="43" t="str">
        <f>IF(AF435&lt;&gt;"",IF(AF435&lt;&gt;"LIBSETS_DROP_MECHANIC_MONSTER_NAME",VLOOKUP(AF435,'LibSets constants'!$I$4:$L$1003,3,FALSE),""),"")</f>
        <v/>
      </c>
      <c r="AH435" s="43" t="str">
        <f>IF(AF435&lt;&gt;"",IF(AF435&lt;&gt;"LIBSETS_DROP_MECHANIC_MONSTER_NAME",VLOOKUP(AF435,'LibSets constants'!$I$4:$L$1003,4,FALSE),""),"")</f>
        <v/>
      </c>
      <c r="AI435" s="3" t="str">
        <f>IF(G435&lt;&gt;"LIBSETS_SETTYPE_BATTLEGROUND",IF(G435&lt;&gt;"LIBSETS_SETTYPE_SPECIAL",IF(AJ435&lt;&gt;"",VLOOKUP(AJ435,'ESO zone constants'!$D$3:$H$4953,5,FALSE),""),""),"")</f>
        <v/>
      </c>
      <c r="AK435" s="44"/>
      <c r="AL435" s="43" t="str">
        <f>IF(AK435&lt;&gt;"",IF(AK435&lt;&gt;"LIBSETS_DROP_MECHANIC_MONSTER_NAME",VLOOKUP(AK435,'LibSets constants'!$I$4:$L$1003,3,FALSE),""),"")</f>
        <v/>
      </c>
      <c r="AM435" s="43" t="str">
        <f>IF(AK435&lt;&gt;"",IF(AK435&lt;&gt;"LIBSETS_DROP_MECHANIC_MONSTER_NAME",VLOOKUP(AK435,'LibSets constants'!$I$4:$L$1003,4,FALSE),""),"")</f>
        <v/>
      </c>
      <c r="AN435" s="3" t="str">
        <f>IF(G435&lt;&gt;"LIBSETS_SETTYPE_BATTLEGROUND",IF(G435&lt;&gt;"LIBSETS_SETTYPE_SPECIAL",IF(AO435&lt;&gt;"",VLOOKUP(AO435,'ESO zone constants'!$D$3:$H$4953,5,FALSE),""),""),"")</f>
        <v/>
      </c>
      <c r="AP435" s="44"/>
      <c r="AQ435" s="43" t="str">
        <f>IF(AP435&lt;&gt;"",IF(AP435&lt;&gt;"LIBSETS_DROP_MECHANIC_MONSTER_NAME",VLOOKUP(AP435,'LibSets constants'!$I$4:$L$1003,3,FALSE),""),"")</f>
        <v/>
      </c>
      <c r="AR435" s="43" t="str">
        <f>IF(AP435&lt;&gt;"",IF(AP435&lt;&gt;"LIBSETS_DROP_MECHANIC_MONSTER_NAME",VLOOKUP(AP435,'LibSets constants'!$I$4:$L$1003,4,FALSE),""),"")</f>
        <v/>
      </c>
      <c r="AS435" s="3" t="str">
        <f>IF(G435&lt;&gt;"LIBSETS_SETTYPE_BATTLEGROUND",IF(G435&lt;&gt;"LIBSETS_SETTYPE_SPECIAL",IF(AT435&lt;&gt;"",VLOOKUP(AT435,'ESO zone constants'!$D$3:$H$4953,5,FALSE),""),""),"")</f>
        <v/>
      </c>
      <c r="AU435" s="44"/>
      <c r="AV435" s="43" t="str">
        <f>IF(AU435&lt;&gt;"",IF(AU435&lt;&gt;"LIBSETS_DROP_MECHANIC_MONSTER_NAME",VLOOKUP(AU435,'LibSets constants'!$I$4:$L$1003,3,FALSE),""),"")</f>
        <v/>
      </c>
      <c r="AW435" s="43" t="str">
        <f>IF(AU435&lt;&gt;"",IF(AU435&lt;&gt;"LIBSETS_DROP_MECHANIC_MONSTER_NAME",VLOOKUP(AU435,'LibSets constants'!$I$4:$L$1003,4,FALSE),""),"")</f>
        <v/>
      </c>
      <c r="AX435" s="87" t="s">
        <v>2678</v>
      </c>
      <c r="AY435" s="21" t="str">
        <f t="shared" si="30"/>
        <v>[495] = {wayshrines={434,434,434,}, dlcId=DLC_GREYMOOR</v>
      </c>
      <c r="AZ435" s="21" t="str">
        <f t="shared" si="31"/>
        <v>, zoneIds={1196}, veteran=true</v>
      </c>
      <c r="BA435" s="21" t="str">
        <f t="shared" si="32"/>
        <v>, setType=LIBSETS_SETTYPE_TRIAL</v>
      </c>
      <c r="BB435"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5" s="21" t="str">
        <f t="shared" si="34"/>
        <v xml:space="preserve"> --Perfected Vrol\'s Command / Vrols perfektionierter Befehl   [Kyne's Aegis]</v>
      </c>
    </row>
    <row r="436" spans="1:55" x14ac:dyDescent="0.25">
      <c r="A436" s="5">
        <v>496</v>
      </c>
      <c r="B436" t="s">
        <v>1755</v>
      </c>
      <c r="C436" t="s">
        <v>1756</v>
      </c>
      <c r="D436" s="3">
        <f>A436</f>
        <v>496</v>
      </c>
      <c r="G436" s="8" t="s">
        <v>1486</v>
      </c>
      <c r="I436" t="s">
        <v>91</v>
      </c>
      <c r="J436" t="s">
        <v>91</v>
      </c>
      <c r="K436">
        <v>434</v>
      </c>
      <c r="L436">
        <v>434</v>
      </c>
      <c r="M436">
        <v>434</v>
      </c>
      <c r="N436">
        <v>0</v>
      </c>
      <c r="O436" s="66" t="s">
        <v>1718</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constants'!$B$4:$C$1003,2,FALSE),"")</f>
        <v>Greymoor</v>
      </c>
      <c r="U436" s="33" t="s">
        <v>1549</v>
      </c>
      <c r="V436" s="3" t="s">
        <v>2822</v>
      </c>
      <c r="W436" s="3" t="s">
        <v>2838</v>
      </c>
      <c r="X436" s="3"/>
      <c r="Y436" s="3" t="str">
        <f>IF(G436&lt;&gt;"LIBSETS_SETTYPE_BATTLEGROUND",IF(G436&lt;&gt;"LIBSETS_SETTYPE_SPECIAL",IF(X436&lt;&gt;"",X436,IF(Z436&lt;&gt;"",VLOOKUP(Z436,'ESO zone constants'!$D$3:$H$4953,5,FALSE),"")),""),"")</f>
        <v/>
      </c>
      <c r="Z436" t="str">
        <f>IF(AND(O436&lt;&gt;"",NOT(ISERROR(O436))),"",IF(AND(L436&lt;&gt;"",L436&gt;0,NOT(ISERROR(L436))),VLOOKUP(L436,'ESO dumped WayshrineInfo'!$K$3:$N$9999,4,FALSE),""))</f>
        <v/>
      </c>
      <c r="AB436" s="43" t="str">
        <f>IF(AA436&lt;&gt;"",IF(AA436&lt;&gt;"LIBSETS_DROP_MECHANIC_MONSTER_NAME",VLOOKUP(AA436,'LibSets constants'!$I$4:$L$1003,3,FALSE),""),"")</f>
        <v/>
      </c>
      <c r="AC436" s="43" t="str">
        <f>IF(AA436&lt;&gt;"",IF(AA436&lt;&gt;"LIBSETS_DROP_MECHANIC_MONSTER_NAME",VLOOKUP(AA436,'LibSets constants'!$I$4:$L$1003,4,FALSE),""),"")</f>
        <v/>
      </c>
      <c r="AD436" s="3" t="str">
        <f>IF(G436&lt;&gt;"LIBSETS_SETTYPE_BATTLEGROUND",IF(G436&lt;&gt;"LIBSETS_SETTYPE_SPECIAL",IF(AE436&lt;&gt;"",VLOOKUP(AE436,'ESO zone constants'!$D$3:$H$4953,5,FALSE),""),""),"")</f>
        <v/>
      </c>
      <c r="AE436" t="str">
        <f>IF(AND(O436&lt;&gt;"",NOT(ISERROR(O436))),"",IF(AND(M436&lt;&gt;"",M436&gt;0,NOT(ISERROR(M436))),VLOOKUP(M436,'ESO dumped WayshrineInfo'!$K$3:$N$9999,4,FALSE),""))</f>
        <v/>
      </c>
      <c r="AF436" s="44"/>
      <c r="AG436" s="43" t="str">
        <f>IF(AF436&lt;&gt;"",IF(AF436&lt;&gt;"LIBSETS_DROP_MECHANIC_MONSTER_NAME",VLOOKUP(AF436,'LibSets constants'!$I$4:$L$1003,3,FALSE),""),"")</f>
        <v/>
      </c>
      <c r="AH436" s="43" t="str">
        <f>IF(AF436&lt;&gt;"",IF(AF436&lt;&gt;"LIBSETS_DROP_MECHANIC_MONSTER_NAME",VLOOKUP(AF436,'LibSets constants'!$I$4:$L$1003,4,FALSE),""),"")</f>
        <v/>
      </c>
      <c r="AI436" s="3" t="str">
        <f>IF(G436&lt;&gt;"LIBSETS_SETTYPE_BATTLEGROUND",IF(G436&lt;&gt;"LIBSETS_SETTYPE_SPECIAL",IF(AJ436&lt;&gt;"",VLOOKUP(AJ436,'ESO zone constants'!$D$3:$H$4953,5,FALSE),""),""),"")</f>
        <v/>
      </c>
      <c r="AK436" s="44"/>
      <c r="AL436" s="43" t="str">
        <f>IF(AK436&lt;&gt;"",IF(AK436&lt;&gt;"LIBSETS_DROP_MECHANIC_MONSTER_NAME",VLOOKUP(AK436,'LibSets constants'!$I$4:$L$1003,3,FALSE),""),"")</f>
        <v/>
      </c>
      <c r="AM436" s="43" t="str">
        <f>IF(AK436&lt;&gt;"",IF(AK436&lt;&gt;"LIBSETS_DROP_MECHANIC_MONSTER_NAME",VLOOKUP(AK436,'LibSets constants'!$I$4:$L$1003,4,FALSE),""),"")</f>
        <v/>
      </c>
      <c r="AN436" s="3" t="str">
        <f>IF(G436&lt;&gt;"LIBSETS_SETTYPE_BATTLEGROUND",IF(G436&lt;&gt;"LIBSETS_SETTYPE_SPECIAL",IF(AO436&lt;&gt;"",VLOOKUP(AO436,'ESO zone constants'!$D$3:$H$4953,5,FALSE),""),""),"")</f>
        <v/>
      </c>
      <c r="AP436" s="44"/>
      <c r="AQ436" s="43" t="str">
        <f>IF(AP436&lt;&gt;"",IF(AP436&lt;&gt;"LIBSETS_DROP_MECHANIC_MONSTER_NAME",VLOOKUP(AP436,'LibSets constants'!$I$4:$L$1003,3,FALSE),""),"")</f>
        <v/>
      </c>
      <c r="AR436" s="43" t="str">
        <f>IF(AP436&lt;&gt;"",IF(AP436&lt;&gt;"LIBSETS_DROP_MECHANIC_MONSTER_NAME",VLOOKUP(AP436,'LibSets constants'!$I$4:$L$1003,4,FALSE),""),"")</f>
        <v/>
      </c>
      <c r="AS436" s="3" t="str">
        <f>IF(G436&lt;&gt;"LIBSETS_SETTYPE_BATTLEGROUND",IF(G436&lt;&gt;"LIBSETS_SETTYPE_SPECIAL",IF(AT436&lt;&gt;"",VLOOKUP(AT436,'ESO zone constants'!$D$3:$H$4953,5,FALSE),""),""),"")</f>
        <v/>
      </c>
      <c r="AU436" s="44"/>
      <c r="AV436" s="43" t="str">
        <f>IF(AU436&lt;&gt;"",IF(AU436&lt;&gt;"LIBSETS_DROP_MECHANIC_MONSTER_NAME",VLOOKUP(AU436,'LibSets constants'!$I$4:$L$1003,3,FALSE),""),"")</f>
        <v/>
      </c>
      <c r="AW436" s="43" t="str">
        <f>IF(AU436&lt;&gt;"",IF(AU436&lt;&gt;"LIBSETS_DROP_MECHANIC_MONSTER_NAME",VLOOKUP(AU436,'LibSets constants'!$I$4:$L$1003,4,FALSE),""),"")</f>
        <v/>
      </c>
      <c r="AX436" s="87" t="s">
        <v>2678</v>
      </c>
      <c r="AY436" s="21" t="str">
        <f t="shared" si="30"/>
        <v>[496] = {wayshrines={434,434,434,}, dlcId=DLC_GREYMOOR</v>
      </c>
      <c r="AZ436" s="21" t="str">
        <f t="shared" si="31"/>
        <v>, zoneIds={1196}, veteran=false</v>
      </c>
      <c r="BA436" s="21" t="str">
        <f t="shared" si="32"/>
        <v>, setType=LIBSETS_SETTYPE_TRIAL</v>
      </c>
      <c r="BB436"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6" s="21" t="str">
        <f t="shared" si="34"/>
        <v xml:space="preserve"> --Roaring Opportunist / Brüllender Opportunist   [Kyne's Aegis]</v>
      </c>
    </row>
    <row r="437" spans="1:55" x14ac:dyDescent="0.25">
      <c r="A437" s="5">
        <v>497</v>
      </c>
      <c r="B437" t="s">
        <v>1757</v>
      </c>
      <c r="C437" t="s">
        <v>1758</v>
      </c>
      <c r="D437" s="3">
        <f>A437</f>
        <v>497</v>
      </c>
      <c r="G437" s="8" t="s">
        <v>1486</v>
      </c>
      <c r="I437" t="s">
        <v>92</v>
      </c>
      <c r="J437" t="s">
        <v>91</v>
      </c>
      <c r="K437">
        <v>434</v>
      </c>
      <c r="L437">
        <v>434</v>
      </c>
      <c r="M437">
        <v>434</v>
      </c>
      <c r="N437">
        <v>0</v>
      </c>
      <c r="O437" s="66" t="s">
        <v>1718</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constants'!$B$4:$C$1003,2,FALSE),"")</f>
        <v>Greymoor</v>
      </c>
      <c r="U437" s="33" t="s">
        <v>1549</v>
      </c>
      <c r="V437" s="3" t="s">
        <v>2822</v>
      </c>
      <c r="W437" s="3" t="s">
        <v>2838</v>
      </c>
      <c r="X437" s="3"/>
      <c r="Y437" s="3" t="str">
        <f>IF(G437&lt;&gt;"LIBSETS_SETTYPE_BATTLEGROUND",IF(G437&lt;&gt;"LIBSETS_SETTYPE_SPECIAL",IF(X437&lt;&gt;"",X437,IF(Z437&lt;&gt;"",VLOOKUP(Z437,'ESO zone constants'!$D$3:$H$4953,5,FALSE),"")),""),"")</f>
        <v/>
      </c>
      <c r="Z437" t="str">
        <f>IF(AND(O437&lt;&gt;"",NOT(ISERROR(O437))),"",IF(AND(L437&lt;&gt;"",L437&gt;0,NOT(ISERROR(L437))),VLOOKUP(L437,'ESO dumped WayshrineInfo'!$K$3:$N$9999,4,FALSE),""))</f>
        <v/>
      </c>
      <c r="AB437" s="43" t="str">
        <f>IF(AA437&lt;&gt;"",IF(AA437&lt;&gt;"LIBSETS_DROP_MECHANIC_MONSTER_NAME",VLOOKUP(AA437,'LibSets constants'!$I$4:$L$1003,3,FALSE),""),"")</f>
        <v/>
      </c>
      <c r="AC437" s="43" t="str">
        <f>IF(AA437&lt;&gt;"",IF(AA437&lt;&gt;"LIBSETS_DROP_MECHANIC_MONSTER_NAME",VLOOKUP(AA437,'LibSets constants'!$I$4:$L$1003,4,FALSE),""),"")</f>
        <v/>
      </c>
      <c r="AD437" s="3" t="str">
        <f>IF(G437&lt;&gt;"LIBSETS_SETTYPE_BATTLEGROUND",IF(G437&lt;&gt;"LIBSETS_SETTYPE_SPECIAL",IF(AE437&lt;&gt;"",VLOOKUP(AE437,'ESO zone constants'!$D$3:$H$4953,5,FALSE),""),""),"")</f>
        <v/>
      </c>
      <c r="AE437" t="str">
        <f>IF(AND(O437&lt;&gt;"",NOT(ISERROR(O437))),"",IF(AND(M437&lt;&gt;"",M437&gt;0,NOT(ISERROR(M437))),VLOOKUP(M437,'ESO dumped WayshrineInfo'!$K$3:$N$9999,4,FALSE),""))</f>
        <v/>
      </c>
      <c r="AF437" s="44"/>
      <c r="AG437" s="43" t="str">
        <f>IF(AF437&lt;&gt;"",IF(AF437&lt;&gt;"LIBSETS_DROP_MECHANIC_MONSTER_NAME",VLOOKUP(AF437,'LibSets constants'!$I$4:$L$1003,3,FALSE),""),"")</f>
        <v/>
      </c>
      <c r="AH437" s="43" t="str">
        <f>IF(AF437&lt;&gt;"",IF(AF437&lt;&gt;"LIBSETS_DROP_MECHANIC_MONSTER_NAME",VLOOKUP(AF437,'LibSets constants'!$I$4:$L$1003,4,FALSE),""),"")</f>
        <v/>
      </c>
      <c r="AI437" s="3" t="str">
        <f>IF(G437&lt;&gt;"LIBSETS_SETTYPE_BATTLEGROUND",IF(G437&lt;&gt;"LIBSETS_SETTYPE_SPECIAL",IF(AJ437&lt;&gt;"",VLOOKUP(AJ437,'ESO zone constants'!$D$3:$H$4953,5,FALSE),""),""),"")</f>
        <v/>
      </c>
      <c r="AK437" s="44"/>
      <c r="AL437" s="43" t="str">
        <f>IF(AK437&lt;&gt;"",IF(AK437&lt;&gt;"LIBSETS_DROP_MECHANIC_MONSTER_NAME",VLOOKUP(AK437,'LibSets constants'!$I$4:$L$1003,3,FALSE),""),"")</f>
        <v/>
      </c>
      <c r="AM437" s="43" t="str">
        <f>IF(AK437&lt;&gt;"",IF(AK437&lt;&gt;"LIBSETS_DROP_MECHANIC_MONSTER_NAME",VLOOKUP(AK437,'LibSets constants'!$I$4:$L$1003,4,FALSE),""),"")</f>
        <v/>
      </c>
      <c r="AN437" s="3" t="str">
        <f>IF(G437&lt;&gt;"LIBSETS_SETTYPE_BATTLEGROUND",IF(G437&lt;&gt;"LIBSETS_SETTYPE_SPECIAL",IF(AO437&lt;&gt;"",VLOOKUP(AO437,'ESO zone constants'!$D$3:$H$4953,5,FALSE),""),""),"")</f>
        <v/>
      </c>
      <c r="AP437" s="44"/>
      <c r="AQ437" s="43" t="str">
        <f>IF(AP437&lt;&gt;"",IF(AP437&lt;&gt;"LIBSETS_DROP_MECHANIC_MONSTER_NAME",VLOOKUP(AP437,'LibSets constants'!$I$4:$L$1003,3,FALSE),""),"")</f>
        <v/>
      </c>
      <c r="AR437" s="43" t="str">
        <f>IF(AP437&lt;&gt;"",IF(AP437&lt;&gt;"LIBSETS_DROP_MECHANIC_MONSTER_NAME",VLOOKUP(AP437,'LibSets constants'!$I$4:$L$1003,4,FALSE),""),"")</f>
        <v/>
      </c>
      <c r="AS437" s="3" t="str">
        <f>IF(G437&lt;&gt;"LIBSETS_SETTYPE_BATTLEGROUND",IF(G437&lt;&gt;"LIBSETS_SETTYPE_SPECIAL",IF(AT437&lt;&gt;"",VLOOKUP(AT437,'ESO zone constants'!$D$3:$H$4953,5,FALSE),""),""),"")</f>
        <v/>
      </c>
      <c r="AU437" s="44"/>
      <c r="AV437" s="43" t="str">
        <f>IF(AU437&lt;&gt;"",IF(AU437&lt;&gt;"LIBSETS_DROP_MECHANIC_MONSTER_NAME",VLOOKUP(AU437,'LibSets constants'!$I$4:$L$1003,3,FALSE),""),"")</f>
        <v/>
      </c>
      <c r="AW437" s="43" t="str">
        <f>IF(AU437&lt;&gt;"",IF(AU437&lt;&gt;"LIBSETS_DROP_MECHANIC_MONSTER_NAME",VLOOKUP(AU437,'LibSets constants'!$I$4:$L$1003,4,FALSE),""),"")</f>
        <v/>
      </c>
      <c r="AX437" s="87" t="s">
        <v>2678</v>
      </c>
      <c r="AY437" s="21" t="str">
        <f t="shared" si="30"/>
        <v>[497] = {wayshrines={434,434,434,}, dlcId=DLC_GREYMOOR</v>
      </c>
      <c r="AZ437" s="21" t="str">
        <f t="shared" si="31"/>
        <v>, zoneIds={1196}, veteran=true</v>
      </c>
      <c r="BA437" s="21" t="str">
        <f t="shared" si="32"/>
        <v>, setType=LIBSETS_SETTYPE_TRIAL</v>
      </c>
      <c r="BB437"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7" s="21" t="str">
        <f t="shared" si="34"/>
        <v xml:space="preserve"> --Perfected Roaring Opportunist / Perfektionierter brüllender Opportunist   [Kyne's Aegis]</v>
      </c>
    </row>
    <row r="438" spans="1:55" x14ac:dyDescent="0.25">
      <c r="A438" s="5">
        <v>498</v>
      </c>
      <c r="B438" t="s">
        <v>1759</v>
      </c>
      <c r="C438" t="s">
        <v>2667</v>
      </c>
      <c r="D438" s="3">
        <f>A438</f>
        <v>498</v>
      </c>
      <c r="G438" s="8" t="s">
        <v>1486</v>
      </c>
      <c r="I438" t="s">
        <v>91</v>
      </c>
      <c r="J438" t="s">
        <v>91</v>
      </c>
      <c r="K438">
        <v>434</v>
      </c>
      <c r="L438">
        <v>434</v>
      </c>
      <c r="M438">
        <v>434</v>
      </c>
      <c r="N438">
        <v>0</v>
      </c>
      <c r="O438" s="66" t="s">
        <v>1718</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constants'!$B$4:$C$1003,2,FALSE),"")</f>
        <v>Greymoor</v>
      </c>
      <c r="U438" s="33" t="s">
        <v>1549</v>
      </c>
      <c r="V438" s="3" t="s">
        <v>2822</v>
      </c>
      <c r="W438" s="3" t="s">
        <v>2838</v>
      </c>
      <c r="X438" s="112"/>
      <c r="Y438" s="3" t="str">
        <f>IF(G438&lt;&gt;"LIBSETS_SETTYPE_BATTLEGROUND",IF(G438&lt;&gt;"LIBSETS_SETTYPE_SPECIAL",IF(X438&lt;&gt;"",X438,IF(Z438&lt;&gt;"",VLOOKUP(Z438,'ESO zone constants'!$D$3:$H$4953,5,FALSE),"")),""),"")</f>
        <v/>
      </c>
      <c r="Z438" t="str">
        <f>IF(AND(O438&lt;&gt;"",NOT(ISERROR(O438))),"",IF(AND(L438&lt;&gt;"",L438&gt;0,NOT(ISERROR(L438))),VLOOKUP(L438,'ESO dumped WayshrineInfo'!$K$3:$N$9999,4,FALSE),""))</f>
        <v/>
      </c>
      <c r="AA438" s="44"/>
      <c r="AB438" s="43" t="str">
        <f>IF(AA438&lt;&gt;"",IF(AA438&lt;&gt;"LIBSETS_DROP_MECHANIC_MONSTER_NAME",VLOOKUP(AA438,'LibSets constants'!$I$4:$L$1003,3,FALSE),""),"")</f>
        <v/>
      </c>
      <c r="AC438" s="43" t="str">
        <f>IF(AA438&lt;&gt;"",IF(AA438&lt;&gt;"LIBSETS_DROP_MECHANIC_MONSTER_NAME",VLOOKUP(AA438,'LibSets constants'!$I$4:$L$1003,4,FALSE),""),"")</f>
        <v/>
      </c>
      <c r="AD438" s="3" t="str">
        <f>IF(G438&lt;&gt;"LIBSETS_SETTYPE_BATTLEGROUND",IF(G438&lt;&gt;"LIBSETS_SETTYPE_SPECIAL",IF(AE438&lt;&gt;"",VLOOKUP(AE438,'ESO zone constants'!$D$3:$H$4953,5,FALSE),""),""),"")</f>
        <v/>
      </c>
      <c r="AE438" t="str">
        <f>IF(AND(O438&lt;&gt;"",NOT(ISERROR(O438))),"",IF(AND(M438&lt;&gt;"",M438&gt;0,NOT(ISERROR(M438))),VLOOKUP(M438,'ESO dumped WayshrineInfo'!$K$3:$N$9999,4,FALSE),""))</f>
        <v/>
      </c>
      <c r="AF438" s="44"/>
      <c r="AG438" s="43" t="str">
        <f>IF(AF438&lt;&gt;"",IF(AF438&lt;&gt;"LIBSETS_DROP_MECHANIC_MONSTER_NAME",VLOOKUP(AF438,'LibSets constants'!$I$4:$L$1003,3,FALSE),""),"")</f>
        <v/>
      </c>
      <c r="AH438" s="43" t="str">
        <f>IF(AF438&lt;&gt;"",IF(AF438&lt;&gt;"LIBSETS_DROP_MECHANIC_MONSTER_NAME",VLOOKUP(AF438,'LibSets constants'!$I$4:$L$1003,4,FALSE),""),"")</f>
        <v/>
      </c>
      <c r="AI438" s="3" t="str">
        <f>IF(G438&lt;&gt;"LIBSETS_SETTYPE_BATTLEGROUND",IF(G438&lt;&gt;"LIBSETS_SETTYPE_SPECIAL",IF(AJ438&lt;&gt;"",VLOOKUP(AJ438,'ESO zone constants'!$D$3:$H$4953,5,FALSE),""),""),"")</f>
        <v/>
      </c>
      <c r="AK438" s="44"/>
      <c r="AL438" s="43" t="str">
        <f>IF(AK438&lt;&gt;"",IF(AK438&lt;&gt;"LIBSETS_DROP_MECHANIC_MONSTER_NAME",VLOOKUP(AK438,'LibSets constants'!$I$4:$L$1003,3,FALSE),""),"")</f>
        <v/>
      </c>
      <c r="AM438" s="43" t="str">
        <f>IF(AK438&lt;&gt;"",IF(AK438&lt;&gt;"LIBSETS_DROP_MECHANIC_MONSTER_NAME",VLOOKUP(AK438,'LibSets constants'!$I$4:$L$1003,4,FALSE),""),"")</f>
        <v/>
      </c>
      <c r="AN438" s="3" t="str">
        <f>IF(G438&lt;&gt;"LIBSETS_SETTYPE_BATTLEGROUND",IF(G438&lt;&gt;"LIBSETS_SETTYPE_SPECIAL",IF(AO438&lt;&gt;"",VLOOKUP(AO438,'ESO zone constants'!$D$3:$H$4953,5,FALSE),""),""),"")</f>
        <v/>
      </c>
      <c r="AP438" s="44"/>
      <c r="AQ438" s="43" t="str">
        <f>IF(AP438&lt;&gt;"",IF(AP438&lt;&gt;"LIBSETS_DROP_MECHANIC_MONSTER_NAME",VLOOKUP(AP438,'LibSets constants'!$I$4:$L$1003,3,FALSE),""),"")</f>
        <v/>
      </c>
      <c r="AR438" s="43" t="str">
        <f>IF(AP438&lt;&gt;"",IF(AP438&lt;&gt;"LIBSETS_DROP_MECHANIC_MONSTER_NAME",VLOOKUP(AP438,'LibSets constants'!$I$4:$L$1003,4,FALSE),""),"")</f>
        <v/>
      </c>
      <c r="AS438" s="3" t="str">
        <f>IF(G438&lt;&gt;"LIBSETS_SETTYPE_BATTLEGROUND",IF(G438&lt;&gt;"LIBSETS_SETTYPE_SPECIAL",IF(AT438&lt;&gt;"",VLOOKUP(AT438,'ESO zone constants'!$D$3:$H$4953,5,FALSE),""),""),"")</f>
        <v/>
      </c>
      <c r="AU438" s="44"/>
      <c r="AV438" s="43" t="str">
        <f>IF(AU438&lt;&gt;"",IF(AU438&lt;&gt;"LIBSETS_DROP_MECHANIC_MONSTER_NAME",VLOOKUP(AU438,'LibSets constants'!$I$4:$L$1003,3,FALSE),""),"")</f>
        <v/>
      </c>
      <c r="AW438" s="43" t="str">
        <f>IF(AU438&lt;&gt;"",IF(AU438&lt;&gt;"LIBSETS_DROP_MECHANIC_MONSTER_NAME",VLOOKUP(AU438,'LibSets constants'!$I$4:$L$1003,4,FALSE),""),"")</f>
        <v/>
      </c>
      <c r="AX438" s="87" t="s">
        <v>2678</v>
      </c>
      <c r="AY438" s="21" t="str">
        <f t="shared" si="30"/>
        <v>[498] = {wayshrines={434,434,434,}, dlcId=DLC_GREYMOOR</v>
      </c>
      <c r="AZ438" s="21" t="str">
        <f t="shared" si="31"/>
        <v>, zoneIds={1196}, veteran=false</v>
      </c>
      <c r="BA438" s="21" t="str">
        <f t="shared" si="32"/>
        <v>, setType=LIBSETS_SETTYPE_TRIAL</v>
      </c>
      <c r="BB438"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8" s="21" t="str">
        <f t="shared" si="34"/>
        <v xml:space="preserve"> --Yandir\'s Might / Yandirs Macht   [Kyne's Aegis]</v>
      </c>
    </row>
    <row r="439" spans="1:55" x14ac:dyDescent="0.25">
      <c r="A439" s="5">
        <v>499</v>
      </c>
      <c r="B439" t="s">
        <v>1760</v>
      </c>
      <c r="C439" t="s">
        <v>2668</v>
      </c>
      <c r="D439" s="3">
        <f>A439</f>
        <v>499</v>
      </c>
      <c r="G439" s="8" t="s">
        <v>1486</v>
      </c>
      <c r="I439" t="s">
        <v>92</v>
      </c>
      <c r="J439" t="s">
        <v>91</v>
      </c>
      <c r="K439">
        <v>434</v>
      </c>
      <c r="L439">
        <v>434</v>
      </c>
      <c r="M439">
        <v>434</v>
      </c>
      <c r="N439">
        <v>0</v>
      </c>
      <c r="O439" s="66" t="s">
        <v>1718</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constants'!$B$4:$C$1003,2,FALSE),"")</f>
        <v>Greymoor</v>
      </c>
      <c r="U439" s="33" t="s">
        <v>1549</v>
      </c>
      <c r="V439" s="3" t="s">
        <v>2822</v>
      </c>
      <c r="W439" s="3" t="s">
        <v>2838</v>
      </c>
      <c r="X439" s="3"/>
      <c r="Y439" s="3" t="str">
        <f>IF(G439&lt;&gt;"LIBSETS_SETTYPE_BATTLEGROUND",IF(G439&lt;&gt;"LIBSETS_SETTYPE_SPECIAL",IF(X439&lt;&gt;"",X439,IF(Z439&lt;&gt;"",VLOOKUP(Z439,'ESO zone constants'!$D$3:$H$4953,5,FALSE),"")),""),"")</f>
        <v/>
      </c>
      <c r="Z439" t="str">
        <f>IF(AND(O439&lt;&gt;"",NOT(ISERROR(O439))),"",IF(AND(L439&lt;&gt;"",L439&gt;0,NOT(ISERROR(L439))),VLOOKUP(L439,'ESO dumped WayshrineInfo'!$K$3:$N$9999,4,FALSE),""))</f>
        <v/>
      </c>
      <c r="AB439" s="43" t="str">
        <f>IF(AA439&lt;&gt;"",IF(AA439&lt;&gt;"LIBSETS_DROP_MECHANIC_MONSTER_NAME",VLOOKUP(AA439,'LibSets constants'!$I$4:$L$1003,3,FALSE),""),"")</f>
        <v/>
      </c>
      <c r="AC439" s="43" t="str">
        <f>IF(AA439&lt;&gt;"",IF(AA439&lt;&gt;"LIBSETS_DROP_MECHANIC_MONSTER_NAME",VLOOKUP(AA439,'LibSets constants'!$I$4:$L$1003,4,FALSE),""),"")</f>
        <v/>
      </c>
      <c r="AD439" s="3" t="str">
        <f>IF(G439&lt;&gt;"LIBSETS_SETTYPE_BATTLEGROUND",IF(G439&lt;&gt;"LIBSETS_SETTYPE_SPECIAL",IF(AE439&lt;&gt;"",VLOOKUP(AE439,'ESO zone constants'!$D$3:$H$4953,5,FALSE),""),""),"")</f>
        <v/>
      </c>
      <c r="AE439" t="str">
        <f>IF(AND(O439&lt;&gt;"",NOT(ISERROR(O439))),"",IF(AND(M439&lt;&gt;"",M439&gt;0,NOT(ISERROR(M439))),VLOOKUP(M439,'ESO dumped WayshrineInfo'!$K$3:$N$9999,4,FALSE),""))</f>
        <v/>
      </c>
      <c r="AF439" s="44"/>
      <c r="AG439" s="43" t="str">
        <f>IF(AF439&lt;&gt;"",IF(AF439&lt;&gt;"LIBSETS_DROP_MECHANIC_MONSTER_NAME",VLOOKUP(AF439,'LibSets constants'!$I$4:$L$1003,3,FALSE),""),"")</f>
        <v/>
      </c>
      <c r="AH439" s="43" t="str">
        <f>IF(AF439&lt;&gt;"",IF(AF439&lt;&gt;"LIBSETS_DROP_MECHANIC_MONSTER_NAME",VLOOKUP(AF439,'LibSets constants'!$I$4:$L$1003,4,FALSE),""),"")</f>
        <v/>
      </c>
      <c r="AI439" s="3" t="str">
        <f>IF(G439&lt;&gt;"LIBSETS_SETTYPE_BATTLEGROUND",IF(G439&lt;&gt;"LIBSETS_SETTYPE_SPECIAL",IF(AJ439&lt;&gt;"",VLOOKUP(AJ439,'ESO zone constants'!$D$3:$H$4953,5,FALSE),""),""),"")</f>
        <v/>
      </c>
      <c r="AK439" s="44"/>
      <c r="AL439" s="43" t="str">
        <f>IF(AK439&lt;&gt;"",IF(AK439&lt;&gt;"LIBSETS_DROP_MECHANIC_MONSTER_NAME",VLOOKUP(AK439,'LibSets constants'!$I$4:$L$1003,3,FALSE),""),"")</f>
        <v/>
      </c>
      <c r="AM439" s="43" t="str">
        <f>IF(AK439&lt;&gt;"",IF(AK439&lt;&gt;"LIBSETS_DROP_MECHANIC_MONSTER_NAME",VLOOKUP(AK439,'LibSets constants'!$I$4:$L$1003,4,FALSE),""),"")</f>
        <v/>
      </c>
      <c r="AN439" s="3" t="str">
        <f>IF(G439&lt;&gt;"LIBSETS_SETTYPE_BATTLEGROUND",IF(G439&lt;&gt;"LIBSETS_SETTYPE_SPECIAL",IF(AO439&lt;&gt;"",VLOOKUP(AO439,'ESO zone constants'!$D$3:$H$4953,5,FALSE),""),""),"")</f>
        <v/>
      </c>
      <c r="AP439" s="44"/>
      <c r="AQ439" s="43" t="str">
        <f>IF(AP439&lt;&gt;"",IF(AP439&lt;&gt;"LIBSETS_DROP_MECHANIC_MONSTER_NAME",VLOOKUP(AP439,'LibSets constants'!$I$4:$L$1003,3,FALSE),""),"")</f>
        <v/>
      </c>
      <c r="AR439" s="43" t="str">
        <f>IF(AP439&lt;&gt;"",IF(AP439&lt;&gt;"LIBSETS_DROP_MECHANIC_MONSTER_NAME",VLOOKUP(AP439,'LibSets constants'!$I$4:$L$1003,4,FALSE),""),"")</f>
        <v/>
      </c>
      <c r="AS439" s="3" t="str">
        <f>IF(G439&lt;&gt;"LIBSETS_SETTYPE_BATTLEGROUND",IF(G439&lt;&gt;"LIBSETS_SETTYPE_SPECIAL",IF(AT439&lt;&gt;"",VLOOKUP(AT439,'ESO zone constants'!$D$3:$H$4953,5,FALSE),""),""),"")</f>
        <v/>
      </c>
      <c r="AU439" s="44"/>
      <c r="AV439" s="43" t="str">
        <f>IF(AU439&lt;&gt;"",IF(AU439&lt;&gt;"LIBSETS_DROP_MECHANIC_MONSTER_NAME",VLOOKUP(AU439,'LibSets constants'!$I$4:$L$1003,3,FALSE),""),"")</f>
        <v/>
      </c>
      <c r="AW439" s="43" t="str">
        <f>IF(AU439&lt;&gt;"",IF(AU439&lt;&gt;"LIBSETS_DROP_MECHANIC_MONSTER_NAME",VLOOKUP(AU439,'LibSets constants'!$I$4:$L$1003,4,FALSE),""),"")</f>
        <v/>
      </c>
      <c r="AX439" s="87" t="s">
        <v>2678</v>
      </c>
      <c r="AY439" s="21" t="str">
        <f t="shared" si="30"/>
        <v>[499] = {wayshrines={434,434,434,}, dlcId=DLC_GREYMOOR</v>
      </c>
      <c r="AZ439" s="21" t="str">
        <f t="shared" si="31"/>
        <v>, zoneIds={1196}, veteran=true</v>
      </c>
      <c r="BA439" s="21" t="str">
        <f t="shared" si="32"/>
        <v>, setType=LIBSETS_SETTYPE_TRIAL</v>
      </c>
      <c r="BB439" s="21" t="str">
        <f t="shared" si="3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9" s="21" t="str">
        <f t="shared" si="34"/>
        <v xml:space="preserve"> --Perfected Yandir\'s Might / Yandirs perfektionierte Macht   [Kyne's Aegis]</v>
      </c>
    </row>
    <row r="440" spans="1:55" x14ac:dyDescent="0.25">
      <c r="A440" s="5">
        <v>500</v>
      </c>
      <c r="B440" t="s">
        <v>1761</v>
      </c>
      <c r="C440" t="s">
        <v>2669</v>
      </c>
      <c r="D440" s="3">
        <f>A440</f>
        <v>500</v>
      </c>
      <c r="E440" s="42" t="s">
        <v>1804</v>
      </c>
      <c r="F440" s="30" t="s">
        <v>1469</v>
      </c>
      <c r="G440" s="8"/>
      <c r="N440">
        <v>0</v>
      </c>
      <c r="O440" s="66" t="s">
        <v>1699</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constants'!$B$4:$C$1003,2,FALSE),"")</f>
        <v>Greymoor</v>
      </c>
      <c r="V440" s="3" t="str">
        <f>IF(U440&lt;&gt;"",IF(U440&lt;&gt;"LIBSETS_DROP_MECHANIC_MONSTER_NAME",VLOOKUP(U440,'LibSets constants'!$I$4:$L$1003,3,FALSE),""),"")</f>
        <v/>
      </c>
      <c r="W440" s="3" t="str">
        <f>IF(U440&lt;&gt;"",IF(U440&lt;&gt;"LIBSETS_DROP_MECHANIC_MONSTER_NAME",VLOOKUP(U440,'LibSets constants'!$I$4:$L$1003,4,FALSE),""),"")</f>
        <v/>
      </c>
      <c r="X440" s="3"/>
      <c r="Y440" s="3" t="str">
        <f>IF(G440&lt;&gt;"LIBSETS_SETTYPE_BATTLEGROUND",IF(G440&lt;&gt;"LIBSETS_SETTYPE_SPECIAL",IF(X440&lt;&gt;"",X440,IF(Z440&lt;&gt;"",VLOOKUP(Z440,'ESO zone constants'!$D$3:$H$4953,5,FALSE),"")),""),"")</f>
        <v/>
      </c>
      <c r="Z440" t="str">
        <f>IF(AND(O440&lt;&gt;"",NOT(ISERROR(O440))),"",IF(AND(L440&lt;&gt;"",L440&gt;0,NOT(ISERROR(L440))),VLOOKUP(L440,'ESO dumped WayshrineInfo'!$K$3:$N$9999,4,FALSE),""))</f>
        <v/>
      </c>
      <c r="AB440" s="43" t="str">
        <f>IF(AA440&lt;&gt;"",IF(AA440&lt;&gt;"LIBSETS_DROP_MECHANIC_MONSTER_NAME",VLOOKUP(AA440,'LibSets constants'!$I$4:$L$1003,3,FALSE),""),"")</f>
        <v/>
      </c>
      <c r="AC440" s="43" t="str">
        <f>IF(AA440&lt;&gt;"",IF(AA440&lt;&gt;"LIBSETS_DROP_MECHANIC_MONSTER_NAME",VLOOKUP(AA440,'LibSets constants'!$I$4:$L$1003,4,FALSE),""),"")</f>
        <v/>
      </c>
      <c r="AD440" s="3" t="str">
        <f>IF(G440&lt;&gt;"LIBSETS_SETTYPE_BATTLEGROUND",IF(G440&lt;&gt;"LIBSETS_SETTYPE_SPECIAL",IF(AE440&lt;&gt;"",VLOOKUP(AE440,'ESO zone constants'!$D$3:$H$4953,5,FALSE),""),""),"")</f>
        <v/>
      </c>
      <c r="AE440" t="str">
        <f>IF(AND(O440&lt;&gt;"",NOT(ISERROR(O440))),"",IF(AND(M440&lt;&gt;"",M440&gt;0,NOT(ISERROR(M440))),VLOOKUP(M440,'ESO dumped WayshrineInfo'!$K$3:$N$9999,4,FALSE),""))</f>
        <v/>
      </c>
      <c r="AF440" s="44"/>
      <c r="AG440" s="43" t="str">
        <f>IF(AF440&lt;&gt;"",IF(AF440&lt;&gt;"LIBSETS_DROP_MECHANIC_MONSTER_NAME",VLOOKUP(AF440,'LibSets constants'!$I$4:$L$1003,3,FALSE),""),"")</f>
        <v/>
      </c>
      <c r="AH440" s="43" t="str">
        <f>IF(AF440&lt;&gt;"",IF(AF440&lt;&gt;"LIBSETS_DROP_MECHANIC_MONSTER_NAME",VLOOKUP(AF440,'LibSets constants'!$I$4:$L$1003,4,FALSE),""),"")</f>
        <v/>
      </c>
      <c r="AI440" s="3" t="str">
        <f>IF(G440&lt;&gt;"LIBSETS_SETTYPE_BATTLEGROUND",IF(G440&lt;&gt;"LIBSETS_SETTYPE_SPECIAL",IF(AJ440&lt;&gt;"",VLOOKUP(AJ440,'ESO zone constants'!$D$3:$H$4953,5,FALSE),""),""),"")</f>
        <v/>
      </c>
      <c r="AK440" s="44"/>
      <c r="AL440" s="43" t="str">
        <f>IF(AK440&lt;&gt;"",IF(AK440&lt;&gt;"LIBSETS_DROP_MECHANIC_MONSTER_NAME",VLOOKUP(AK440,'LibSets constants'!$I$4:$L$1003,3,FALSE),""),"")</f>
        <v/>
      </c>
      <c r="AM440" s="43" t="str">
        <f>IF(AK440&lt;&gt;"",IF(AK440&lt;&gt;"LIBSETS_DROP_MECHANIC_MONSTER_NAME",VLOOKUP(AK440,'LibSets constants'!$I$4:$L$1003,4,FALSE),""),"")</f>
        <v/>
      </c>
      <c r="AN440" s="3" t="str">
        <f>IF(G440&lt;&gt;"LIBSETS_SETTYPE_BATTLEGROUND",IF(G440&lt;&gt;"LIBSETS_SETTYPE_SPECIAL",IF(AO440&lt;&gt;"",VLOOKUP(AO440,'ESO zone constants'!$D$3:$H$4953,5,FALSE),""),""),"")</f>
        <v/>
      </c>
      <c r="AP440" s="44"/>
      <c r="AQ440" s="43" t="str">
        <f>IF(AP440&lt;&gt;"",IF(AP440&lt;&gt;"LIBSETS_DROP_MECHANIC_MONSTER_NAME",VLOOKUP(AP440,'LibSets constants'!$I$4:$L$1003,3,FALSE),""),"")</f>
        <v/>
      </c>
      <c r="AR440" s="43" t="str">
        <f>IF(AP440&lt;&gt;"",IF(AP440&lt;&gt;"LIBSETS_DROP_MECHANIC_MONSTER_NAME",VLOOKUP(AP440,'LibSets constants'!$I$4:$L$1003,4,FALSE),""),"")</f>
        <v/>
      </c>
      <c r="AS440" s="3" t="str">
        <f>IF(G440&lt;&gt;"LIBSETS_SETTYPE_BATTLEGROUND",IF(G440&lt;&gt;"LIBSETS_SETTYPE_SPECIAL",IF(AT440&lt;&gt;"",VLOOKUP(AT440,'ESO zone constants'!$D$3:$H$4953,5,FALSE),""),""),"")</f>
        <v/>
      </c>
      <c r="AU440" s="44"/>
      <c r="AV440" s="43" t="str">
        <f>IF(AU440&lt;&gt;"",IF(AU440&lt;&gt;"LIBSETS_DROP_MECHANIC_MONSTER_NAME",VLOOKUP(AU440,'LibSets constants'!$I$4:$L$1003,3,FALSE),""),"")</f>
        <v/>
      </c>
      <c r="AW440" s="43" t="str">
        <f>IF(AU440&lt;&gt;"",IF(AU440&lt;&gt;"LIBSETS_DROP_MECHANIC_MONSTER_NAME",VLOOKUP(AU440,'LibSets constants'!$I$4:$L$1003,4,FALSE),""),"")</f>
        <v/>
      </c>
      <c r="AX440" s="87" t="s">
        <v>2678</v>
      </c>
      <c r="AY440" s="21" t="str">
        <f t="shared" si="30"/>
        <v/>
      </c>
      <c r="AZ440" s="21" t="str">
        <f t="shared" si="31"/>
        <v/>
      </c>
      <c r="BA440" s="21" t="str">
        <f t="shared" si="32"/>
        <v/>
      </c>
      <c r="BB440" s="21" t="str">
        <f t="shared" si="33"/>
        <v/>
      </c>
      <c r="BC440" s="21" t="str">
        <f t="shared" si="34"/>
        <v/>
      </c>
    </row>
    <row r="441" spans="1:55" x14ac:dyDescent="0.25">
      <c r="A441" s="5">
        <v>501</v>
      </c>
      <c r="B441" t="s">
        <v>1763</v>
      </c>
      <c r="C441" t="s">
        <v>1762</v>
      </c>
      <c r="D441" s="3">
        <f>A441</f>
        <v>501</v>
      </c>
      <c r="G441" s="8" t="s">
        <v>1692</v>
      </c>
      <c r="I441" t="s">
        <v>91</v>
      </c>
      <c r="J441" t="s">
        <v>91</v>
      </c>
      <c r="K441">
        <v>-1</v>
      </c>
      <c r="L441">
        <v>-1</v>
      </c>
      <c r="M441">
        <v>-1</v>
      </c>
      <c r="O441" s="66" t="s">
        <v>1809</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1619</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constants'!$B$4:$C$1003,2,FALSE),"")</f>
        <v>Greymoor</v>
      </c>
      <c r="U441" s="33" t="s">
        <v>1689</v>
      </c>
      <c r="V441" s="3" t="str">
        <f>IF(U441&lt;&gt;"",IF(U441&lt;&gt;"LIBSETS_DROP_MECHANIC_MONSTER_NAME",VLOOKUP(U441,'LibSets constants'!$I$4:$L$1003,3,FALSE),""),"")</f>
        <v>Antiquities (Mythic set items)</v>
      </c>
      <c r="W441" s="3" t="str">
        <f>IF(U441&lt;&gt;"",IF(U441&lt;&gt;"LIBSETS_DROP_MECHANIC_MONSTER_NAME",VLOOKUP(U441,'LibSets constants'!$I$4:$L$1003,4,FALSE),""),"")</f>
        <v>Antiquitäten (Mytische Set Gegenstände)</v>
      </c>
      <c r="X441" s="3"/>
      <c r="Y441" s="3" t="str">
        <f>IF(G441&lt;&gt;"LIBSETS_SETTYPE_BATTLEGROUND",IF(G441&lt;&gt;"LIBSETS_SETTYPE_SPECIAL",IF(X441&lt;&gt;"",X441,IF(Z441&lt;&gt;"",VLOOKUP(Z441,'ESO zone constants'!$D$3:$H$4953,5,FALSE),"")),""),"")</f>
        <v/>
      </c>
      <c r="Z441" t="str">
        <f>IF(AND(O441&lt;&gt;"",NOT(ISERROR(O441))),"",IF(AND(L441&lt;&gt;"",L441&gt;0,NOT(ISERROR(L441))),VLOOKUP(L441,'ESO dumped WayshrineInfo'!$K$3:$N$9999,4,FALSE),""))</f>
        <v/>
      </c>
      <c r="AB441" s="43" t="str">
        <f>IF(AA441&lt;&gt;"",IF(AA441&lt;&gt;"LIBSETS_DROP_MECHANIC_MONSTER_NAME",VLOOKUP(AA441,'LibSets constants'!$I$4:$L$1003,3,FALSE),""),"")</f>
        <v/>
      </c>
      <c r="AC441" s="43" t="str">
        <f>IF(AA441&lt;&gt;"",IF(AA441&lt;&gt;"LIBSETS_DROP_MECHANIC_MONSTER_NAME",VLOOKUP(AA441,'LibSets constants'!$I$4:$L$1003,4,FALSE),""),"")</f>
        <v/>
      </c>
      <c r="AD441" s="3" t="str">
        <f>IF(G441&lt;&gt;"LIBSETS_SETTYPE_BATTLEGROUND",IF(G441&lt;&gt;"LIBSETS_SETTYPE_SPECIAL",IF(AE441&lt;&gt;"",VLOOKUP(AE441,'ESO zone constants'!$D$3:$H$4953,5,FALSE),""),""),"")</f>
        <v/>
      </c>
      <c r="AE441" t="str">
        <f>IF(AND(O441&lt;&gt;"",NOT(ISERROR(O441))),"",IF(AND(M441&lt;&gt;"",M441&gt;0,NOT(ISERROR(M441))),VLOOKUP(M441,'ESO dumped WayshrineInfo'!$K$3:$N$9999,4,FALSE),""))</f>
        <v/>
      </c>
      <c r="AF441" s="44"/>
      <c r="AG441" s="43" t="str">
        <f>IF(AF441&lt;&gt;"",IF(AF441&lt;&gt;"LIBSETS_DROP_MECHANIC_MONSTER_NAME",VLOOKUP(AF441,'LibSets constants'!$I$4:$L$1003,3,FALSE),""),"")</f>
        <v/>
      </c>
      <c r="AH441" s="43" t="str">
        <f>IF(AF441&lt;&gt;"",IF(AF441&lt;&gt;"LIBSETS_DROP_MECHANIC_MONSTER_NAME",VLOOKUP(AF441,'LibSets constants'!$I$4:$L$1003,4,FALSE),""),"")</f>
        <v/>
      </c>
      <c r="AI441" s="3" t="str">
        <f>IF(G441&lt;&gt;"LIBSETS_SETTYPE_BATTLEGROUND",IF(G441&lt;&gt;"LIBSETS_SETTYPE_SPECIAL",IF(AJ441&lt;&gt;"",VLOOKUP(AJ441,'ESO zone constants'!$D$3:$H$4953,5,FALSE),""),""),"")</f>
        <v/>
      </c>
      <c r="AK441" s="44"/>
      <c r="AL441" s="43" t="str">
        <f>IF(AK441&lt;&gt;"",IF(AK441&lt;&gt;"LIBSETS_DROP_MECHANIC_MONSTER_NAME",VLOOKUP(AK441,'LibSets constants'!$I$4:$L$1003,3,FALSE),""),"")</f>
        <v/>
      </c>
      <c r="AM441" s="43" t="str">
        <f>IF(AK441&lt;&gt;"",IF(AK441&lt;&gt;"LIBSETS_DROP_MECHANIC_MONSTER_NAME",VLOOKUP(AK441,'LibSets constants'!$I$4:$L$1003,4,FALSE),""),"")</f>
        <v/>
      </c>
      <c r="AN441" s="3" t="str">
        <f>IF(G441&lt;&gt;"LIBSETS_SETTYPE_BATTLEGROUND",IF(G441&lt;&gt;"LIBSETS_SETTYPE_SPECIAL",IF(AO441&lt;&gt;"",VLOOKUP(AO441,'ESO zone constants'!$D$3:$H$4953,5,FALSE),""),""),"")</f>
        <v/>
      </c>
      <c r="AP441" s="44"/>
      <c r="AQ441" s="43" t="str">
        <f>IF(AP441&lt;&gt;"",IF(AP441&lt;&gt;"LIBSETS_DROP_MECHANIC_MONSTER_NAME",VLOOKUP(AP441,'LibSets constants'!$I$4:$L$1003,3,FALSE),""),"")</f>
        <v/>
      </c>
      <c r="AR441" s="43" t="str">
        <f>IF(AP441&lt;&gt;"",IF(AP441&lt;&gt;"LIBSETS_DROP_MECHANIC_MONSTER_NAME",VLOOKUP(AP441,'LibSets constants'!$I$4:$L$1003,4,FALSE),""),"")</f>
        <v/>
      </c>
      <c r="AS441" s="3" t="str">
        <f>IF(G441&lt;&gt;"LIBSETS_SETTYPE_BATTLEGROUND",IF(G441&lt;&gt;"LIBSETS_SETTYPE_SPECIAL",IF(AT441&lt;&gt;"",VLOOKUP(AT441,'ESO zone constants'!$D$3:$H$4953,5,FALSE),""),""),"")</f>
        <v/>
      </c>
      <c r="AU441" s="44"/>
      <c r="AV441" s="43" t="str">
        <f>IF(AU441&lt;&gt;"",IF(AU441&lt;&gt;"LIBSETS_DROP_MECHANIC_MONSTER_NAME",VLOOKUP(AU441,'LibSets constants'!$I$4:$L$1003,3,FALSE),""),"")</f>
        <v/>
      </c>
      <c r="AW441" s="43" t="str">
        <f>IF(AU441&lt;&gt;"",IF(AU441&lt;&gt;"LIBSETS_DROP_MECHANIC_MONSTER_NAME",VLOOKUP(AU441,'LibSets constants'!$I$4:$L$1003,4,FALSE),""),"")</f>
        <v/>
      </c>
      <c r="AX441" s="87" t="s">
        <v>2678</v>
      </c>
      <c r="AY441" s="21" t="str">
        <f t="shared" si="30"/>
        <v>[501] = {wayshrines={-1,-1,-1,}, dlcId=DLC_GREYMOOR</v>
      </c>
      <c r="AZ441" s="21" t="str">
        <f t="shared" si="31"/>
        <v>, veteran=false</v>
      </c>
      <c r="BA441" s="21" t="str">
        <f t="shared" si="32"/>
        <v>, setType=LIBSETS_SETTYPE_MYTHIC</v>
      </c>
      <c r="BB441" s="21" t="str">
        <f t="shared" si="33"/>
        <v>, dropMechanic={LIBSETS_DROP_MECHANIC_ANTIQUITIES}},</v>
      </c>
      <c r="BC441" s="21" t="str">
        <f t="shared" si="34"/>
        <v xml:space="preserve"> --Thrassian Stranglers / Thrassische Würger   [Antiquities]</v>
      </c>
    </row>
    <row r="442" spans="1:55" x14ac:dyDescent="0.25">
      <c r="A442" s="5">
        <v>502</v>
      </c>
      <c r="B442" t="s">
        <v>1764</v>
      </c>
      <c r="C442" t="s">
        <v>1764</v>
      </c>
      <c r="D442" s="3">
        <f>A442</f>
        <v>502</v>
      </c>
      <c r="E442" t="s">
        <v>1805</v>
      </c>
      <c r="F442" s="30" t="s">
        <v>1469</v>
      </c>
      <c r="G442" s="8"/>
      <c r="N442">
        <v>0</v>
      </c>
      <c r="O442" s="66" t="s">
        <v>1699</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constants'!$B$4:$C$1003,2,FALSE),"")</f>
        <v>Greymoor</v>
      </c>
      <c r="V442" s="3" t="str">
        <f>IF(U442&lt;&gt;"",IF(U442&lt;&gt;"LIBSETS_DROP_MECHANIC_MONSTER_NAME",VLOOKUP(U442,'LibSets constants'!$I$4:$L$1003,3,FALSE),""),"")</f>
        <v/>
      </c>
      <c r="W442" s="3" t="str">
        <f>IF(U442&lt;&gt;"",IF(U442&lt;&gt;"LIBSETS_DROP_MECHANIC_MONSTER_NAME",VLOOKUP(U442,'LibSets constants'!$I$4:$L$1003,4,FALSE),""),"")</f>
        <v/>
      </c>
      <c r="X442" s="3"/>
      <c r="Y442" s="3" t="str">
        <f>IF(G442&lt;&gt;"LIBSETS_SETTYPE_BATTLEGROUND",IF(G442&lt;&gt;"LIBSETS_SETTYPE_SPECIAL",IF(X442&lt;&gt;"",X442,IF(Z442&lt;&gt;"",VLOOKUP(Z442,'ESO zone constants'!$D$3:$H$4953,5,FALSE),"")),""),"")</f>
        <v/>
      </c>
      <c r="Z442" t="str">
        <f>IF(AND(O442&lt;&gt;"",NOT(ISERROR(O442))),"",IF(AND(L442&lt;&gt;"",L442&gt;0,NOT(ISERROR(L442))),VLOOKUP(L442,'ESO dumped WayshrineInfo'!$K$3:$N$9999,4,FALSE),""))</f>
        <v/>
      </c>
      <c r="AB442" s="43" t="str">
        <f>IF(AA442&lt;&gt;"",IF(AA442&lt;&gt;"LIBSETS_DROP_MECHANIC_MONSTER_NAME",VLOOKUP(AA442,'LibSets constants'!$I$4:$L$1003,3,FALSE),""),"")</f>
        <v/>
      </c>
      <c r="AC442" s="43" t="str">
        <f>IF(AA442&lt;&gt;"",IF(AA442&lt;&gt;"LIBSETS_DROP_MECHANIC_MONSTER_NAME",VLOOKUP(AA442,'LibSets constants'!$I$4:$L$1003,4,FALSE),""),"")</f>
        <v/>
      </c>
      <c r="AD442" s="3" t="str">
        <f>IF(G442&lt;&gt;"LIBSETS_SETTYPE_BATTLEGROUND",IF(G442&lt;&gt;"LIBSETS_SETTYPE_SPECIAL",IF(AE442&lt;&gt;"",VLOOKUP(AE442,'ESO zone constants'!$D$3:$H$4953,5,FALSE),""),""),"")</f>
        <v/>
      </c>
      <c r="AE442" t="str">
        <f>IF(AND(O442&lt;&gt;"",NOT(ISERROR(O442))),"",IF(AND(M442&lt;&gt;"",M442&gt;0,NOT(ISERROR(M442))),VLOOKUP(M442,'ESO dumped WayshrineInfo'!$K$3:$N$9999,4,FALSE),""))</f>
        <v/>
      </c>
      <c r="AF442" s="44"/>
      <c r="AG442" s="43" t="str">
        <f>IF(AF442&lt;&gt;"",IF(AF442&lt;&gt;"LIBSETS_DROP_MECHANIC_MONSTER_NAME",VLOOKUP(AF442,'LibSets constants'!$I$4:$L$1003,3,FALSE),""),"")</f>
        <v/>
      </c>
      <c r="AH442" s="43" t="str">
        <f>IF(AF442&lt;&gt;"",IF(AF442&lt;&gt;"LIBSETS_DROP_MECHANIC_MONSTER_NAME",VLOOKUP(AF442,'LibSets constants'!$I$4:$L$1003,4,FALSE),""),"")</f>
        <v/>
      </c>
      <c r="AI442" s="3" t="str">
        <f>IF(G442&lt;&gt;"LIBSETS_SETTYPE_BATTLEGROUND",IF(G442&lt;&gt;"LIBSETS_SETTYPE_SPECIAL",IF(AJ442&lt;&gt;"",VLOOKUP(AJ442,'ESO zone constants'!$D$3:$H$4953,5,FALSE),""),""),"")</f>
        <v/>
      </c>
      <c r="AK442" s="44"/>
      <c r="AL442" s="43" t="str">
        <f>IF(AK442&lt;&gt;"",IF(AK442&lt;&gt;"LIBSETS_DROP_MECHANIC_MONSTER_NAME",VLOOKUP(AK442,'LibSets constants'!$I$4:$L$1003,3,FALSE),""),"")</f>
        <v/>
      </c>
      <c r="AM442" s="43" t="str">
        <f>IF(AK442&lt;&gt;"",IF(AK442&lt;&gt;"LIBSETS_DROP_MECHANIC_MONSTER_NAME",VLOOKUP(AK442,'LibSets constants'!$I$4:$L$1003,4,FALSE),""),"")</f>
        <v/>
      </c>
      <c r="AN442" s="3" t="str">
        <f>IF(G442&lt;&gt;"LIBSETS_SETTYPE_BATTLEGROUND",IF(G442&lt;&gt;"LIBSETS_SETTYPE_SPECIAL",IF(AO442&lt;&gt;"",VLOOKUP(AO442,'ESO zone constants'!$D$3:$H$4953,5,FALSE),""),""),"")</f>
        <v/>
      </c>
      <c r="AP442" s="44"/>
      <c r="AQ442" s="43" t="str">
        <f>IF(AP442&lt;&gt;"",IF(AP442&lt;&gt;"LIBSETS_DROP_MECHANIC_MONSTER_NAME",VLOOKUP(AP442,'LibSets constants'!$I$4:$L$1003,3,FALSE),""),"")</f>
        <v/>
      </c>
      <c r="AR442" s="43" t="str">
        <f>IF(AP442&lt;&gt;"",IF(AP442&lt;&gt;"LIBSETS_DROP_MECHANIC_MONSTER_NAME",VLOOKUP(AP442,'LibSets constants'!$I$4:$L$1003,4,FALSE),""),"")</f>
        <v/>
      </c>
      <c r="AS442" s="3" t="str">
        <f>IF(G442&lt;&gt;"LIBSETS_SETTYPE_BATTLEGROUND",IF(G442&lt;&gt;"LIBSETS_SETTYPE_SPECIAL",IF(AT442&lt;&gt;"",VLOOKUP(AT442,'ESO zone constants'!$D$3:$H$4953,5,FALSE),""),""),"")</f>
        <v/>
      </c>
      <c r="AU442" s="44"/>
      <c r="AV442" s="43" t="str">
        <f>IF(AU442&lt;&gt;"",IF(AU442&lt;&gt;"LIBSETS_DROP_MECHANIC_MONSTER_NAME",VLOOKUP(AU442,'LibSets constants'!$I$4:$L$1003,3,FALSE),""),"")</f>
        <v/>
      </c>
      <c r="AW442" s="43" t="str">
        <f>IF(AU442&lt;&gt;"",IF(AU442&lt;&gt;"LIBSETS_DROP_MECHANIC_MONSTER_NAME",VLOOKUP(AU442,'LibSets constants'!$I$4:$L$1003,4,FALSE),""),"")</f>
        <v/>
      </c>
      <c r="AX442" s="87" t="s">
        <v>2678</v>
      </c>
      <c r="AY442" s="21" t="str">
        <f t="shared" si="30"/>
        <v/>
      </c>
      <c r="AZ442" s="21" t="str">
        <f t="shared" si="31"/>
        <v/>
      </c>
      <c r="BA442" s="21" t="str">
        <f t="shared" si="32"/>
        <v/>
      </c>
      <c r="BB442" s="21" t="str">
        <f t="shared" si="33"/>
        <v/>
      </c>
      <c r="BC442" s="21" t="str">
        <f t="shared" si="34"/>
        <v/>
      </c>
    </row>
    <row r="443" spans="1:55" x14ac:dyDescent="0.25">
      <c r="A443" s="5">
        <v>503</v>
      </c>
      <c r="B443" t="s">
        <v>1765</v>
      </c>
      <c r="C443" t="s">
        <v>1766</v>
      </c>
      <c r="D443" s="3">
        <f>A443</f>
        <v>503</v>
      </c>
      <c r="G443" s="8" t="s">
        <v>1692</v>
      </c>
      <c r="I443" t="s">
        <v>91</v>
      </c>
      <c r="J443" t="s">
        <v>91</v>
      </c>
      <c r="K443">
        <v>-1</v>
      </c>
      <c r="L443">
        <v>-1</v>
      </c>
      <c r="M443">
        <v>-1</v>
      </c>
      <c r="O443" s="66" t="s">
        <v>1809</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1619</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U443" s="33" t="s">
        <v>1689</v>
      </c>
      <c r="V443" s="3" t="str">
        <f>IF(U443&lt;&gt;"",IF(U443&lt;&gt;"LIBSETS_DROP_MECHANIC_MONSTER_NAME",VLOOKUP(U443,'LibSets constants'!$I$4:$L$1003,3,FALSE),""),"")</f>
        <v>Antiquities (Mythic set items)</v>
      </c>
      <c r="W443" s="3" t="str">
        <f>IF(U443&lt;&gt;"",IF(U443&lt;&gt;"LIBSETS_DROP_MECHANIC_MONSTER_NAME",VLOOKUP(U443,'LibSets constants'!$I$4:$L$1003,4,FALSE),""),"")</f>
        <v>Antiquitäten (Mytische Set Gegenstände)</v>
      </c>
      <c r="X443" s="3"/>
      <c r="Y443" s="3" t="str">
        <f>IF(G443&lt;&gt;"LIBSETS_SETTYPE_BATTLEGROUND",IF(G443&lt;&gt;"LIBSETS_SETTYPE_SPECIAL",IF(X443&lt;&gt;"",X443,IF(Z443&lt;&gt;"",VLOOKUP(Z443,'ESO zone constants'!$D$3:$H$4953,5,FALSE),"")),""),"")</f>
        <v/>
      </c>
      <c r="Z443" t="str">
        <f>IF(AND(O443&lt;&gt;"",NOT(ISERROR(O443))),"",IF(AND(L443&lt;&gt;"",L443&gt;0,NOT(ISERROR(L443))),VLOOKUP(L443,'ESO dumped WayshrineInfo'!$K$3:$N$9999,4,FALSE),""))</f>
        <v/>
      </c>
      <c r="AB443" s="43" t="str">
        <f>IF(AA443&lt;&gt;"",IF(AA443&lt;&gt;"LIBSETS_DROP_MECHANIC_MONSTER_NAME",VLOOKUP(AA443,'LibSets constants'!$I$4:$L$1003,3,FALSE),""),"")</f>
        <v/>
      </c>
      <c r="AC443" s="43" t="str">
        <f>IF(AA443&lt;&gt;"",IF(AA443&lt;&gt;"LIBSETS_DROP_MECHANIC_MONSTER_NAME",VLOOKUP(AA443,'LibSets constants'!$I$4:$L$1003,4,FALSE),""),"")</f>
        <v/>
      </c>
      <c r="AD443" s="3" t="str">
        <f>IF(G443&lt;&gt;"LIBSETS_SETTYPE_BATTLEGROUND",IF(G443&lt;&gt;"LIBSETS_SETTYPE_SPECIAL",IF(AE443&lt;&gt;"",VLOOKUP(AE443,'ESO zone constants'!$D$3:$H$4953,5,FALSE),""),""),"")</f>
        <v/>
      </c>
      <c r="AE443" t="str">
        <f>IF(AND(O443&lt;&gt;"",NOT(ISERROR(O443))),"",IF(AND(M443&lt;&gt;"",M443&gt;0,NOT(ISERROR(M443))),VLOOKUP(M443,'ESO dumped WayshrineInfo'!$K$3:$N$9999,4,FALSE),""))</f>
        <v/>
      </c>
      <c r="AF443" s="44"/>
      <c r="AG443" s="43" t="str">
        <f>IF(AF443&lt;&gt;"",IF(AF443&lt;&gt;"LIBSETS_DROP_MECHANIC_MONSTER_NAME",VLOOKUP(AF443,'LibSets constants'!$I$4:$L$1003,3,FALSE),""),"")</f>
        <v/>
      </c>
      <c r="AH443" s="43" t="str">
        <f>IF(AF443&lt;&gt;"",IF(AF443&lt;&gt;"LIBSETS_DROP_MECHANIC_MONSTER_NAME",VLOOKUP(AF443,'LibSets constants'!$I$4:$L$1003,4,FALSE),""),"")</f>
        <v/>
      </c>
      <c r="AI443" s="3" t="str">
        <f>IF(G443&lt;&gt;"LIBSETS_SETTYPE_BATTLEGROUND",IF(G443&lt;&gt;"LIBSETS_SETTYPE_SPECIAL",IF(AJ443&lt;&gt;"",VLOOKUP(AJ443,'ESO zone constants'!$D$3:$H$4953,5,FALSE),""),""),"")</f>
        <v/>
      </c>
      <c r="AK443" s="44"/>
      <c r="AL443" s="43" t="str">
        <f>IF(AK443&lt;&gt;"",IF(AK443&lt;&gt;"LIBSETS_DROP_MECHANIC_MONSTER_NAME",VLOOKUP(AK443,'LibSets constants'!$I$4:$L$1003,3,FALSE),""),"")</f>
        <v/>
      </c>
      <c r="AM443" s="43" t="str">
        <f>IF(AK443&lt;&gt;"",IF(AK443&lt;&gt;"LIBSETS_DROP_MECHANIC_MONSTER_NAME",VLOOKUP(AK443,'LibSets constants'!$I$4:$L$1003,4,FALSE),""),"")</f>
        <v/>
      </c>
      <c r="AN443" s="3" t="str">
        <f>IF(G443&lt;&gt;"LIBSETS_SETTYPE_BATTLEGROUND",IF(G443&lt;&gt;"LIBSETS_SETTYPE_SPECIAL",IF(AO443&lt;&gt;"",VLOOKUP(AO443,'ESO zone constants'!$D$3:$H$4953,5,FALSE),""),""),"")</f>
        <v/>
      </c>
      <c r="AP443" s="44"/>
      <c r="AQ443" s="43" t="str">
        <f>IF(AP443&lt;&gt;"",IF(AP443&lt;&gt;"LIBSETS_DROP_MECHANIC_MONSTER_NAME",VLOOKUP(AP443,'LibSets constants'!$I$4:$L$1003,3,FALSE),""),"")</f>
        <v/>
      </c>
      <c r="AR443" s="43" t="str">
        <f>IF(AP443&lt;&gt;"",IF(AP443&lt;&gt;"LIBSETS_DROP_MECHANIC_MONSTER_NAME",VLOOKUP(AP443,'LibSets constants'!$I$4:$L$1003,4,FALSE),""),"")</f>
        <v/>
      </c>
      <c r="AS443" s="3" t="str">
        <f>IF(G443&lt;&gt;"LIBSETS_SETTYPE_BATTLEGROUND",IF(G443&lt;&gt;"LIBSETS_SETTYPE_SPECIAL",IF(AT443&lt;&gt;"",VLOOKUP(AT443,'ESO zone constants'!$D$3:$H$4953,5,FALSE),""),""),"")</f>
        <v/>
      </c>
      <c r="AU443" s="44"/>
      <c r="AV443" s="43" t="str">
        <f>IF(AU443&lt;&gt;"",IF(AU443&lt;&gt;"LIBSETS_DROP_MECHANIC_MONSTER_NAME",VLOOKUP(AU443,'LibSets constants'!$I$4:$L$1003,3,FALSE),""),"")</f>
        <v/>
      </c>
      <c r="AW443" s="43" t="str">
        <f>IF(AU443&lt;&gt;"",IF(AU443&lt;&gt;"LIBSETS_DROP_MECHANIC_MONSTER_NAME",VLOOKUP(AU443,'LibSets constants'!$I$4:$L$1003,4,FALSE),""),"")</f>
        <v/>
      </c>
      <c r="AX443" s="87" t="s">
        <v>2678</v>
      </c>
      <c r="AY443" s="21" t="str">
        <f t="shared" si="30"/>
        <v>[503] = {wayshrines={-1,-1,-1,}, dlcId=DLC_GREYMOOR</v>
      </c>
      <c r="AZ443" s="21" t="str">
        <f t="shared" si="31"/>
        <v>, veteran=false</v>
      </c>
      <c r="BA443" s="21" t="str">
        <f t="shared" si="32"/>
        <v>, setType=LIBSETS_SETTYPE_MYTHIC</v>
      </c>
      <c r="BB443" s="21" t="str">
        <f t="shared" si="33"/>
        <v>, dropMechanic={LIBSETS_DROP_MECHANIC_ANTIQUITIES}},</v>
      </c>
      <c r="BC443" s="21" t="str">
        <f t="shared" si="34"/>
        <v xml:space="preserve"> --Ring of the Wild Hunt / Ring der Wilden Jagd   [Antiquities]</v>
      </c>
    </row>
    <row r="444" spans="1:55" x14ac:dyDescent="0.25">
      <c r="A444" s="5">
        <v>504</v>
      </c>
      <c r="B444" t="s">
        <v>1767</v>
      </c>
      <c r="C444" t="s">
        <v>2670</v>
      </c>
      <c r="D444" s="3">
        <f>A444</f>
        <v>504</v>
      </c>
      <c r="E444" t="s">
        <v>1806</v>
      </c>
      <c r="F444" s="30" t="s">
        <v>1469</v>
      </c>
      <c r="G444" s="8"/>
      <c r="N444">
        <v>0</v>
      </c>
      <c r="O444" s="66" t="s">
        <v>1699</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constants'!$B$4:$C$1003,2,FALSE),"")</f>
        <v>Greymoor</v>
      </c>
      <c r="V444" s="3" t="str">
        <f>IF(U444&lt;&gt;"",IF(U444&lt;&gt;"LIBSETS_DROP_MECHANIC_MONSTER_NAME",VLOOKUP(U444,'LibSets constants'!$I$4:$L$1003,3,FALSE),""),"")</f>
        <v/>
      </c>
      <c r="W444" s="3" t="str">
        <f>IF(U444&lt;&gt;"",IF(U444&lt;&gt;"LIBSETS_DROP_MECHANIC_MONSTER_NAME",VLOOKUP(U444,'LibSets constants'!$I$4:$L$1003,4,FALSE),""),"")</f>
        <v/>
      </c>
      <c r="X444" s="3"/>
      <c r="Y444" s="3" t="str">
        <f>IF(G444&lt;&gt;"LIBSETS_SETTYPE_BATTLEGROUND",IF(G444&lt;&gt;"LIBSETS_SETTYPE_SPECIAL",IF(X444&lt;&gt;"",X444,IF(Z444&lt;&gt;"",VLOOKUP(Z444,'ESO zone constants'!$D$3:$H$4953,5,FALSE),"")),""),"")</f>
        <v/>
      </c>
      <c r="Z444" t="str">
        <f>IF(AND(O444&lt;&gt;"",NOT(ISERROR(O444))),"",IF(AND(L444&lt;&gt;"",L444&gt;0,NOT(ISERROR(L444))),VLOOKUP(L444,'ESO dumped WayshrineInfo'!$K$3:$N$9999,4,FALSE),""))</f>
        <v/>
      </c>
      <c r="AB444" s="43" t="str">
        <f>IF(AA444&lt;&gt;"",IF(AA444&lt;&gt;"LIBSETS_DROP_MECHANIC_MONSTER_NAME",VLOOKUP(AA444,'LibSets constants'!$I$4:$L$1003,3,FALSE),""),"")</f>
        <v/>
      </c>
      <c r="AC444" s="43" t="str">
        <f>IF(AA444&lt;&gt;"",IF(AA444&lt;&gt;"LIBSETS_DROP_MECHANIC_MONSTER_NAME",VLOOKUP(AA444,'LibSets constants'!$I$4:$L$1003,4,FALSE),""),"")</f>
        <v/>
      </c>
      <c r="AD444" s="3" t="str">
        <f>IF(G444&lt;&gt;"LIBSETS_SETTYPE_BATTLEGROUND",IF(G444&lt;&gt;"LIBSETS_SETTYPE_SPECIAL",IF(AE444&lt;&gt;"",VLOOKUP(AE444,'ESO zone constants'!$D$3:$H$4953,5,FALSE),""),""),"")</f>
        <v/>
      </c>
      <c r="AE444" t="str">
        <f>IF(AND(O444&lt;&gt;"",NOT(ISERROR(O444))),"",IF(AND(M444&lt;&gt;"",M444&gt;0,NOT(ISERROR(M444))),VLOOKUP(M444,'ESO dumped WayshrineInfo'!$K$3:$N$9999,4,FALSE),""))</f>
        <v/>
      </c>
      <c r="AF444" s="44"/>
      <c r="AG444" s="43" t="str">
        <f>IF(AF444&lt;&gt;"",IF(AF444&lt;&gt;"LIBSETS_DROP_MECHANIC_MONSTER_NAME",VLOOKUP(AF444,'LibSets constants'!$I$4:$L$1003,3,FALSE),""),"")</f>
        <v/>
      </c>
      <c r="AH444" s="43" t="str">
        <f>IF(AF444&lt;&gt;"",IF(AF444&lt;&gt;"LIBSETS_DROP_MECHANIC_MONSTER_NAME",VLOOKUP(AF444,'LibSets constants'!$I$4:$L$1003,4,FALSE),""),"")</f>
        <v/>
      </c>
      <c r="AI444" s="3" t="str">
        <f>IF(G444&lt;&gt;"LIBSETS_SETTYPE_BATTLEGROUND",IF(G444&lt;&gt;"LIBSETS_SETTYPE_SPECIAL",IF(AJ444&lt;&gt;"",VLOOKUP(AJ444,'ESO zone constants'!$D$3:$H$4953,5,FALSE),""),""),"")</f>
        <v/>
      </c>
      <c r="AK444" s="44"/>
      <c r="AL444" s="43" t="str">
        <f>IF(AK444&lt;&gt;"",IF(AK444&lt;&gt;"LIBSETS_DROP_MECHANIC_MONSTER_NAME",VLOOKUP(AK444,'LibSets constants'!$I$4:$L$1003,3,FALSE),""),"")</f>
        <v/>
      </c>
      <c r="AM444" s="43" t="str">
        <f>IF(AK444&lt;&gt;"",IF(AK444&lt;&gt;"LIBSETS_DROP_MECHANIC_MONSTER_NAME",VLOOKUP(AK444,'LibSets constants'!$I$4:$L$1003,4,FALSE),""),"")</f>
        <v/>
      </c>
      <c r="AN444" s="3" t="str">
        <f>IF(G444&lt;&gt;"LIBSETS_SETTYPE_BATTLEGROUND",IF(G444&lt;&gt;"LIBSETS_SETTYPE_SPECIAL",IF(AO444&lt;&gt;"",VLOOKUP(AO444,'ESO zone constants'!$D$3:$H$4953,5,FALSE),""),""),"")</f>
        <v/>
      </c>
      <c r="AP444" s="44"/>
      <c r="AQ444" s="43" t="str">
        <f>IF(AP444&lt;&gt;"",IF(AP444&lt;&gt;"LIBSETS_DROP_MECHANIC_MONSTER_NAME",VLOOKUP(AP444,'LibSets constants'!$I$4:$L$1003,3,FALSE),""),"")</f>
        <v/>
      </c>
      <c r="AR444" s="43" t="str">
        <f>IF(AP444&lt;&gt;"",IF(AP444&lt;&gt;"LIBSETS_DROP_MECHANIC_MONSTER_NAME",VLOOKUP(AP444,'LibSets constants'!$I$4:$L$1003,4,FALSE),""),"")</f>
        <v/>
      </c>
      <c r="AS444" s="3" t="str">
        <f>IF(G444&lt;&gt;"LIBSETS_SETTYPE_BATTLEGROUND",IF(G444&lt;&gt;"LIBSETS_SETTYPE_SPECIAL",IF(AT444&lt;&gt;"",VLOOKUP(AT444,'ESO zone constants'!$D$3:$H$4953,5,FALSE),""),""),"")</f>
        <v/>
      </c>
      <c r="AU444" s="44"/>
      <c r="AV444" s="43" t="str">
        <f>IF(AU444&lt;&gt;"",IF(AU444&lt;&gt;"LIBSETS_DROP_MECHANIC_MONSTER_NAME",VLOOKUP(AU444,'LibSets constants'!$I$4:$L$1003,3,FALSE),""),"")</f>
        <v/>
      </c>
      <c r="AW444" s="43" t="str">
        <f>IF(AU444&lt;&gt;"",IF(AU444&lt;&gt;"LIBSETS_DROP_MECHANIC_MONSTER_NAME",VLOOKUP(AU444,'LibSets constants'!$I$4:$L$1003,4,FALSE),""),"")</f>
        <v/>
      </c>
      <c r="AX444" s="87" t="s">
        <v>2678</v>
      </c>
      <c r="AY444" s="21" t="str">
        <f t="shared" si="30"/>
        <v/>
      </c>
      <c r="AZ444" s="21" t="str">
        <f t="shared" si="31"/>
        <v/>
      </c>
      <c r="BA444" s="21" t="str">
        <f t="shared" si="32"/>
        <v/>
      </c>
      <c r="BB444" s="21" t="str">
        <f t="shared" si="33"/>
        <v/>
      </c>
      <c r="BC444" s="21" t="str">
        <f t="shared" si="34"/>
        <v/>
      </c>
    </row>
    <row r="445" spans="1:55" x14ac:dyDescent="0.25">
      <c r="A445" s="5">
        <v>505</v>
      </c>
      <c r="B445" t="s">
        <v>1769</v>
      </c>
      <c r="C445" t="s">
        <v>1768</v>
      </c>
      <c r="D445" s="3">
        <f>A445</f>
        <v>505</v>
      </c>
      <c r="G445" s="8" t="s">
        <v>1692</v>
      </c>
      <c r="I445" t="s">
        <v>91</v>
      </c>
      <c r="J445" t="s">
        <v>91</v>
      </c>
      <c r="K445">
        <v>-1</v>
      </c>
      <c r="L445">
        <v>-1</v>
      </c>
      <c r="M445">
        <v>-1</v>
      </c>
      <c r="O445" s="66" t="s">
        <v>1809</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1619</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constants'!$B$4:$C$1003,2,FALSE),"")</f>
        <v>Greymoor</v>
      </c>
      <c r="U445" s="33" t="s">
        <v>1689</v>
      </c>
      <c r="V445" s="3" t="str">
        <f>IF(U445&lt;&gt;"",IF(U445&lt;&gt;"LIBSETS_DROP_MECHANIC_MONSTER_NAME",VLOOKUP(U445,'LibSets constants'!$I$4:$L$1003,3,FALSE),""),"")</f>
        <v>Antiquities (Mythic set items)</v>
      </c>
      <c r="W445" s="3" t="str">
        <f>IF(U445&lt;&gt;"",IF(U445&lt;&gt;"LIBSETS_DROP_MECHANIC_MONSTER_NAME",VLOOKUP(U445,'LibSets constants'!$I$4:$L$1003,4,FALSE),""),"")</f>
        <v>Antiquitäten (Mytische Set Gegenstände)</v>
      </c>
      <c r="X445" s="3"/>
      <c r="Y445" s="3" t="str">
        <f>IF(G445&lt;&gt;"LIBSETS_SETTYPE_BATTLEGROUND",IF(G445&lt;&gt;"LIBSETS_SETTYPE_SPECIAL",IF(X445&lt;&gt;"",X445,IF(Z445&lt;&gt;"",VLOOKUP(Z445,'ESO zone constants'!$D$3:$H$4953,5,FALSE),"")),""),"")</f>
        <v/>
      </c>
      <c r="Z445" t="str">
        <f>IF(AND(O445&lt;&gt;"",NOT(ISERROR(O445))),"",IF(AND(L445&lt;&gt;"",L445&gt;0,NOT(ISERROR(L445))),VLOOKUP(L445,'ESO dumped WayshrineInfo'!$K$3:$N$9999,4,FALSE),""))</f>
        <v/>
      </c>
      <c r="AB445" s="43" t="str">
        <f>IF(AA445&lt;&gt;"",IF(AA445&lt;&gt;"LIBSETS_DROP_MECHANIC_MONSTER_NAME",VLOOKUP(AA445,'LibSets constants'!$I$4:$L$1003,3,FALSE),""),"")</f>
        <v/>
      </c>
      <c r="AC445" s="43" t="str">
        <f>IF(AA445&lt;&gt;"",IF(AA445&lt;&gt;"LIBSETS_DROP_MECHANIC_MONSTER_NAME",VLOOKUP(AA445,'LibSets constants'!$I$4:$L$1003,4,FALSE),""),"")</f>
        <v/>
      </c>
      <c r="AD445" s="3" t="str">
        <f>IF(G445&lt;&gt;"LIBSETS_SETTYPE_BATTLEGROUND",IF(G445&lt;&gt;"LIBSETS_SETTYPE_SPECIAL",IF(AE445&lt;&gt;"",VLOOKUP(AE445,'ESO zone constants'!$D$3:$H$4953,5,FALSE),""),""),"")</f>
        <v/>
      </c>
      <c r="AE445" t="str">
        <f>IF(AND(O445&lt;&gt;"",NOT(ISERROR(O445))),"",IF(AND(M445&lt;&gt;"",M445&gt;0,NOT(ISERROR(M445))),VLOOKUP(M445,'ESO dumped WayshrineInfo'!$K$3:$N$9999,4,FALSE),""))</f>
        <v/>
      </c>
      <c r="AF445" s="44"/>
      <c r="AG445" s="43" t="str">
        <f>IF(AF445&lt;&gt;"",IF(AF445&lt;&gt;"LIBSETS_DROP_MECHANIC_MONSTER_NAME",VLOOKUP(AF445,'LibSets constants'!$I$4:$L$1003,3,FALSE),""),"")</f>
        <v/>
      </c>
      <c r="AH445" s="43" t="str">
        <f>IF(AF445&lt;&gt;"",IF(AF445&lt;&gt;"LIBSETS_DROP_MECHANIC_MONSTER_NAME",VLOOKUP(AF445,'LibSets constants'!$I$4:$L$1003,4,FALSE),""),"")</f>
        <v/>
      </c>
      <c r="AI445" s="3" t="str">
        <f>IF(G445&lt;&gt;"LIBSETS_SETTYPE_BATTLEGROUND",IF(G445&lt;&gt;"LIBSETS_SETTYPE_SPECIAL",IF(AJ445&lt;&gt;"",VLOOKUP(AJ445,'ESO zone constants'!$D$3:$H$4953,5,FALSE),""),""),"")</f>
        <v/>
      </c>
      <c r="AK445" s="44"/>
      <c r="AL445" s="43" t="str">
        <f>IF(AK445&lt;&gt;"",IF(AK445&lt;&gt;"LIBSETS_DROP_MECHANIC_MONSTER_NAME",VLOOKUP(AK445,'LibSets constants'!$I$4:$L$1003,3,FALSE),""),"")</f>
        <v/>
      </c>
      <c r="AM445" s="43" t="str">
        <f>IF(AK445&lt;&gt;"",IF(AK445&lt;&gt;"LIBSETS_DROP_MECHANIC_MONSTER_NAME",VLOOKUP(AK445,'LibSets constants'!$I$4:$L$1003,4,FALSE),""),"")</f>
        <v/>
      </c>
      <c r="AN445" s="3" t="str">
        <f>IF(G445&lt;&gt;"LIBSETS_SETTYPE_BATTLEGROUND",IF(G445&lt;&gt;"LIBSETS_SETTYPE_SPECIAL",IF(AO445&lt;&gt;"",VLOOKUP(AO445,'ESO zone constants'!$D$3:$H$4953,5,FALSE),""),""),"")</f>
        <v/>
      </c>
      <c r="AP445" s="44"/>
      <c r="AQ445" s="43" t="str">
        <f>IF(AP445&lt;&gt;"",IF(AP445&lt;&gt;"LIBSETS_DROP_MECHANIC_MONSTER_NAME",VLOOKUP(AP445,'LibSets constants'!$I$4:$L$1003,3,FALSE),""),"")</f>
        <v/>
      </c>
      <c r="AR445" s="43" t="str">
        <f>IF(AP445&lt;&gt;"",IF(AP445&lt;&gt;"LIBSETS_DROP_MECHANIC_MONSTER_NAME",VLOOKUP(AP445,'LibSets constants'!$I$4:$L$1003,4,FALSE),""),"")</f>
        <v/>
      </c>
      <c r="AS445" s="3" t="str">
        <f>IF(G445&lt;&gt;"LIBSETS_SETTYPE_BATTLEGROUND",IF(G445&lt;&gt;"LIBSETS_SETTYPE_SPECIAL",IF(AT445&lt;&gt;"",VLOOKUP(AT445,'ESO zone constants'!$D$3:$H$4953,5,FALSE),""),""),"")</f>
        <v/>
      </c>
      <c r="AU445" s="44"/>
      <c r="AV445" s="43" t="str">
        <f>IF(AU445&lt;&gt;"",IF(AU445&lt;&gt;"LIBSETS_DROP_MECHANIC_MONSTER_NAME",VLOOKUP(AU445,'LibSets constants'!$I$4:$L$1003,3,FALSE),""),"")</f>
        <v/>
      </c>
      <c r="AW445" s="43" t="str">
        <f>IF(AU445&lt;&gt;"",IF(AU445&lt;&gt;"LIBSETS_DROP_MECHANIC_MONSTER_NAME",VLOOKUP(AU445,'LibSets constants'!$I$4:$L$1003,4,FALSE),""),"")</f>
        <v/>
      </c>
      <c r="AX445" s="87" t="s">
        <v>2678</v>
      </c>
      <c r="AY445" s="21" t="str">
        <f t="shared" si="30"/>
        <v>[505] = {wayshrines={-1,-1,-1,}, dlcId=DLC_GREYMOOR</v>
      </c>
      <c r="AZ445" s="21" t="str">
        <f t="shared" si="31"/>
        <v>, veteran=false</v>
      </c>
      <c r="BA445" s="21" t="str">
        <f t="shared" si="32"/>
        <v>, setType=LIBSETS_SETTYPE_MYTHIC</v>
      </c>
      <c r="BB445" s="21" t="str">
        <f t="shared" si="33"/>
        <v>, dropMechanic={LIBSETS_DROP_MECHANIC_ANTIQUITIES}},</v>
      </c>
      <c r="BC445" s="21" t="str">
        <f t="shared" si="34"/>
        <v xml:space="preserve"> --Torc of Tonal Constancy / Torques der Klangkonstanz   [Antiquities]</v>
      </c>
    </row>
    <row r="446" spans="1:55" x14ac:dyDescent="0.25">
      <c r="A446" s="5">
        <v>506</v>
      </c>
      <c r="B446" t="s">
        <v>1770</v>
      </c>
      <c r="C446" t="s">
        <v>1771</v>
      </c>
      <c r="D446" s="3">
        <f>A446</f>
        <v>506</v>
      </c>
      <c r="G446" s="8" t="s">
        <v>1479</v>
      </c>
      <c r="I446" t="s">
        <v>91</v>
      </c>
      <c r="J446" t="s">
        <v>91</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constants'!$B$4:$C$1003,2,FALSE),"")</f>
        <v>Greymoor</v>
      </c>
      <c r="V446" s="3" t="str">
        <f>IF(U446&lt;&gt;"",IF(U446&lt;&gt;"LIBSETS_DROP_MECHANIC_MONSTER_NAME",VLOOKUP(U446,'LibSets constants'!$I$4:$L$1003,3,FALSE),""),"")</f>
        <v/>
      </c>
      <c r="W446" s="3" t="str">
        <f>IF(U446&lt;&gt;"",IF(U446&lt;&gt;"LIBSETS_DROP_MECHANIC_MONSTER_NAME",VLOOKUP(U446,'LibSets constants'!$I$4:$L$1003,4,FALSE),""),"")</f>
        <v/>
      </c>
      <c r="X446" s="3"/>
      <c r="Y446" s="3">
        <f>IF(G446&lt;&gt;"LIBSETS_SETTYPE_BATTLEGROUND",IF(G446&lt;&gt;"LIBSETS_SETTYPE_SPECIAL",IF(X446&lt;&gt;"",X446,IF(Z446&lt;&gt;"",VLOOKUP(Z446,'ESO zone constants'!$D$3:$H$4953,5,FALSE),"")),""),"")</f>
        <v>1161</v>
      </c>
      <c r="Z446" t="str">
        <f>IF(AND(O446&lt;&gt;"",NOT(ISERROR(O446))),"",IF(AND(L446&lt;&gt;"",L446&gt;0,NOT(ISERROR(L446))),VLOOKUP(L446,'ESO dumped WayshrineInfo'!$K$3:$N$9999,4,FALSE),""))</f>
        <v>Blackreach: Greymoor Caverns</v>
      </c>
      <c r="AB446" s="43" t="str">
        <f>IF(AA446&lt;&gt;"",IF(AA446&lt;&gt;"LIBSETS_DROP_MECHANIC_MONSTER_NAME",VLOOKUP(AA446,'LibSets constants'!$I$4:$L$1003,3,FALSE),""),"")</f>
        <v/>
      </c>
      <c r="AC446" s="43" t="str">
        <f>IF(AA446&lt;&gt;"",IF(AA446&lt;&gt;"LIBSETS_DROP_MECHANIC_MONSTER_NAME",VLOOKUP(AA446,'LibSets constants'!$I$4:$L$1003,4,FALSE),""),"")</f>
        <v/>
      </c>
      <c r="AD446" s="3">
        <f>IF(G446&lt;&gt;"LIBSETS_SETTYPE_BATTLEGROUND",IF(G446&lt;&gt;"LIBSETS_SETTYPE_SPECIAL",IF(AE446&lt;&gt;"",VLOOKUP(AE446,'ESO zone constants'!$D$3:$H$4953,5,FALSE),""),""),"")</f>
        <v>1161</v>
      </c>
      <c r="AE446" t="str">
        <f>IF(AND(O446&lt;&gt;"",NOT(ISERROR(O446))),"",IF(AND(M446&lt;&gt;"",M446&gt;0,NOT(ISERROR(M446))),VLOOKUP(M446,'ESO dumped WayshrineInfo'!$K$3:$N$9999,4,FALSE),""))</f>
        <v>Blackreach: Greymoor Caverns</v>
      </c>
      <c r="AF446" s="44"/>
      <c r="AG446" s="43" t="str">
        <f>IF(AF446&lt;&gt;"",IF(AF446&lt;&gt;"LIBSETS_DROP_MECHANIC_MONSTER_NAME",VLOOKUP(AF446,'LibSets constants'!$I$4:$L$1003,3,FALSE),""),"")</f>
        <v/>
      </c>
      <c r="AH446" s="43" t="str">
        <f>IF(AF446&lt;&gt;"",IF(AF446&lt;&gt;"LIBSETS_DROP_MECHANIC_MONSTER_NAME",VLOOKUP(AF446,'LibSets constants'!$I$4:$L$1003,4,FALSE),""),"")</f>
        <v/>
      </c>
      <c r="AI446" s="3" t="str">
        <f>IF(G446&lt;&gt;"LIBSETS_SETTYPE_BATTLEGROUND",IF(G446&lt;&gt;"LIBSETS_SETTYPE_SPECIAL",IF(AJ446&lt;&gt;"",VLOOKUP(AJ446,'ESO zone constants'!$D$3:$H$4953,5,FALSE),""),""),"")</f>
        <v/>
      </c>
      <c r="AK446" s="44"/>
      <c r="AL446" s="43" t="str">
        <f>IF(AK446&lt;&gt;"",IF(AK446&lt;&gt;"LIBSETS_DROP_MECHANIC_MONSTER_NAME",VLOOKUP(AK446,'LibSets constants'!$I$4:$L$1003,3,FALSE),""),"")</f>
        <v/>
      </c>
      <c r="AM446" s="43" t="str">
        <f>IF(AK446&lt;&gt;"",IF(AK446&lt;&gt;"LIBSETS_DROP_MECHANIC_MONSTER_NAME",VLOOKUP(AK446,'LibSets constants'!$I$4:$L$1003,4,FALSE),""),"")</f>
        <v/>
      </c>
      <c r="AN446" s="3" t="str">
        <f>IF(G446&lt;&gt;"LIBSETS_SETTYPE_BATTLEGROUND",IF(G446&lt;&gt;"LIBSETS_SETTYPE_SPECIAL",IF(AO446&lt;&gt;"",VLOOKUP(AO446,'ESO zone constants'!$D$3:$H$4953,5,FALSE),""),""),"")</f>
        <v/>
      </c>
      <c r="AP446" s="44"/>
      <c r="AQ446" s="43" t="str">
        <f>IF(AP446&lt;&gt;"",IF(AP446&lt;&gt;"LIBSETS_DROP_MECHANIC_MONSTER_NAME",VLOOKUP(AP446,'LibSets constants'!$I$4:$L$1003,3,FALSE),""),"")</f>
        <v/>
      </c>
      <c r="AR446" s="43" t="str">
        <f>IF(AP446&lt;&gt;"",IF(AP446&lt;&gt;"LIBSETS_DROP_MECHANIC_MONSTER_NAME",VLOOKUP(AP446,'LibSets constants'!$I$4:$L$1003,4,FALSE),""),"")</f>
        <v/>
      </c>
      <c r="AS446" s="3" t="str">
        <f>IF(G446&lt;&gt;"LIBSETS_SETTYPE_BATTLEGROUND",IF(G446&lt;&gt;"LIBSETS_SETTYPE_SPECIAL",IF(AT446&lt;&gt;"",VLOOKUP(AT446,'ESO zone constants'!$D$3:$H$4953,5,FALSE),""),""),"")</f>
        <v/>
      </c>
      <c r="AU446" s="44"/>
      <c r="AV446" s="43" t="str">
        <f>IF(AU446&lt;&gt;"",IF(AU446&lt;&gt;"LIBSETS_DROP_MECHANIC_MONSTER_NAME",VLOOKUP(AU446,'LibSets constants'!$I$4:$L$1003,3,FALSE),""),"")</f>
        <v/>
      </c>
      <c r="AW446" s="43" t="str">
        <f>IF(AU446&lt;&gt;"",IF(AU446&lt;&gt;"LIBSETS_DROP_MECHANIC_MONSTER_NAME",VLOOKUP(AU446,'LibSets constants'!$I$4:$L$1003,4,FALSE),""),"")</f>
        <v/>
      </c>
      <c r="AX446" s="87" t="s">
        <v>2678</v>
      </c>
      <c r="AY446" s="21" t="str">
        <f t="shared" si="30"/>
        <v>[506] = {wayshrines={430,430,430,}, traitsNeeded=3, dlcId=DLC_GREYMOOR</v>
      </c>
      <c r="AZ446" s="21" t="str">
        <f t="shared" si="31"/>
        <v>, zoneIds={1161,1161,1161}, veteran=false</v>
      </c>
      <c r="BA446" s="21" t="str">
        <f t="shared" si="32"/>
        <v>, setType=LIBSETS_SETTYPE_CRAFTED</v>
      </c>
      <c r="BB446" s="21" t="str">
        <f t="shared" si="33"/>
        <v>},</v>
      </c>
      <c r="BC446" s="21" t="str">
        <f t="shared" si="34"/>
        <v xml:space="preserve"> --Spell Parasite / Magieparasit   [Blackreach: Greymoor Caverns, Blackreach: Greymoor Caverns, Blackreach: Greymoor Caverns]</v>
      </c>
    </row>
    <row r="447" spans="1:55" x14ac:dyDescent="0.25">
      <c r="A447" s="88">
        <v>509</v>
      </c>
      <c r="B447" s="89" t="s">
        <v>1772</v>
      </c>
      <c r="C447" t="s">
        <v>1772</v>
      </c>
      <c r="D447" s="3">
        <f>A447</f>
        <v>509</v>
      </c>
      <c r="E447" s="59" t="s">
        <v>1803</v>
      </c>
      <c r="F447" s="30" t="s">
        <v>1469</v>
      </c>
      <c r="G447" s="8" t="s">
        <v>1487</v>
      </c>
      <c r="O447" s="66" t="s">
        <v>1699</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constants'!$B$4:$C$1003,2,FALSE),"")</f>
        <v/>
      </c>
      <c r="U447" s="33" t="s">
        <v>1812</v>
      </c>
      <c r="V447" s="3" t="e">
        <f>IF(U447&lt;&gt;"",IF(U447&lt;&gt;"LIBSETS_DROP_MECHANIC_MONSTER_NAME",VLOOKUP(U447,'LibSets constants'!$I$4:$L$1003,3,FALSE),""),"")</f>
        <v>#N/A</v>
      </c>
      <c r="W447" s="3" t="e">
        <f>IF(U447&lt;&gt;"",IF(U447&lt;&gt;"LIBSETS_DROP_MECHANIC_MONSTER_NAME",VLOOKUP(U447,'LibSets constants'!$I$4:$L$1003,4,FALSE),""),"")</f>
        <v>#N/A</v>
      </c>
      <c r="X447" s="3"/>
      <c r="Y447" s="3" t="str">
        <f>IF(G447&lt;&gt;"LIBSETS_SETTYPE_BATTLEGROUND",IF(G447&lt;&gt;"LIBSETS_SETTYPE_SPECIAL",IF(X447&lt;&gt;"",X447,IF(Z447&lt;&gt;"",VLOOKUP(Z447,'ESO zone constants'!$D$3:$H$4953,5,FALSE),"")),""),"")</f>
        <v/>
      </c>
      <c r="Z447" t="str">
        <f>IF(AND(O447&lt;&gt;"",NOT(ISERROR(O447))),"",IF(AND(L447&lt;&gt;"",L447&gt;0,NOT(ISERROR(L447))),VLOOKUP(L447,'ESO dumped WayshrineInfo'!$K$3:$N$9999,4,FALSE),""))</f>
        <v/>
      </c>
      <c r="AB447" s="43" t="str">
        <f>IF(AA447&lt;&gt;"",IF(AA447&lt;&gt;"LIBSETS_DROP_MECHANIC_MONSTER_NAME",VLOOKUP(AA447,'LibSets constants'!$I$4:$L$1003,3,FALSE),""),"")</f>
        <v/>
      </c>
      <c r="AC447" s="43" t="str">
        <f>IF(AA447&lt;&gt;"",IF(AA447&lt;&gt;"LIBSETS_DROP_MECHANIC_MONSTER_NAME",VLOOKUP(AA447,'LibSets constants'!$I$4:$L$1003,4,FALSE),""),"")</f>
        <v/>
      </c>
      <c r="AD447" s="3" t="str">
        <f>IF(G447&lt;&gt;"LIBSETS_SETTYPE_BATTLEGROUND",IF(G447&lt;&gt;"LIBSETS_SETTYPE_SPECIAL",IF(AE447&lt;&gt;"",VLOOKUP(AE447,'ESO zone constants'!$D$3:$H$4953,5,FALSE),""),""),"")</f>
        <v/>
      </c>
      <c r="AE447" t="str">
        <f>IF(AND(O447&lt;&gt;"",NOT(ISERROR(O447))),"",IF(AND(M447&lt;&gt;"",M447&gt;0,NOT(ISERROR(M447))),VLOOKUP(M447,'ESO dumped WayshrineInfo'!$K$3:$N$9999,4,FALSE),""))</f>
        <v/>
      </c>
      <c r="AF447" s="44"/>
      <c r="AG447" s="43" t="str">
        <f>IF(AF447&lt;&gt;"",IF(AF447&lt;&gt;"LIBSETS_DROP_MECHANIC_MONSTER_NAME",VLOOKUP(AF447,'LibSets constants'!$I$4:$L$1003,3,FALSE),""),"")</f>
        <v/>
      </c>
      <c r="AH447" s="43" t="str">
        <f>IF(AF447&lt;&gt;"",IF(AF447&lt;&gt;"LIBSETS_DROP_MECHANIC_MONSTER_NAME",VLOOKUP(AF447,'LibSets constants'!$I$4:$L$1003,4,FALSE),""),"")</f>
        <v/>
      </c>
      <c r="AI447" s="3" t="str">
        <f>IF(G447&lt;&gt;"LIBSETS_SETTYPE_BATTLEGROUND",IF(G447&lt;&gt;"LIBSETS_SETTYPE_SPECIAL",IF(AJ447&lt;&gt;"",VLOOKUP(AJ447,'ESO zone constants'!$D$3:$H$4953,5,FALSE),""),""),"")</f>
        <v/>
      </c>
      <c r="AK447" s="44"/>
      <c r="AL447" s="43" t="str">
        <f>IF(AK447&lt;&gt;"",IF(AK447&lt;&gt;"LIBSETS_DROP_MECHANIC_MONSTER_NAME",VLOOKUP(AK447,'LibSets constants'!$I$4:$L$1003,3,FALSE),""),"")</f>
        <v/>
      </c>
      <c r="AM447" s="43" t="str">
        <f>IF(AK447&lt;&gt;"",IF(AK447&lt;&gt;"LIBSETS_DROP_MECHANIC_MONSTER_NAME",VLOOKUP(AK447,'LibSets constants'!$I$4:$L$1003,4,FALSE),""),"")</f>
        <v/>
      </c>
      <c r="AN447" s="3" t="str">
        <f>IF(G447&lt;&gt;"LIBSETS_SETTYPE_BATTLEGROUND",IF(G447&lt;&gt;"LIBSETS_SETTYPE_SPECIAL",IF(AO447&lt;&gt;"",VLOOKUP(AO447,'ESO zone constants'!$D$3:$H$4953,5,FALSE),""),""),"")</f>
        <v/>
      </c>
      <c r="AP447" s="44"/>
      <c r="AQ447" s="43" t="str">
        <f>IF(AP447&lt;&gt;"",IF(AP447&lt;&gt;"LIBSETS_DROP_MECHANIC_MONSTER_NAME",VLOOKUP(AP447,'LibSets constants'!$I$4:$L$1003,3,FALSE),""),"")</f>
        <v/>
      </c>
      <c r="AR447" s="43" t="str">
        <f>IF(AP447&lt;&gt;"",IF(AP447&lt;&gt;"LIBSETS_DROP_MECHANIC_MONSTER_NAME",VLOOKUP(AP447,'LibSets constants'!$I$4:$L$1003,4,FALSE),""),"")</f>
        <v/>
      </c>
      <c r="AS447" s="3" t="str">
        <f>IF(G447&lt;&gt;"LIBSETS_SETTYPE_BATTLEGROUND",IF(G447&lt;&gt;"LIBSETS_SETTYPE_SPECIAL",IF(AT447&lt;&gt;"",VLOOKUP(AT447,'ESO zone constants'!$D$3:$H$4953,5,FALSE),""),""),"")</f>
        <v/>
      </c>
      <c r="AU447" s="44"/>
      <c r="AV447" s="43" t="str">
        <f>IF(AU447&lt;&gt;"",IF(AU447&lt;&gt;"LIBSETS_DROP_MECHANIC_MONSTER_NAME",VLOOKUP(AU447,'LibSets constants'!$I$4:$L$1003,3,FALSE),""),"")</f>
        <v/>
      </c>
      <c r="AW447" s="43" t="str">
        <f>IF(AU447&lt;&gt;"",IF(AU447&lt;&gt;"LIBSETS_DROP_MECHANIC_MONSTER_NAME",VLOOKUP(AU447,'LibSets constants'!$I$4:$L$1003,4,FALSE),""),"")</f>
        <v/>
      </c>
      <c r="AX447" s="87" t="s">
        <v>2678</v>
      </c>
      <c r="AY447" s="21" t="str">
        <f t="shared" si="30"/>
        <v/>
      </c>
      <c r="AZ447" s="21" t="str">
        <f t="shared" si="31"/>
        <v/>
      </c>
      <c r="BA447" s="21" t="str">
        <f t="shared" si="32"/>
        <v/>
      </c>
      <c r="BB447" s="21" t="str">
        <f t="shared" si="33"/>
        <v/>
      </c>
      <c r="BC447" s="21" t="str">
        <f t="shared" si="34"/>
        <v/>
      </c>
    </row>
    <row r="448" spans="1:55" x14ac:dyDescent="0.25">
      <c r="A448" s="88">
        <v>510</v>
      </c>
      <c r="B448" s="89" t="s">
        <v>1773</v>
      </c>
      <c r="C448" t="s">
        <v>1773</v>
      </c>
      <c r="D448" s="3">
        <f>A448</f>
        <v>510</v>
      </c>
      <c r="E448" s="59" t="s">
        <v>1803</v>
      </c>
      <c r="F448" s="30" t="s">
        <v>1469</v>
      </c>
      <c r="G448" s="8" t="s">
        <v>1487</v>
      </c>
      <c r="O448" s="66" t="s">
        <v>1699</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constants'!$B$4:$C$1003,2,FALSE),"")</f>
        <v/>
      </c>
      <c r="U448" s="33" t="s">
        <v>1812</v>
      </c>
      <c r="V448" s="3" t="e">
        <f>IF(U448&lt;&gt;"",IF(U448&lt;&gt;"LIBSETS_DROP_MECHANIC_MONSTER_NAME",VLOOKUP(U448,'LibSets constants'!$I$4:$L$1003,3,FALSE),""),"")</f>
        <v>#N/A</v>
      </c>
      <c r="W448" s="3" t="e">
        <f>IF(U448&lt;&gt;"",IF(U448&lt;&gt;"LIBSETS_DROP_MECHANIC_MONSTER_NAME",VLOOKUP(U448,'LibSets constants'!$I$4:$L$1003,4,FALSE),""),"")</f>
        <v>#N/A</v>
      </c>
      <c r="X448" s="3"/>
      <c r="Y448" s="3" t="str">
        <f>IF(G448&lt;&gt;"LIBSETS_SETTYPE_BATTLEGROUND",IF(G448&lt;&gt;"LIBSETS_SETTYPE_SPECIAL",IF(X448&lt;&gt;"",X448,IF(Z448&lt;&gt;"",VLOOKUP(Z448,'ESO zone constants'!$D$3:$H$4953,5,FALSE),"")),""),"")</f>
        <v/>
      </c>
      <c r="Z448" t="str">
        <f>IF(AND(O448&lt;&gt;"",NOT(ISERROR(O448))),"",IF(AND(L448&lt;&gt;"",L448&gt;0,NOT(ISERROR(L448))),VLOOKUP(L448,'ESO dumped WayshrineInfo'!$K$3:$N$9999,4,FALSE),""))</f>
        <v/>
      </c>
      <c r="AB448" s="43" t="str">
        <f>IF(AA448&lt;&gt;"",IF(AA448&lt;&gt;"LIBSETS_DROP_MECHANIC_MONSTER_NAME",VLOOKUP(AA448,'LibSets constants'!$I$4:$L$1003,3,FALSE),""),"")</f>
        <v/>
      </c>
      <c r="AC448" s="43" t="str">
        <f>IF(AA448&lt;&gt;"",IF(AA448&lt;&gt;"LIBSETS_DROP_MECHANIC_MONSTER_NAME",VLOOKUP(AA448,'LibSets constants'!$I$4:$L$1003,4,FALSE),""),"")</f>
        <v/>
      </c>
      <c r="AD448" s="3" t="str">
        <f>IF(G448&lt;&gt;"LIBSETS_SETTYPE_BATTLEGROUND",IF(G448&lt;&gt;"LIBSETS_SETTYPE_SPECIAL",IF(AE448&lt;&gt;"",VLOOKUP(AE448,'ESO zone constants'!$D$3:$H$4953,5,FALSE),""),""),"")</f>
        <v/>
      </c>
      <c r="AE448" t="str">
        <f>IF(AND(O448&lt;&gt;"",NOT(ISERROR(O448))),"",IF(AND(M448&lt;&gt;"",M448&gt;0,NOT(ISERROR(M448))),VLOOKUP(M448,'ESO dumped WayshrineInfo'!$K$3:$N$9999,4,FALSE),""))</f>
        <v/>
      </c>
      <c r="AF448" s="44"/>
      <c r="AG448" s="43" t="str">
        <f>IF(AF448&lt;&gt;"",IF(AF448&lt;&gt;"LIBSETS_DROP_MECHANIC_MONSTER_NAME",VLOOKUP(AF448,'LibSets constants'!$I$4:$L$1003,3,FALSE),""),"")</f>
        <v/>
      </c>
      <c r="AH448" s="43" t="str">
        <f>IF(AF448&lt;&gt;"",IF(AF448&lt;&gt;"LIBSETS_DROP_MECHANIC_MONSTER_NAME",VLOOKUP(AF448,'LibSets constants'!$I$4:$L$1003,4,FALSE),""),"")</f>
        <v/>
      </c>
      <c r="AI448" s="3" t="str">
        <f>IF(G448&lt;&gt;"LIBSETS_SETTYPE_BATTLEGROUND",IF(G448&lt;&gt;"LIBSETS_SETTYPE_SPECIAL",IF(AJ448&lt;&gt;"",VLOOKUP(AJ448,'ESO zone constants'!$D$3:$H$4953,5,FALSE),""),""),"")</f>
        <v/>
      </c>
      <c r="AK448" s="44"/>
      <c r="AL448" s="43" t="str">
        <f>IF(AK448&lt;&gt;"",IF(AK448&lt;&gt;"LIBSETS_DROP_MECHANIC_MONSTER_NAME",VLOOKUP(AK448,'LibSets constants'!$I$4:$L$1003,3,FALSE),""),"")</f>
        <v/>
      </c>
      <c r="AM448" s="43" t="str">
        <f>IF(AK448&lt;&gt;"",IF(AK448&lt;&gt;"LIBSETS_DROP_MECHANIC_MONSTER_NAME",VLOOKUP(AK448,'LibSets constants'!$I$4:$L$1003,4,FALSE),""),"")</f>
        <v/>
      </c>
      <c r="AN448" s="3" t="str">
        <f>IF(G448&lt;&gt;"LIBSETS_SETTYPE_BATTLEGROUND",IF(G448&lt;&gt;"LIBSETS_SETTYPE_SPECIAL",IF(AO448&lt;&gt;"",VLOOKUP(AO448,'ESO zone constants'!$D$3:$H$4953,5,FALSE),""),""),"")</f>
        <v/>
      </c>
      <c r="AP448" s="44"/>
      <c r="AQ448" s="43" t="str">
        <f>IF(AP448&lt;&gt;"",IF(AP448&lt;&gt;"LIBSETS_DROP_MECHANIC_MONSTER_NAME",VLOOKUP(AP448,'LibSets constants'!$I$4:$L$1003,3,FALSE),""),"")</f>
        <v/>
      </c>
      <c r="AR448" s="43" t="str">
        <f>IF(AP448&lt;&gt;"",IF(AP448&lt;&gt;"LIBSETS_DROP_MECHANIC_MONSTER_NAME",VLOOKUP(AP448,'LibSets constants'!$I$4:$L$1003,4,FALSE),""),"")</f>
        <v/>
      </c>
      <c r="AS448" s="3" t="str">
        <f>IF(G448&lt;&gt;"LIBSETS_SETTYPE_BATTLEGROUND",IF(G448&lt;&gt;"LIBSETS_SETTYPE_SPECIAL",IF(AT448&lt;&gt;"",VLOOKUP(AT448,'ESO zone constants'!$D$3:$H$4953,5,FALSE),""),""),"")</f>
        <v/>
      </c>
      <c r="AU448" s="44"/>
      <c r="AV448" s="43" t="str">
        <f>IF(AU448&lt;&gt;"",IF(AU448&lt;&gt;"LIBSETS_DROP_MECHANIC_MONSTER_NAME",VLOOKUP(AU448,'LibSets constants'!$I$4:$L$1003,3,FALSE),""),"")</f>
        <v/>
      </c>
      <c r="AW448" s="43" t="str">
        <f>IF(AU448&lt;&gt;"",IF(AU448&lt;&gt;"LIBSETS_DROP_MECHANIC_MONSTER_NAME",VLOOKUP(AU448,'LibSets constants'!$I$4:$L$1003,4,FALSE),""),"")</f>
        <v/>
      </c>
      <c r="AX448" s="87" t="s">
        <v>2678</v>
      </c>
      <c r="AY448" s="21" t="str">
        <f t="shared" si="30"/>
        <v/>
      </c>
      <c r="AZ448" s="21" t="str">
        <f t="shared" si="31"/>
        <v/>
      </c>
      <c r="BA448" s="21" t="str">
        <f t="shared" si="32"/>
        <v/>
      </c>
      <c r="BB448" s="21" t="str">
        <f t="shared" si="33"/>
        <v/>
      </c>
      <c r="BC448" s="21" t="str">
        <f t="shared" si="34"/>
        <v/>
      </c>
    </row>
    <row r="449" spans="1:55" x14ac:dyDescent="0.25">
      <c r="A449" s="88">
        <v>511</v>
      </c>
      <c r="B449" s="89" t="s">
        <v>1774</v>
      </c>
      <c r="C449" t="s">
        <v>1774</v>
      </c>
      <c r="D449" s="3">
        <f>A449</f>
        <v>511</v>
      </c>
      <c r="E449" s="59" t="s">
        <v>1803</v>
      </c>
      <c r="F449" s="30" t="s">
        <v>1469</v>
      </c>
      <c r="G449" s="8" t="s">
        <v>1487</v>
      </c>
      <c r="O449" s="66" t="s">
        <v>1699</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constants'!$B$4:$C$1003,2,FALSE),"")</f>
        <v/>
      </c>
      <c r="U449" s="33" t="s">
        <v>1812</v>
      </c>
      <c r="V449" s="3" t="e">
        <f>IF(U449&lt;&gt;"",IF(U449&lt;&gt;"LIBSETS_DROP_MECHANIC_MONSTER_NAME",VLOOKUP(U449,'LibSets constants'!$I$4:$L$1003,3,FALSE),""),"")</f>
        <v>#N/A</v>
      </c>
      <c r="W449" s="3" t="e">
        <f>IF(U449&lt;&gt;"",IF(U449&lt;&gt;"LIBSETS_DROP_MECHANIC_MONSTER_NAME",VLOOKUP(U449,'LibSets constants'!$I$4:$L$1003,4,FALSE),""),"")</f>
        <v>#N/A</v>
      </c>
      <c r="X449" s="3"/>
      <c r="Y449" s="3" t="str">
        <f>IF(G449&lt;&gt;"LIBSETS_SETTYPE_BATTLEGROUND",IF(G449&lt;&gt;"LIBSETS_SETTYPE_SPECIAL",IF(X449&lt;&gt;"",X449,IF(Z449&lt;&gt;"",VLOOKUP(Z449,'ESO zone constants'!$D$3:$H$4953,5,FALSE),"")),""),"")</f>
        <v/>
      </c>
      <c r="Z449" t="str">
        <f>IF(AND(O449&lt;&gt;"",NOT(ISERROR(O449))),"",IF(AND(L449&lt;&gt;"",L449&gt;0,NOT(ISERROR(L449))),VLOOKUP(L449,'ESO dumped WayshrineInfo'!$K$3:$N$9999,4,FALSE),""))</f>
        <v/>
      </c>
      <c r="AB449" s="43" t="str">
        <f>IF(AA449&lt;&gt;"",IF(AA449&lt;&gt;"LIBSETS_DROP_MECHANIC_MONSTER_NAME",VLOOKUP(AA449,'LibSets constants'!$I$4:$L$1003,3,FALSE),""),"")</f>
        <v/>
      </c>
      <c r="AC449" s="43" t="str">
        <f>IF(AA449&lt;&gt;"",IF(AA449&lt;&gt;"LIBSETS_DROP_MECHANIC_MONSTER_NAME",VLOOKUP(AA449,'LibSets constants'!$I$4:$L$1003,4,FALSE),""),"")</f>
        <v/>
      </c>
      <c r="AD449" s="3" t="str">
        <f>IF(G449&lt;&gt;"LIBSETS_SETTYPE_BATTLEGROUND",IF(G449&lt;&gt;"LIBSETS_SETTYPE_SPECIAL",IF(AE449&lt;&gt;"",VLOOKUP(AE449,'ESO zone constants'!$D$3:$H$4953,5,FALSE),""),""),"")</f>
        <v/>
      </c>
      <c r="AE449" t="str">
        <f>IF(AND(O449&lt;&gt;"",NOT(ISERROR(O449))),"",IF(AND(M449&lt;&gt;"",M449&gt;0,NOT(ISERROR(M449))),VLOOKUP(M449,'ESO dumped WayshrineInfo'!$K$3:$N$9999,4,FALSE),""))</f>
        <v/>
      </c>
      <c r="AF449" s="44"/>
      <c r="AG449" s="43" t="str">
        <f>IF(AF449&lt;&gt;"",IF(AF449&lt;&gt;"LIBSETS_DROP_MECHANIC_MONSTER_NAME",VLOOKUP(AF449,'LibSets constants'!$I$4:$L$1003,3,FALSE),""),"")</f>
        <v/>
      </c>
      <c r="AH449" s="43" t="str">
        <f>IF(AF449&lt;&gt;"",IF(AF449&lt;&gt;"LIBSETS_DROP_MECHANIC_MONSTER_NAME",VLOOKUP(AF449,'LibSets constants'!$I$4:$L$1003,4,FALSE),""),"")</f>
        <v/>
      </c>
      <c r="AI449" s="3" t="str">
        <f>IF(G449&lt;&gt;"LIBSETS_SETTYPE_BATTLEGROUND",IF(G449&lt;&gt;"LIBSETS_SETTYPE_SPECIAL",IF(AJ449&lt;&gt;"",VLOOKUP(AJ449,'ESO zone constants'!$D$3:$H$4953,5,FALSE),""),""),"")</f>
        <v/>
      </c>
      <c r="AK449" s="44"/>
      <c r="AL449" s="43" t="str">
        <f>IF(AK449&lt;&gt;"",IF(AK449&lt;&gt;"LIBSETS_DROP_MECHANIC_MONSTER_NAME",VLOOKUP(AK449,'LibSets constants'!$I$4:$L$1003,3,FALSE),""),"")</f>
        <v/>
      </c>
      <c r="AM449" s="43" t="str">
        <f>IF(AK449&lt;&gt;"",IF(AK449&lt;&gt;"LIBSETS_DROP_MECHANIC_MONSTER_NAME",VLOOKUP(AK449,'LibSets constants'!$I$4:$L$1003,4,FALSE),""),"")</f>
        <v/>
      </c>
      <c r="AN449" s="3" t="str">
        <f>IF(G449&lt;&gt;"LIBSETS_SETTYPE_BATTLEGROUND",IF(G449&lt;&gt;"LIBSETS_SETTYPE_SPECIAL",IF(AO449&lt;&gt;"",VLOOKUP(AO449,'ESO zone constants'!$D$3:$H$4953,5,FALSE),""),""),"")</f>
        <v/>
      </c>
      <c r="AP449" s="44"/>
      <c r="AQ449" s="43" t="str">
        <f>IF(AP449&lt;&gt;"",IF(AP449&lt;&gt;"LIBSETS_DROP_MECHANIC_MONSTER_NAME",VLOOKUP(AP449,'LibSets constants'!$I$4:$L$1003,3,FALSE),""),"")</f>
        <v/>
      </c>
      <c r="AR449" s="43" t="str">
        <f>IF(AP449&lt;&gt;"",IF(AP449&lt;&gt;"LIBSETS_DROP_MECHANIC_MONSTER_NAME",VLOOKUP(AP449,'LibSets constants'!$I$4:$L$1003,4,FALSE),""),"")</f>
        <v/>
      </c>
      <c r="AS449" s="3" t="str">
        <f>IF(G449&lt;&gt;"LIBSETS_SETTYPE_BATTLEGROUND",IF(G449&lt;&gt;"LIBSETS_SETTYPE_SPECIAL",IF(AT449&lt;&gt;"",VLOOKUP(AT449,'ESO zone constants'!$D$3:$H$4953,5,FALSE),""),""),"")</f>
        <v/>
      </c>
      <c r="AU449" s="44"/>
      <c r="AV449" s="43" t="str">
        <f>IF(AU449&lt;&gt;"",IF(AU449&lt;&gt;"LIBSETS_DROP_MECHANIC_MONSTER_NAME",VLOOKUP(AU449,'LibSets constants'!$I$4:$L$1003,3,FALSE),""),"")</f>
        <v/>
      </c>
      <c r="AW449" s="43" t="str">
        <f>IF(AU449&lt;&gt;"",IF(AU449&lt;&gt;"LIBSETS_DROP_MECHANIC_MONSTER_NAME",VLOOKUP(AU449,'LibSets constants'!$I$4:$L$1003,4,FALSE),""),"")</f>
        <v/>
      </c>
      <c r="AX449" s="87" t="s">
        <v>2678</v>
      </c>
      <c r="AY449" s="21" t="str">
        <f t="shared" si="30"/>
        <v/>
      </c>
      <c r="AZ449" s="21" t="str">
        <f t="shared" si="31"/>
        <v/>
      </c>
      <c r="BA449" s="21" t="str">
        <f t="shared" si="32"/>
        <v/>
      </c>
      <c r="BB449" s="21" t="str">
        <f t="shared" si="33"/>
        <v/>
      </c>
      <c r="BC449" s="21" t="str">
        <f t="shared" si="34"/>
        <v/>
      </c>
    </row>
    <row r="450" spans="1:55" x14ac:dyDescent="0.25">
      <c r="A450" s="88">
        <v>512</v>
      </c>
      <c r="B450" s="89" t="s">
        <v>1775</v>
      </c>
      <c r="C450" t="s">
        <v>1775</v>
      </c>
      <c r="D450" s="3">
        <f>A450</f>
        <v>512</v>
      </c>
      <c r="E450" s="59" t="s">
        <v>1803</v>
      </c>
      <c r="F450" s="30" t="s">
        <v>1469</v>
      </c>
      <c r="G450" s="8" t="s">
        <v>1487</v>
      </c>
      <c r="O450" s="66" t="s">
        <v>1699</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constants'!$B$4:$C$1003,2,FALSE),"")</f>
        <v/>
      </c>
      <c r="U450" s="33" t="s">
        <v>1812</v>
      </c>
      <c r="V450" s="3" t="e">
        <f>IF(U450&lt;&gt;"",IF(U450&lt;&gt;"LIBSETS_DROP_MECHANIC_MONSTER_NAME",VLOOKUP(U450,'LibSets constants'!$I$4:$L$1003,3,FALSE),""),"")</f>
        <v>#N/A</v>
      </c>
      <c r="W450" s="3" t="e">
        <f>IF(U450&lt;&gt;"",IF(U450&lt;&gt;"LIBSETS_DROP_MECHANIC_MONSTER_NAME",VLOOKUP(U450,'LibSets constants'!$I$4:$L$1003,4,FALSE),""),"")</f>
        <v>#N/A</v>
      </c>
      <c r="X450" s="3"/>
      <c r="Y450" s="3" t="str">
        <f>IF(G450&lt;&gt;"LIBSETS_SETTYPE_BATTLEGROUND",IF(G450&lt;&gt;"LIBSETS_SETTYPE_SPECIAL",IF(X450&lt;&gt;"",X450,IF(Z450&lt;&gt;"",VLOOKUP(Z450,'ESO zone constants'!$D$3:$H$4953,5,FALSE),"")),""),"")</f>
        <v/>
      </c>
      <c r="Z450" t="str">
        <f>IF(AND(O450&lt;&gt;"",NOT(ISERROR(O450))),"",IF(AND(L450&lt;&gt;"",L450&gt;0,NOT(ISERROR(L450))),VLOOKUP(L450,'ESO dumped WayshrineInfo'!$K$3:$N$9999,4,FALSE),""))</f>
        <v/>
      </c>
      <c r="AB450" s="43" t="str">
        <f>IF(AA450&lt;&gt;"",IF(AA450&lt;&gt;"LIBSETS_DROP_MECHANIC_MONSTER_NAME",VLOOKUP(AA450,'LibSets constants'!$I$4:$L$1003,3,FALSE),""),"")</f>
        <v/>
      </c>
      <c r="AC450" s="43" t="str">
        <f>IF(AA450&lt;&gt;"",IF(AA450&lt;&gt;"LIBSETS_DROP_MECHANIC_MONSTER_NAME",VLOOKUP(AA450,'LibSets constants'!$I$4:$L$1003,4,FALSE),""),"")</f>
        <v/>
      </c>
      <c r="AD450" s="3" t="str">
        <f>IF(G450&lt;&gt;"LIBSETS_SETTYPE_BATTLEGROUND",IF(G450&lt;&gt;"LIBSETS_SETTYPE_SPECIAL",IF(AE450&lt;&gt;"",VLOOKUP(AE450,'ESO zone constants'!$D$3:$H$4953,5,FALSE),""),""),"")</f>
        <v/>
      </c>
      <c r="AE450" t="str">
        <f>IF(AND(O450&lt;&gt;"",NOT(ISERROR(O450))),"",IF(AND(M450&lt;&gt;"",M450&gt;0,NOT(ISERROR(M450))),VLOOKUP(M450,'ESO dumped WayshrineInfo'!$K$3:$N$9999,4,FALSE),""))</f>
        <v/>
      </c>
      <c r="AF450" s="44"/>
      <c r="AG450" s="43" t="str">
        <f>IF(AF450&lt;&gt;"",IF(AF450&lt;&gt;"LIBSETS_DROP_MECHANIC_MONSTER_NAME",VLOOKUP(AF450,'LibSets constants'!$I$4:$L$1003,3,FALSE),""),"")</f>
        <v/>
      </c>
      <c r="AH450" s="43" t="str">
        <f>IF(AF450&lt;&gt;"",IF(AF450&lt;&gt;"LIBSETS_DROP_MECHANIC_MONSTER_NAME",VLOOKUP(AF450,'LibSets constants'!$I$4:$L$1003,4,FALSE),""),"")</f>
        <v/>
      </c>
      <c r="AI450" s="3" t="str">
        <f>IF(G450&lt;&gt;"LIBSETS_SETTYPE_BATTLEGROUND",IF(G450&lt;&gt;"LIBSETS_SETTYPE_SPECIAL",IF(AJ450&lt;&gt;"",VLOOKUP(AJ450,'ESO zone constants'!$D$3:$H$4953,5,FALSE),""),""),"")</f>
        <v/>
      </c>
      <c r="AK450" s="44"/>
      <c r="AL450" s="43" t="str">
        <f>IF(AK450&lt;&gt;"",IF(AK450&lt;&gt;"LIBSETS_DROP_MECHANIC_MONSTER_NAME",VLOOKUP(AK450,'LibSets constants'!$I$4:$L$1003,3,FALSE),""),"")</f>
        <v/>
      </c>
      <c r="AM450" s="43" t="str">
        <f>IF(AK450&lt;&gt;"",IF(AK450&lt;&gt;"LIBSETS_DROP_MECHANIC_MONSTER_NAME",VLOOKUP(AK450,'LibSets constants'!$I$4:$L$1003,4,FALSE),""),"")</f>
        <v/>
      </c>
      <c r="AN450" s="3" t="str">
        <f>IF(G450&lt;&gt;"LIBSETS_SETTYPE_BATTLEGROUND",IF(G450&lt;&gt;"LIBSETS_SETTYPE_SPECIAL",IF(AO450&lt;&gt;"",VLOOKUP(AO450,'ESO zone constants'!$D$3:$H$4953,5,FALSE),""),""),"")</f>
        <v/>
      </c>
      <c r="AP450" s="44"/>
      <c r="AQ450" s="43" t="str">
        <f>IF(AP450&lt;&gt;"",IF(AP450&lt;&gt;"LIBSETS_DROP_MECHANIC_MONSTER_NAME",VLOOKUP(AP450,'LibSets constants'!$I$4:$L$1003,3,FALSE),""),"")</f>
        <v/>
      </c>
      <c r="AR450" s="43" t="str">
        <f>IF(AP450&lt;&gt;"",IF(AP450&lt;&gt;"LIBSETS_DROP_MECHANIC_MONSTER_NAME",VLOOKUP(AP450,'LibSets constants'!$I$4:$L$1003,4,FALSE),""),"")</f>
        <v/>
      </c>
      <c r="AS450" s="3" t="str">
        <f>IF(G450&lt;&gt;"LIBSETS_SETTYPE_BATTLEGROUND",IF(G450&lt;&gt;"LIBSETS_SETTYPE_SPECIAL",IF(AT450&lt;&gt;"",VLOOKUP(AT450,'ESO zone constants'!$D$3:$H$4953,5,FALSE),""),""),"")</f>
        <v/>
      </c>
      <c r="AU450" s="44"/>
      <c r="AV450" s="43" t="str">
        <f>IF(AU450&lt;&gt;"",IF(AU450&lt;&gt;"LIBSETS_DROP_MECHANIC_MONSTER_NAME",VLOOKUP(AU450,'LibSets constants'!$I$4:$L$1003,3,FALSE),""),"")</f>
        <v/>
      </c>
      <c r="AW450" s="43" t="str">
        <f>IF(AU450&lt;&gt;"",IF(AU450&lt;&gt;"LIBSETS_DROP_MECHANIC_MONSTER_NAME",VLOOKUP(AU450,'LibSets constants'!$I$4:$L$1003,4,FALSE),""),"")</f>
        <v/>
      </c>
      <c r="AX450" s="87" t="s">
        <v>2678</v>
      </c>
      <c r="AY450" s="21" t="str">
        <f t="shared" si="30"/>
        <v/>
      </c>
      <c r="AZ450" s="21" t="str">
        <f t="shared" si="31"/>
        <v/>
      </c>
      <c r="BA450" s="21" t="str">
        <f t="shared" si="32"/>
        <v/>
      </c>
      <c r="BB450" s="21" t="str">
        <f t="shared" si="33"/>
        <v/>
      </c>
      <c r="BC450" s="21" t="str">
        <f t="shared" si="34"/>
        <v/>
      </c>
    </row>
    <row r="451" spans="1:55" x14ac:dyDescent="0.25">
      <c r="A451" s="5">
        <v>513</v>
      </c>
      <c r="B451" t="s">
        <v>2170</v>
      </c>
      <c r="C451" t="s">
        <v>2795</v>
      </c>
      <c r="D451" s="3">
        <f>A451</f>
        <v>513</v>
      </c>
      <c r="G451" s="3" t="s">
        <v>1482</v>
      </c>
      <c r="I451" t="s">
        <v>91</v>
      </c>
      <c r="J451" t="s">
        <v>91</v>
      </c>
      <c r="K451">
        <v>436</v>
      </c>
      <c r="L451">
        <v>436</v>
      </c>
      <c r="M451">
        <v>436</v>
      </c>
      <c r="N451">
        <v>0</v>
      </c>
      <c r="O451" s="66" t="s">
        <v>1816</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constants'!$B$4:$C$1003,2,FALSE),"")</f>
        <v>Stonethorn</v>
      </c>
      <c r="V451" s="3" t="str">
        <f>IF(U451&lt;&gt;"",IF(U451&lt;&gt;"LIBSETS_DROP_MECHANIC_MONSTER_NAME",VLOOKUP(U451,'LibSets constants'!$I$4:$L$1003,3,FALSE),""),"")</f>
        <v/>
      </c>
      <c r="W451" s="3" t="str">
        <f>IF(U451&lt;&gt;"",IF(U451&lt;&gt;"LIBSETS_DROP_MECHANIC_MONSTER_NAME",VLOOKUP(U451,'LibSets constants'!$I$4:$L$1003,4,FALSE),""),"")</f>
        <v/>
      </c>
      <c r="X451" s="3"/>
      <c r="Y451" s="3" t="str">
        <f>IF(G451&lt;&gt;"LIBSETS_SETTYPE_BATTLEGROUND",IF(G451&lt;&gt;"LIBSETS_SETTYPE_SPECIAL",IF(X451&lt;&gt;"",X451,IF(Z451&lt;&gt;"",VLOOKUP(Z451,'ESO zone constants'!$D$3:$H$4953,5,FALSE),"")),""),"")</f>
        <v/>
      </c>
      <c r="Z451" t="str">
        <f>IF(AND(O451&lt;&gt;"",NOT(ISERROR(O451))),"",IF(AND(L451&lt;&gt;"",L451&gt;0,NOT(ISERROR(L451))),VLOOKUP(L451,'ESO dumped WayshrineInfo'!$K$3:$N$9999,4,FALSE),""))</f>
        <v/>
      </c>
      <c r="AB451" s="43" t="str">
        <f>IF(AA451&lt;&gt;"",IF(AA451&lt;&gt;"LIBSETS_DROP_MECHANIC_MONSTER_NAME",VLOOKUP(AA451,'LibSets constants'!$I$4:$L$1003,3,FALSE),""),"")</f>
        <v/>
      </c>
      <c r="AC451" s="43" t="str">
        <f>IF(AA451&lt;&gt;"",IF(AA451&lt;&gt;"LIBSETS_DROP_MECHANIC_MONSTER_NAME",VLOOKUP(AA451,'LibSets constants'!$I$4:$L$1003,4,FALSE),""),"")</f>
        <v/>
      </c>
      <c r="AD451" s="3" t="str">
        <f>IF(G451&lt;&gt;"LIBSETS_SETTYPE_BATTLEGROUND",IF(G451&lt;&gt;"LIBSETS_SETTYPE_SPECIAL",IF(AE451&lt;&gt;"",VLOOKUP(AE451,'ESO zone constants'!$D$3:$H$4953,5,FALSE),""),""),"")</f>
        <v/>
      </c>
      <c r="AE451" t="str">
        <f>IF(AND(O451&lt;&gt;"",NOT(ISERROR(O451))),"",IF(AND(M451&lt;&gt;"",M451&gt;0,NOT(ISERROR(M451))),VLOOKUP(M451,'ESO dumped WayshrineInfo'!$K$3:$N$9999,4,FALSE),""))</f>
        <v/>
      </c>
      <c r="AF451" s="44"/>
      <c r="AG451" s="43" t="str">
        <f>IF(AF451&lt;&gt;"",IF(AF451&lt;&gt;"LIBSETS_DROP_MECHANIC_MONSTER_NAME",VLOOKUP(AF451,'LibSets constants'!$I$4:$L$1003,3,FALSE),""),"")</f>
        <v/>
      </c>
      <c r="AH451" s="43" t="str">
        <f>IF(AF451&lt;&gt;"",IF(AF451&lt;&gt;"LIBSETS_DROP_MECHANIC_MONSTER_NAME",VLOOKUP(AF451,'LibSets constants'!$I$4:$L$1003,4,FALSE),""),"")</f>
        <v/>
      </c>
      <c r="AI451" s="3" t="str">
        <f>IF(G451&lt;&gt;"LIBSETS_SETTYPE_BATTLEGROUND",IF(G451&lt;&gt;"LIBSETS_SETTYPE_SPECIAL",IF(AJ451&lt;&gt;"",VLOOKUP(AJ451,'ESO zone constants'!$D$3:$H$4953,5,FALSE),""),""),"")</f>
        <v/>
      </c>
      <c r="AK451" s="44"/>
      <c r="AL451" s="43" t="str">
        <f>IF(AK451&lt;&gt;"",IF(AK451&lt;&gt;"LIBSETS_DROP_MECHANIC_MONSTER_NAME",VLOOKUP(AK451,'LibSets constants'!$I$4:$L$1003,3,FALSE),""),"")</f>
        <v/>
      </c>
      <c r="AM451" s="43" t="str">
        <f>IF(AK451&lt;&gt;"",IF(AK451&lt;&gt;"LIBSETS_DROP_MECHANIC_MONSTER_NAME",VLOOKUP(AK451,'LibSets constants'!$I$4:$L$1003,4,FALSE),""),"")</f>
        <v/>
      </c>
      <c r="AN451" s="3" t="str">
        <f>IF(G451&lt;&gt;"LIBSETS_SETTYPE_BATTLEGROUND",IF(G451&lt;&gt;"LIBSETS_SETTYPE_SPECIAL",IF(AO451&lt;&gt;"",VLOOKUP(AO451,'ESO zone constants'!$D$3:$H$4953,5,FALSE),""),""),"")</f>
        <v/>
      </c>
      <c r="AP451" s="44"/>
      <c r="AQ451" s="43" t="str">
        <f>IF(AP451&lt;&gt;"",IF(AP451&lt;&gt;"LIBSETS_DROP_MECHANIC_MONSTER_NAME",VLOOKUP(AP451,'LibSets constants'!$I$4:$L$1003,3,FALSE),""),"")</f>
        <v/>
      </c>
      <c r="AR451" s="43" t="str">
        <f>IF(AP451&lt;&gt;"",IF(AP451&lt;&gt;"LIBSETS_DROP_MECHANIC_MONSTER_NAME",VLOOKUP(AP451,'LibSets constants'!$I$4:$L$1003,4,FALSE),""),"")</f>
        <v/>
      </c>
      <c r="AS451" s="3" t="str">
        <f>IF(G451&lt;&gt;"LIBSETS_SETTYPE_BATTLEGROUND",IF(G451&lt;&gt;"LIBSETS_SETTYPE_SPECIAL",IF(AT451&lt;&gt;"",VLOOKUP(AT451,'ESO zone constants'!$D$3:$H$4953,5,FALSE),""),""),"")</f>
        <v/>
      </c>
      <c r="AU451" s="44"/>
      <c r="AV451" s="43" t="str">
        <f>IF(AU451&lt;&gt;"",IF(AU451&lt;&gt;"LIBSETS_DROP_MECHANIC_MONSTER_NAME",VLOOKUP(AU451,'LibSets constants'!$I$4:$L$1003,3,FALSE),""),"")</f>
        <v/>
      </c>
      <c r="AW451" s="43" t="str">
        <f>IF(AU451&lt;&gt;"",IF(AU451&lt;&gt;"LIBSETS_DROP_MECHANIC_MONSTER_NAME",VLOOKUP(AU451,'LibSets constants'!$I$4:$L$1003,4,FALSE),""),"")</f>
        <v/>
      </c>
      <c r="AX451" s="87" t="s">
        <v>2678</v>
      </c>
      <c r="AY451" s="21" t="str">
        <f t="shared" si="30"/>
        <v>[513] = {wayshrines={436,436,436,}, dlcId=DLC_STONETHORN</v>
      </c>
      <c r="AZ451" s="21" t="str">
        <f t="shared" si="31"/>
        <v>, zoneIds={1201}, veteran=false</v>
      </c>
      <c r="BA451" s="21" t="str">
        <f t="shared" si="32"/>
        <v>, setType=LIBSETS_SETTYPE_DUNGEON</v>
      </c>
      <c r="BB451" s="21" t="str">
        <f t="shared" si="33"/>
        <v>},</v>
      </c>
      <c r="BC451" s="21" t="str">
        <f t="shared" si="34"/>
        <v xml:space="preserve"> --Talfyg\'s Treachery / Talfygs Verrat   [Castle Thorn]</v>
      </c>
    </row>
    <row r="452" spans="1:55" x14ac:dyDescent="0.25">
      <c r="A452" s="5">
        <v>514</v>
      </c>
      <c r="B452" t="s">
        <v>2171</v>
      </c>
      <c r="C452" t="s">
        <v>1817</v>
      </c>
      <c r="D452" s="3">
        <f>A452</f>
        <v>514</v>
      </c>
      <c r="G452" s="3" t="s">
        <v>1482</v>
      </c>
      <c r="I452" t="s">
        <v>91</v>
      </c>
      <c r="J452" t="s">
        <v>91</v>
      </c>
      <c r="K452">
        <v>436</v>
      </c>
      <c r="L452">
        <v>436</v>
      </c>
      <c r="M452">
        <v>436</v>
      </c>
      <c r="N452">
        <v>0</v>
      </c>
      <c r="O452" s="66" t="s">
        <v>1816</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constants'!$B$4:$C$1003,2,FALSE),"")</f>
        <v>Stonethorn</v>
      </c>
      <c r="V452" s="3" t="str">
        <f>IF(U452&lt;&gt;"",IF(U452&lt;&gt;"LIBSETS_DROP_MECHANIC_MONSTER_NAME",VLOOKUP(U452,'LibSets constants'!$I$4:$L$1003,3,FALSE),""),"")</f>
        <v/>
      </c>
      <c r="W452" s="3" t="str">
        <f>IF(U452&lt;&gt;"",IF(U452&lt;&gt;"LIBSETS_DROP_MECHANIC_MONSTER_NAME",VLOOKUP(U452,'LibSets constants'!$I$4:$L$1003,4,FALSE),""),"")</f>
        <v/>
      </c>
      <c r="X452" s="3"/>
      <c r="Y452" s="3" t="str">
        <f>IF(G452&lt;&gt;"LIBSETS_SETTYPE_BATTLEGROUND",IF(G452&lt;&gt;"LIBSETS_SETTYPE_SPECIAL",IF(X452&lt;&gt;"",X452,IF(Z452&lt;&gt;"",VLOOKUP(Z452,'ESO zone constants'!$D$3:$H$4953,5,FALSE),"")),""),"")</f>
        <v/>
      </c>
      <c r="Z452" t="str">
        <f>IF(AND(O452&lt;&gt;"",NOT(ISERROR(O452))),"",IF(AND(L452&lt;&gt;"",L452&gt;0,NOT(ISERROR(L452))),VLOOKUP(L452,'ESO dumped WayshrineInfo'!$K$3:$N$9999,4,FALSE),""))</f>
        <v/>
      </c>
      <c r="AB452" s="43" t="str">
        <f>IF(AA452&lt;&gt;"",IF(AA452&lt;&gt;"LIBSETS_DROP_MECHANIC_MONSTER_NAME",VLOOKUP(AA452,'LibSets constants'!$I$4:$L$1003,3,FALSE),""),"")</f>
        <v/>
      </c>
      <c r="AC452" s="43" t="str">
        <f>IF(AA452&lt;&gt;"",IF(AA452&lt;&gt;"LIBSETS_DROP_MECHANIC_MONSTER_NAME",VLOOKUP(AA452,'LibSets constants'!$I$4:$L$1003,4,FALSE),""),"")</f>
        <v/>
      </c>
      <c r="AD452" s="3" t="str">
        <f>IF(G452&lt;&gt;"LIBSETS_SETTYPE_BATTLEGROUND",IF(G452&lt;&gt;"LIBSETS_SETTYPE_SPECIAL",IF(AE452&lt;&gt;"",VLOOKUP(AE452,'ESO zone constants'!$D$3:$H$4953,5,FALSE),""),""),"")</f>
        <v/>
      </c>
      <c r="AE452" t="str">
        <f>IF(AND(O452&lt;&gt;"",NOT(ISERROR(O452))),"",IF(AND(M452&lt;&gt;"",M452&gt;0,NOT(ISERROR(M452))),VLOOKUP(M452,'ESO dumped WayshrineInfo'!$K$3:$N$9999,4,FALSE),""))</f>
        <v/>
      </c>
      <c r="AF452" s="44"/>
      <c r="AG452" s="43" t="str">
        <f>IF(AF452&lt;&gt;"",IF(AF452&lt;&gt;"LIBSETS_DROP_MECHANIC_MONSTER_NAME",VLOOKUP(AF452,'LibSets constants'!$I$4:$L$1003,3,FALSE),""),"")</f>
        <v/>
      </c>
      <c r="AH452" s="43" t="str">
        <f>IF(AF452&lt;&gt;"",IF(AF452&lt;&gt;"LIBSETS_DROP_MECHANIC_MONSTER_NAME",VLOOKUP(AF452,'LibSets constants'!$I$4:$L$1003,4,FALSE),""),"")</f>
        <v/>
      </c>
      <c r="AI452" s="3" t="str">
        <f>IF(G452&lt;&gt;"LIBSETS_SETTYPE_BATTLEGROUND",IF(G452&lt;&gt;"LIBSETS_SETTYPE_SPECIAL",IF(AJ452&lt;&gt;"",VLOOKUP(AJ452,'ESO zone constants'!$D$3:$H$4953,5,FALSE),""),""),"")</f>
        <v/>
      </c>
      <c r="AK452" s="44"/>
      <c r="AL452" s="43" t="str">
        <f>IF(AK452&lt;&gt;"",IF(AK452&lt;&gt;"LIBSETS_DROP_MECHANIC_MONSTER_NAME",VLOOKUP(AK452,'LibSets constants'!$I$4:$L$1003,3,FALSE),""),"")</f>
        <v/>
      </c>
      <c r="AM452" s="43" t="str">
        <f>IF(AK452&lt;&gt;"",IF(AK452&lt;&gt;"LIBSETS_DROP_MECHANIC_MONSTER_NAME",VLOOKUP(AK452,'LibSets constants'!$I$4:$L$1003,4,FALSE),""),"")</f>
        <v/>
      </c>
      <c r="AN452" s="3" t="str">
        <f>IF(G452&lt;&gt;"LIBSETS_SETTYPE_BATTLEGROUND",IF(G452&lt;&gt;"LIBSETS_SETTYPE_SPECIAL",IF(AO452&lt;&gt;"",VLOOKUP(AO452,'ESO zone constants'!$D$3:$H$4953,5,FALSE),""),""),"")</f>
        <v/>
      </c>
      <c r="AP452" s="44"/>
      <c r="AQ452" s="43" t="str">
        <f>IF(AP452&lt;&gt;"",IF(AP452&lt;&gt;"LIBSETS_DROP_MECHANIC_MONSTER_NAME",VLOOKUP(AP452,'LibSets constants'!$I$4:$L$1003,3,FALSE),""),"")</f>
        <v/>
      </c>
      <c r="AR452" s="43" t="str">
        <f>IF(AP452&lt;&gt;"",IF(AP452&lt;&gt;"LIBSETS_DROP_MECHANIC_MONSTER_NAME",VLOOKUP(AP452,'LibSets constants'!$I$4:$L$1003,4,FALSE),""),"")</f>
        <v/>
      </c>
      <c r="AS452" s="3" t="str">
        <f>IF(G452&lt;&gt;"LIBSETS_SETTYPE_BATTLEGROUND",IF(G452&lt;&gt;"LIBSETS_SETTYPE_SPECIAL",IF(AT452&lt;&gt;"",VLOOKUP(AT452,'ESO zone constants'!$D$3:$H$4953,5,FALSE),""),""),"")</f>
        <v/>
      </c>
      <c r="AU452" s="44"/>
      <c r="AV452" s="43" t="str">
        <f>IF(AU452&lt;&gt;"",IF(AU452&lt;&gt;"LIBSETS_DROP_MECHANIC_MONSTER_NAME",VLOOKUP(AU452,'LibSets constants'!$I$4:$L$1003,3,FALSE),""),"")</f>
        <v/>
      </c>
      <c r="AW452" s="43" t="str">
        <f>IF(AU452&lt;&gt;"",IF(AU452&lt;&gt;"LIBSETS_DROP_MECHANIC_MONSTER_NAME",VLOOKUP(AU452,'LibSets constants'!$I$4:$L$1003,4,FALSE),""),"")</f>
        <v/>
      </c>
      <c r="AX452" s="87" t="s">
        <v>2678</v>
      </c>
      <c r="AY452" s="21" t="str">
        <f t="shared" ref="AY452:AY515" si="35">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Z452" s="21" t="str">
        <f t="shared" ref="AZ452:AZ515" si="36">IF(F452&lt;&gt;"Not in the game (anymore)",IF(A452&lt;&gt;"",IF(P452&lt;&gt;"",CONCATENATE(", zoneIds={",P452),"")&amp;IF(Y452&lt;&gt;"",CONCATENATE(",",Y452),"")&amp;IF(AD452&lt;&gt;"",CONCATENATE(",",AD452),"")&amp;IF(AI452&lt;&gt;"",CONCATENATE(",",AI452),"")&amp;IF(AN452&lt;&gt;"",CONCATENATE(",",AN452),"")&amp;IF(AS452&lt;&gt;"",CONCATENATE(",",AS452),"")&amp;IF(P452&lt;&gt;"",CONCATENATE("}",""),"")&amp;IF(OR(I452="true",I452="false",I452&lt;&gt;""), CONCATENATE(", veteran=", I452), ""),""),"")</f>
        <v>, zoneIds={1201}, veteran=false</v>
      </c>
      <c r="BA452" s="21" t="str">
        <f t="shared" ref="BA452:BA515" si="37">IF(F452&lt;&gt;"Not in the game (anymore)",IF(A452&lt;&gt;"",", setType="&amp;G452,"")&amp;IF(J452="true",", multiTrialSet=true",""),"")</f>
        <v>, setType=LIBSETS_SETTYPE_DUNGEON</v>
      </c>
      <c r="BB452" s="21" t="str">
        <f t="shared" ref="BB452:BB515" si="38">IF(AX452&lt;&gt;"",", isProcSetAllowedInPvP="&amp; AX452,"") &amp; IF(F452&lt;&gt;"Not in the game (anymore)",IF(U452&lt;&gt;"",", dropMechanic={"&amp;U452&amp;IF(AA452&lt;&gt;"",","&amp;AA452,"")&amp;IF(AF452&lt;&gt;"",","&amp;AF452,"")&amp;IF(AK452&lt;&gt;"",","&amp;AK452,"")&amp;IF(AP452&lt;&gt;"",","&amp;AP452,"")&amp;IF(AU452&lt;&gt;"",","&amp;AU452,"")&amp;"}"&amp;IF(U452="LIBSETS_DROP_MECHANIC_MONSTER_NAME",", dropMechanicNames={" &amp; IF(V452&lt;&gt;"","['en']='"&amp;V452&amp;"'","") &amp; IF(W452&lt;&gt;"",", ['de']='" &amp; W452&amp;"'","") &amp; "}",""),"")&amp;"},","")</f>
        <v>},</v>
      </c>
      <c r="BC452" s="21" t="str">
        <f t="shared" ref="BC452:BC515" si="39">IF(F452&lt;&gt;"Not in the game (anymore)",IF(C452&lt;&gt;"",CONCATENATE(" --",C452," / ",B452,"   [",IF(Q452&lt;&gt;"",Q452,""),IF(Z452&lt;&gt;"",", "&amp;Z452,""),IF(AE452&lt;&gt;"",", "&amp;AE452,""),IF(AJ452&lt;&gt;"",", "&amp;AJ452,""),IF(AO452&lt;&gt;"",", "&amp;AO452,""),IF(AT452&lt;&gt;"",", "&amp;AT452,""),"]")),"")</f>
        <v xml:space="preserve"> --Unleashed Terror / Entfesselter Schrecken   [Castle Thorn]</v>
      </c>
    </row>
    <row r="453" spans="1:55" x14ac:dyDescent="0.25">
      <c r="A453" s="5">
        <v>515</v>
      </c>
      <c r="B453" t="s">
        <v>2172</v>
      </c>
      <c r="C453" t="s">
        <v>1818</v>
      </c>
      <c r="D453" s="3">
        <f>A453</f>
        <v>515</v>
      </c>
      <c r="G453" s="3" t="s">
        <v>1482</v>
      </c>
      <c r="I453" t="s">
        <v>91</v>
      </c>
      <c r="J453" t="s">
        <v>91</v>
      </c>
      <c r="K453">
        <v>436</v>
      </c>
      <c r="L453">
        <v>436</v>
      </c>
      <c r="M453">
        <v>436</v>
      </c>
      <c r="N453">
        <v>0</v>
      </c>
      <c r="O453" s="66" t="s">
        <v>1816</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constants'!$B$4:$C$1003,2,FALSE),"")</f>
        <v>Stonethorn</v>
      </c>
      <c r="V453" s="3" t="str">
        <f>IF(U453&lt;&gt;"",IF(U453&lt;&gt;"LIBSETS_DROP_MECHANIC_MONSTER_NAME",VLOOKUP(U453,'LibSets constants'!$I$4:$L$1003,3,FALSE),""),"")</f>
        <v/>
      </c>
      <c r="W453" s="3" t="str">
        <f>IF(U453&lt;&gt;"",IF(U453&lt;&gt;"LIBSETS_DROP_MECHANIC_MONSTER_NAME",VLOOKUP(U453,'LibSets constants'!$I$4:$L$1003,4,FALSE),""),"")</f>
        <v/>
      </c>
      <c r="X453" s="3"/>
      <c r="Y453" s="3" t="str">
        <f>IF(G453&lt;&gt;"LIBSETS_SETTYPE_BATTLEGROUND",IF(G453&lt;&gt;"LIBSETS_SETTYPE_SPECIAL",IF(X453&lt;&gt;"",X453,IF(Z453&lt;&gt;"",VLOOKUP(Z453,'ESO zone constants'!$D$3:$H$4953,5,FALSE),"")),""),"")</f>
        <v/>
      </c>
      <c r="Z453" t="str">
        <f>IF(AND(O453&lt;&gt;"",NOT(ISERROR(O453))),"",IF(AND(L453&lt;&gt;"",L453&gt;0,NOT(ISERROR(L453))),VLOOKUP(L453,'ESO dumped WayshrineInfo'!$K$3:$N$9999,4,FALSE),""))</f>
        <v/>
      </c>
      <c r="AB453" s="43" t="str">
        <f>IF(AA453&lt;&gt;"",IF(AA453&lt;&gt;"LIBSETS_DROP_MECHANIC_MONSTER_NAME",VLOOKUP(AA453,'LibSets constants'!$I$4:$L$1003,3,FALSE),""),"")</f>
        <v/>
      </c>
      <c r="AC453" s="43" t="str">
        <f>IF(AA453&lt;&gt;"",IF(AA453&lt;&gt;"LIBSETS_DROP_MECHANIC_MONSTER_NAME",VLOOKUP(AA453,'LibSets constants'!$I$4:$L$1003,4,FALSE),""),"")</f>
        <v/>
      </c>
      <c r="AD453" s="3" t="str">
        <f>IF(G453&lt;&gt;"LIBSETS_SETTYPE_BATTLEGROUND",IF(G453&lt;&gt;"LIBSETS_SETTYPE_SPECIAL",IF(AE453&lt;&gt;"",VLOOKUP(AE453,'ESO zone constants'!$D$3:$H$4953,5,FALSE),""),""),"")</f>
        <v/>
      </c>
      <c r="AE453" t="str">
        <f>IF(AND(O453&lt;&gt;"",NOT(ISERROR(O453))),"",IF(AND(M453&lt;&gt;"",M453&gt;0,NOT(ISERROR(M453))),VLOOKUP(M453,'ESO dumped WayshrineInfo'!$K$3:$N$9999,4,FALSE),""))</f>
        <v/>
      </c>
      <c r="AF453" s="44"/>
      <c r="AG453" s="43" t="str">
        <f>IF(AF453&lt;&gt;"",IF(AF453&lt;&gt;"LIBSETS_DROP_MECHANIC_MONSTER_NAME",VLOOKUP(AF453,'LibSets constants'!$I$4:$L$1003,3,FALSE),""),"")</f>
        <v/>
      </c>
      <c r="AH453" s="43" t="str">
        <f>IF(AF453&lt;&gt;"",IF(AF453&lt;&gt;"LIBSETS_DROP_MECHANIC_MONSTER_NAME",VLOOKUP(AF453,'LibSets constants'!$I$4:$L$1003,4,FALSE),""),"")</f>
        <v/>
      </c>
      <c r="AI453" s="3" t="str">
        <f>IF(G453&lt;&gt;"LIBSETS_SETTYPE_BATTLEGROUND",IF(G453&lt;&gt;"LIBSETS_SETTYPE_SPECIAL",IF(AJ453&lt;&gt;"",VLOOKUP(AJ453,'ESO zone constants'!$D$3:$H$4953,5,FALSE),""),""),"")</f>
        <v/>
      </c>
      <c r="AK453" s="44"/>
      <c r="AL453" s="43" t="str">
        <f>IF(AK453&lt;&gt;"",IF(AK453&lt;&gt;"LIBSETS_DROP_MECHANIC_MONSTER_NAME",VLOOKUP(AK453,'LibSets constants'!$I$4:$L$1003,3,FALSE),""),"")</f>
        <v/>
      </c>
      <c r="AM453" s="43" t="str">
        <f>IF(AK453&lt;&gt;"",IF(AK453&lt;&gt;"LIBSETS_DROP_MECHANIC_MONSTER_NAME",VLOOKUP(AK453,'LibSets constants'!$I$4:$L$1003,4,FALSE),""),"")</f>
        <v/>
      </c>
      <c r="AN453" s="3" t="str">
        <f>IF(G453&lt;&gt;"LIBSETS_SETTYPE_BATTLEGROUND",IF(G453&lt;&gt;"LIBSETS_SETTYPE_SPECIAL",IF(AO453&lt;&gt;"",VLOOKUP(AO453,'ESO zone constants'!$D$3:$H$4953,5,FALSE),""),""),"")</f>
        <v/>
      </c>
      <c r="AP453" s="44"/>
      <c r="AQ453" s="43" t="str">
        <f>IF(AP453&lt;&gt;"",IF(AP453&lt;&gt;"LIBSETS_DROP_MECHANIC_MONSTER_NAME",VLOOKUP(AP453,'LibSets constants'!$I$4:$L$1003,3,FALSE),""),"")</f>
        <v/>
      </c>
      <c r="AR453" s="43" t="str">
        <f>IF(AP453&lt;&gt;"",IF(AP453&lt;&gt;"LIBSETS_DROP_MECHANIC_MONSTER_NAME",VLOOKUP(AP453,'LibSets constants'!$I$4:$L$1003,4,FALSE),""),"")</f>
        <v/>
      </c>
      <c r="AS453" s="3" t="str">
        <f>IF(G453&lt;&gt;"LIBSETS_SETTYPE_BATTLEGROUND",IF(G453&lt;&gt;"LIBSETS_SETTYPE_SPECIAL",IF(AT453&lt;&gt;"",VLOOKUP(AT453,'ESO zone constants'!$D$3:$H$4953,5,FALSE),""),""),"")</f>
        <v/>
      </c>
      <c r="AU453" s="44"/>
      <c r="AV453" s="43" t="str">
        <f>IF(AU453&lt;&gt;"",IF(AU453&lt;&gt;"LIBSETS_DROP_MECHANIC_MONSTER_NAME",VLOOKUP(AU453,'LibSets constants'!$I$4:$L$1003,3,FALSE),""),"")</f>
        <v/>
      </c>
      <c r="AW453" s="43" t="str">
        <f>IF(AU453&lt;&gt;"",IF(AU453&lt;&gt;"LIBSETS_DROP_MECHANIC_MONSTER_NAME",VLOOKUP(AU453,'LibSets constants'!$I$4:$L$1003,4,FALSE),""),"")</f>
        <v/>
      </c>
      <c r="AX453" s="87" t="s">
        <v>2678</v>
      </c>
      <c r="AY453" s="21" t="str">
        <f t="shared" si="35"/>
        <v>[515] = {wayshrines={436,436,436,}, dlcId=DLC_STONETHORN</v>
      </c>
      <c r="AZ453" s="21" t="str">
        <f t="shared" si="36"/>
        <v>, zoneIds={1201}, veteran=false</v>
      </c>
      <c r="BA453" s="21" t="str">
        <f t="shared" si="37"/>
        <v>, setType=LIBSETS_SETTYPE_DUNGEON</v>
      </c>
      <c r="BB453" s="21" t="str">
        <f t="shared" si="38"/>
        <v>},</v>
      </c>
      <c r="BC453" s="21" t="str">
        <f t="shared" si="39"/>
        <v xml:space="preserve"> --Crimson Twilight / Scharlachrotes Zwielicht   [Castle Thorn]</v>
      </c>
    </row>
    <row r="454" spans="1:55" x14ac:dyDescent="0.25">
      <c r="A454" s="5">
        <v>516</v>
      </c>
      <c r="B454" t="s">
        <v>2173</v>
      </c>
      <c r="C454" t="s">
        <v>1820</v>
      </c>
      <c r="D454" s="3">
        <f>A454</f>
        <v>516</v>
      </c>
      <c r="G454" s="3" t="s">
        <v>1482</v>
      </c>
      <c r="I454" t="s">
        <v>91</v>
      </c>
      <c r="J454" t="s">
        <v>91</v>
      </c>
      <c r="K454">
        <v>435</v>
      </c>
      <c r="L454">
        <v>435</v>
      </c>
      <c r="M454">
        <v>435</v>
      </c>
      <c r="N454">
        <v>0</v>
      </c>
      <c r="O454" s="66" t="s">
        <v>1821</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3" t="str">
        <f>IF(U454&lt;&gt;"",IF(U454&lt;&gt;"LIBSETS_DROP_MECHANIC_MONSTER_NAME",VLOOKUP(U454,'LibSets constants'!$I$4:$L$1003,3,FALSE),""),"")</f>
        <v/>
      </c>
      <c r="W454" s="3" t="str">
        <f>IF(U454&lt;&gt;"",IF(U454&lt;&gt;"LIBSETS_DROP_MECHANIC_MONSTER_NAME",VLOOKUP(U454,'LibSets constants'!$I$4:$L$1003,4,FALSE),""),"")</f>
        <v/>
      </c>
      <c r="X454" s="3"/>
      <c r="Y454" s="3" t="str">
        <f>IF(G454&lt;&gt;"LIBSETS_SETTYPE_BATTLEGROUND",IF(G454&lt;&gt;"LIBSETS_SETTYPE_SPECIAL",IF(X454&lt;&gt;"",X454,IF(Z454&lt;&gt;"",VLOOKUP(Z454,'ESO zone constants'!$D$3:$H$4953,5,FALSE),"")),""),"")</f>
        <v/>
      </c>
      <c r="Z454" t="str">
        <f>IF(AND(O454&lt;&gt;"",NOT(ISERROR(O454))),"",IF(AND(L454&lt;&gt;"",L454&gt;0,NOT(ISERROR(L454))),VLOOKUP(L454,'ESO dumped WayshrineInfo'!$K$3:$N$9999,4,FALSE),""))</f>
        <v/>
      </c>
      <c r="AB454" s="43" t="str">
        <f>IF(AA454&lt;&gt;"",IF(AA454&lt;&gt;"LIBSETS_DROP_MECHANIC_MONSTER_NAME",VLOOKUP(AA454,'LibSets constants'!$I$4:$L$1003,3,FALSE),""),"")</f>
        <v/>
      </c>
      <c r="AC454" s="43" t="str">
        <f>IF(AA454&lt;&gt;"",IF(AA454&lt;&gt;"LIBSETS_DROP_MECHANIC_MONSTER_NAME",VLOOKUP(AA454,'LibSets constants'!$I$4:$L$1003,4,FALSE),""),"")</f>
        <v/>
      </c>
      <c r="AD454" s="3" t="str">
        <f>IF(G454&lt;&gt;"LIBSETS_SETTYPE_BATTLEGROUND",IF(G454&lt;&gt;"LIBSETS_SETTYPE_SPECIAL",IF(AE454&lt;&gt;"",VLOOKUP(AE454,'ESO zone constants'!$D$3:$H$4953,5,FALSE),""),""),"")</f>
        <v/>
      </c>
      <c r="AE454" t="str">
        <f>IF(AND(O454&lt;&gt;"",NOT(ISERROR(O454))),"",IF(AND(M454&lt;&gt;"",M454&gt;0,NOT(ISERROR(M454))),VLOOKUP(M454,'ESO dumped WayshrineInfo'!$K$3:$N$9999,4,FALSE),""))</f>
        <v/>
      </c>
      <c r="AF454" s="44"/>
      <c r="AG454" s="43" t="str">
        <f>IF(AF454&lt;&gt;"",IF(AF454&lt;&gt;"LIBSETS_DROP_MECHANIC_MONSTER_NAME",VLOOKUP(AF454,'LibSets constants'!$I$4:$L$1003,3,FALSE),""),"")</f>
        <v/>
      </c>
      <c r="AH454" s="43" t="str">
        <f>IF(AF454&lt;&gt;"",IF(AF454&lt;&gt;"LIBSETS_DROP_MECHANIC_MONSTER_NAME",VLOOKUP(AF454,'LibSets constants'!$I$4:$L$1003,4,FALSE),""),"")</f>
        <v/>
      </c>
      <c r="AI454" s="3" t="str">
        <f>IF(G454&lt;&gt;"LIBSETS_SETTYPE_BATTLEGROUND",IF(G454&lt;&gt;"LIBSETS_SETTYPE_SPECIAL",IF(AJ454&lt;&gt;"",VLOOKUP(AJ454,'ESO zone constants'!$D$3:$H$4953,5,FALSE),""),""),"")</f>
        <v/>
      </c>
      <c r="AK454" s="44"/>
      <c r="AL454" s="43" t="str">
        <f>IF(AK454&lt;&gt;"",IF(AK454&lt;&gt;"LIBSETS_DROP_MECHANIC_MONSTER_NAME",VLOOKUP(AK454,'LibSets constants'!$I$4:$L$1003,3,FALSE),""),"")</f>
        <v/>
      </c>
      <c r="AM454" s="43" t="str">
        <f>IF(AK454&lt;&gt;"",IF(AK454&lt;&gt;"LIBSETS_DROP_MECHANIC_MONSTER_NAME",VLOOKUP(AK454,'LibSets constants'!$I$4:$L$1003,4,FALSE),""),"")</f>
        <v/>
      </c>
      <c r="AN454" s="3" t="str">
        <f>IF(G454&lt;&gt;"LIBSETS_SETTYPE_BATTLEGROUND",IF(G454&lt;&gt;"LIBSETS_SETTYPE_SPECIAL",IF(AO454&lt;&gt;"",VLOOKUP(AO454,'ESO zone constants'!$D$3:$H$4953,5,FALSE),""),""),"")</f>
        <v/>
      </c>
      <c r="AP454" s="44"/>
      <c r="AQ454" s="43" t="str">
        <f>IF(AP454&lt;&gt;"",IF(AP454&lt;&gt;"LIBSETS_DROP_MECHANIC_MONSTER_NAME",VLOOKUP(AP454,'LibSets constants'!$I$4:$L$1003,3,FALSE),""),"")</f>
        <v/>
      </c>
      <c r="AR454" s="43" t="str">
        <f>IF(AP454&lt;&gt;"",IF(AP454&lt;&gt;"LIBSETS_DROP_MECHANIC_MONSTER_NAME",VLOOKUP(AP454,'LibSets constants'!$I$4:$L$1003,4,FALSE),""),"")</f>
        <v/>
      </c>
      <c r="AS454" s="3" t="str">
        <f>IF(G454&lt;&gt;"LIBSETS_SETTYPE_BATTLEGROUND",IF(G454&lt;&gt;"LIBSETS_SETTYPE_SPECIAL",IF(AT454&lt;&gt;"",VLOOKUP(AT454,'ESO zone constants'!$D$3:$H$4953,5,FALSE),""),""),"")</f>
        <v/>
      </c>
      <c r="AU454" s="44"/>
      <c r="AV454" s="43" t="str">
        <f>IF(AU454&lt;&gt;"",IF(AU454&lt;&gt;"LIBSETS_DROP_MECHANIC_MONSTER_NAME",VLOOKUP(AU454,'LibSets constants'!$I$4:$L$1003,3,FALSE),""),"")</f>
        <v/>
      </c>
      <c r="AW454" s="43" t="str">
        <f>IF(AU454&lt;&gt;"",IF(AU454&lt;&gt;"LIBSETS_DROP_MECHANIC_MONSTER_NAME",VLOOKUP(AU454,'LibSets constants'!$I$4:$L$1003,4,FALSE),""),"")</f>
        <v/>
      </c>
      <c r="AX454" s="87" t="s">
        <v>2678</v>
      </c>
      <c r="AY454" s="21" t="str">
        <f t="shared" si="35"/>
        <v>[516] = {wayshrines={435,435,435,}, dlcId=DLC_STONETHORN</v>
      </c>
      <c r="AZ454" s="21" t="str">
        <f t="shared" si="36"/>
        <v>, zoneIds={1197}, veteran=false</v>
      </c>
      <c r="BA454" s="21" t="str">
        <f t="shared" si="37"/>
        <v>, setType=LIBSETS_SETTYPE_DUNGEON</v>
      </c>
      <c r="BB454" s="21" t="str">
        <f t="shared" si="38"/>
        <v>},</v>
      </c>
      <c r="BC454" s="21" t="str">
        <f t="shared" si="39"/>
        <v xml:space="preserve"> --Elemental Catalyst / Elementarer Katalysator   [Stone Garden]</v>
      </c>
    </row>
    <row r="455" spans="1:55" x14ac:dyDescent="0.25">
      <c r="A455" s="5">
        <v>517</v>
      </c>
      <c r="B455" t="s">
        <v>2174</v>
      </c>
      <c r="C455" t="s">
        <v>2794</v>
      </c>
      <c r="D455" s="3">
        <f>A455</f>
        <v>517</v>
      </c>
      <c r="G455" s="3" t="s">
        <v>1482</v>
      </c>
      <c r="I455" t="s">
        <v>91</v>
      </c>
      <c r="J455" t="s">
        <v>91</v>
      </c>
      <c r="K455">
        <v>435</v>
      </c>
      <c r="L455">
        <v>435</v>
      </c>
      <c r="M455">
        <v>435</v>
      </c>
      <c r="N455">
        <v>0</v>
      </c>
      <c r="O455" s="66" t="s">
        <v>1821</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constants'!$B$4:$C$1003,2,FALSE),"")</f>
        <v>Stonethorn</v>
      </c>
      <c r="V455" s="3" t="str">
        <f>IF(U455&lt;&gt;"",IF(U455&lt;&gt;"LIBSETS_DROP_MECHANIC_MONSTER_NAME",VLOOKUP(U455,'LibSets constants'!$I$4:$L$1003,3,FALSE),""),"")</f>
        <v/>
      </c>
      <c r="W455" s="3" t="str">
        <f>IF(U455&lt;&gt;"",IF(U455&lt;&gt;"LIBSETS_DROP_MECHANIC_MONSTER_NAME",VLOOKUP(U455,'LibSets constants'!$I$4:$L$1003,4,FALSE),""),"")</f>
        <v/>
      </c>
      <c r="X455" s="3"/>
      <c r="Y455" s="3" t="str">
        <f>IF(G455&lt;&gt;"LIBSETS_SETTYPE_BATTLEGROUND",IF(G455&lt;&gt;"LIBSETS_SETTYPE_SPECIAL",IF(X455&lt;&gt;"",X455,IF(Z455&lt;&gt;"",VLOOKUP(Z455,'ESO zone constants'!$D$3:$H$4953,5,FALSE),"")),""),"")</f>
        <v/>
      </c>
      <c r="Z455" t="str">
        <f>IF(AND(O455&lt;&gt;"",NOT(ISERROR(O455))),"",IF(AND(L455&lt;&gt;"",L455&gt;0,NOT(ISERROR(L455))),VLOOKUP(L455,'ESO dumped WayshrineInfo'!$K$3:$N$9999,4,FALSE),""))</f>
        <v/>
      </c>
      <c r="AB455" s="43" t="str">
        <f>IF(AA455&lt;&gt;"",IF(AA455&lt;&gt;"LIBSETS_DROP_MECHANIC_MONSTER_NAME",VLOOKUP(AA455,'LibSets constants'!$I$4:$L$1003,3,FALSE),""),"")</f>
        <v/>
      </c>
      <c r="AC455" s="43" t="str">
        <f>IF(AA455&lt;&gt;"",IF(AA455&lt;&gt;"LIBSETS_DROP_MECHANIC_MONSTER_NAME",VLOOKUP(AA455,'LibSets constants'!$I$4:$L$1003,4,FALSE),""),"")</f>
        <v/>
      </c>
      <c r="AD455" s="3" t="str">
        <f>IF(G455&lt;&gt;"LIBSETS_SETTYPE_BATTLEGROUND",IF(G455&lt;&gt;"LIBSETS_SETTYPE_SPECIAL",IF(AE455&lt;&gt;"",VLOOKUP(AE455,'ESO zone constants'!$D$3:$H$4953,5,FALSE),""),""),"")</f>
        <v/>
      </c>
      <c r="AE455" t="str">
        <f>IF(AND(O455&lt;&gt;"",NOT(ISERROR(O455))),"",IF(AND(M455&lt;&gt;"",M455&gt;0,NOT(ISERROR(M455))),VLOOKUP(M455,'ESO dumped WayshrineInfo'!$K$3:$N$9999,4,FALSE),""))</f>
        <v/>
      </c>
      <c r="AF455" s="44"/>
      <c r="AG455" s="43" t="str">
        <f>IF(AF455&lt;&gt;"",IF(AF455&lt;&gt;"LIBSETS_DROP_MECHANIC_MONSTER_NAME",VLOOKUP(AF455,'LibSets constants'!$I$4:$L$1003,3,FALSE),""),"")</f>
        <v/>
      </c>
      <c r="AH455" s="43" t="str">
        <f>IF(AF455&lt;&gt;"",IF(AF455&lt;&gt;"LIBSETS_DROP_MECHANIC_MONSTER_NAME",VLOOKUP(AF455,'LibSets constants'!$I$4:$L$1003,4,FALSE),""),"")</f>
        <v/>
      </c>
      <c r="AI455" s="3" t="str">
        <f>IF(G455&lt;&gt;"LIBSETS_SETTYPE_BATTLEGROUND",IF(G455&lt;&gt;"LIBSETS_SETTYPE_SPECIAL",IF(AJ455&lt;&gt;"",VLOOKUP(AJ455,'ESO zone constants'!$D$3:$H$4953,5,FALSE),""),""),"")</f>
        <v/>
      </c>
      <c r="AK455" s="44"/>
      <c r="AL455" s="43" t="str">
        <f>IF(AK455&lt;&gt;"",IF(AK455&lt;&gt;"LIBSETS_DROP_MECHANIC_MONSTER_NAME",VLOOKUP(AK455,'LibSets constants'!$I$4:$L$1003,3,FALSE),""),"")</f>
        <v/>
      </c>
      <c r="AM455" s="43" t="str">
        <f>IF(AK455&lt;&gt;"",IF(AK455&lt;&gt;"LIBSETS_DROP_MECHANIC_MONSTER_NAME",VLOOKUP(AK455,'LibSets constants'!$I$4:$L$1003,4,FALSE),""),"")</f>
        <v/>
      </c>
      <c r="AN455" s="3" t="str">
        <f>IF(G455&lt;&gt;"LIBSETS_SETTYPE_BATTLEGROUND",IF(G455&lt;&gt;"LIBSETS_SETTYPE_SPECIAL",IF(AO455&lt;&gt;"",VLOOKUP(AO455,'ESO zone constants'!$D$3:$H$4953,5,FALSE),""),""),"")</f>
        <v/>
      </c>
      <c r="AP455" s="44"/>
      <c r="AQ455" s="43" t="str">
        <f>IF(AP455&lt;&gt;"",IF(AP455&lt;&gt;"LIBSETS_DROP_MECHANIC_MONSTER_NAME",VLOOKUP(AP455,'LibSets constants'!$I$4:$L$1003,3,FALSE),""),"")</f>
        <v/>
      </c>
      <c r="AR455" s="43" t="str">
        <f>IF(AP455&lt;&gt;"",IF(AP455&lt;&gt;"LIBSETS_DROP_MECHANIC_MONSTER_NAME",VLOOKUP(AP455,'LibSets constants'!$I$4:$L$1003,4,FALSE),""),"")</f>
        <v/>
      </c>
      <c r="AS455" s="3" t="str">
        <f>IF(G455&lt;&gt;"LIBSETS_SETTYPE_BATTLEGROUND",IF(G455&lt;&gt;"LIBSETS_SETTYPE_SPECIAL",IF(AT455&lt;&gt;"",VLOOKUP(AT455,'ESO zone constants'!$D$3:$H$4953,5,FALSE),""),""),"")</f>
        <v/>
      </c>
      <c r="AU455" s="44"/>
      <c r="AV455" s="43" t="str">
        <f>IF(AU455&lt;&gt;"",IF(AU455&lt;&gt;"LIBSETS_DROP_MECHANIC_MONSTER_NAME",VLOOKUP(AU455,'LibSets constants'!$I$4:$L$1003,3,FALSE),""),"")</f>
        <v/>
      </c>
      <c r="AW455" s="43" t="str">
        <f>IF(AU455&lt;&gt;"",IF(AU455&lt;&gt;"LIBSETS_DROP_MECHANIC_MONSTER_NAME",VLOOKUP(AU455,'LibSets constants'!$I$4:$L$1003,4,FALSE),""),"")</f>
        <v/>
      </c>
      <c r="AX455" s="87" t="s">
        <v>2678</v>
      </c>
      <c r="AY455" s="21" t="str">
        <f t="shared" si="35"/>
        <v>[517] = {wayshrines={435,435,435,}, dlcId=DLC_STONETHORN</v>
      </c>
      <c r="AZ455" s="21" t="str">
        <f t="shared" si="36"/>
        <v>, zoneIds={1197}, veteran=false</v>
      </c>
      <c r="BA455" s="21" t="str">
        <f t="shared" si="37"/>
        <v>, setType=LIBSETS_SETTYPE_DUNGEON</v>
      </c>
      <c r="BB455" s="21" t="str">
        <f t="shared" si="38"/>
        <v>},</v>
      </c>
      <c r="BC455" s="21" t="str">
        <f t="shared" si="39"/>
        <v xml:space="preserve"> --Kraglen\'s Howl / Kraglens Heulen   [Stone Garden]</v>
      </c>
    </row>
    <row r="456" spans="1:55" x14ac:dyDescent="0.25">
      <c r="A456" s="5">
        <v>518</v>
      </c>
      <c r="B456" t="s">
        <v>2175</v>
      </c>
      <c r="C456" t="s">
        <v>2793</v>
      </c>
      <c r="D456" s="3">
        <f>A456</f>
        <v>518</v>
      </c>
      <c r="G456" s="3" t="s">
        <v>1482</v>
      </c>
      <c r="I456" t="s">
        <v>91</v>
      </c>
      <c r="J456" t="s">
        <v>91</v>
      </c>
      <c r="K456">
        <v>435</v>
      </c>
      <c r="L456">
        <v>435</v>
      </c>
      <c r="M456">
        <v>435</v>
      </c>
      <c r="N456">
        <v>0</v>
      </c>
      <c r="O456" s="66" t="s">
        <v>1821</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constants'!$B$4:$C$1003,2,FALSE),"")</f>
        <v>Stonethorn</v>
      </c>
      <c r="V456" s="3" t="str">
        <f>IF(U456&lt;&gt;"",IF(U456&lt;&gt;"LIBSETS_DROP_MECHANIC_MONSTER_NAME",VLOOKUP(U456,'LibSets constants'!$I$4:$L$1003,3,FALSE),""),"")</f>
        <v/>
      </c>
      <c r="W456" s="3" t="str">
        <f>IF(U456&lt;&gt;"",IF(U456&lt;&gt;"LIBSETS_DROP_MECHANIC_MONSTER_NAME",VLOOKUP(U456,'LibSets constants'!$I$4:$L$1003,4,FALSE),""),"")</f>
        <v/>
      </c>
      <c r="X456" s="3"/>
      <c r="Y456" s="3" t="str">
        <f>IF(G456&lt;&gt;"LIBSETS_SETTYPE_BATTLEGROUND",IF(G456&lt;&gt;"LIBSETS_SETTYPE_SPECIAL",IF(X456&lt;&gt;"",X456,IF(Z456&lt;&gt;"",VLOOKUP(Z456,'ESO zone constants'!$D$3:$H$4953,5,FALSE),"")),""),"")</f>
        <v/>
      </c>
      <c r="Z456" t="str">
        <f>IF(AND(O456&lt;&gt;"",NOT(ISERROR(O456))),"",IF(AND(L456&lt;&gt;"",L456&gt;0,NOT(ISERROR(L456))),VLOOKUP(L456,'ESO dumped WayshrineInfo'!$K$3:$N$9999,4,FALSE),""))</f>
        <v/>
      </c>
      <c r="AB456" s="43" t="str">
        <f>IF(AA456&lt;&gt;"",IF(AA456&lt;&gt;"LIBSETS_DROP_MECHANIC_MONSTER_NAME",VLOOKUP(AA456,'LibSets constants'!$I$4:$L$1003,3,FALSE),""),"")</f>
        <v/>
      </c>
      <c r="AC456" s="43" t="str">
        <f>IF(AA456&lt;&gt;"",IF(AA456&lt;&gt;"LIBSETS_DROP_MECHANIC_MONSTER_NAME",VLOOKUP(AA456,'LibSets constants'!$I$4:$L$1003,4,FALSE),""),"")</f>
        <v/>
      </c>
      <c r="AD456" s="3" t="str">
        <f>IF(G456&lt;&gt;"LIBSETS_SETTYPE_BATTLEGROUND",IF(G456&lt;&gt;"LIBSETS_SETTYPE_SPECIAL",IF(AE456&lt;&gt;"",VLOOKUP(AE456,'ESO zone constants'!$D$3:$H$4953,5,FALSE),""),""),"")</f>
        <v/>
      </c>
      <c r="AE456" t="str">
        <f>IF(AND(O456&lt;&gt;"",NOT(ISERROR(O456))),"",IF(AND(M456&lt;&gt;"",M456&gt;0,NOT(ISERROR(M456))),VLOOKUP(M456,'ESO dumped WayshrineInfo'!$K$3:$N$9999,4,FALSE),""))</f>
        <v/>
      </c>
      <c r="AF456" s="44"/>
      <c r="AG456" s="43" t="str">
        <f>IF(AF456&lt;&gt;"",IF(AF456&lt;&gt;"LIBSETS_DROP_MECHANIC_MONSTER_NAME",VLOOKUP(AF456,'LibSets constants'!$I$4:$L$1003,3,FALSE),""),"")</f>
        <v/>
      </c>
      <c r="AH456" s="43" t="str">
        <f>IF(AF456&lt;&gt;"",IF(AF456&lt;&gt;"LIBSETS_DROP_MECHANIC_MONSTER_NAME",VLOOKUP(AF456,'LibSets constants'!$I$4:$L$1003,4,FALSE),""),"")</f>
        <v/>
      </c>
      <c r="AI456" s="3" t="str">
        <f>IF(G456&lt;&gt;"LIBSETS_SETTYPE_BATTLEGROUND",IF(G456&lt;&gt;"LIBSETS_SETTYPE_SPECIAL",IF(AJ456&lt;&gt;"",VLOOKUP(AJ456,'ESO zone constants'!$D$3:$H$4953,5,FALSE),""),""),"")</f>
        <v/>
      </c>
      <c r="AK456" s="44"/>
      <c r="AL456" s="43" t="str">
        <f>IF(AK456&lt;&gt;"",IF(AK456&lt;&gt;"LIBSETS_DROP_MECHANIC_MONSTER_NAME",VLOOKUP(AK456,'LibSets constants'!$I$4:$L$1003,3,FALSE),""),"")</f>
        <v/>
      </c>
      <c r="AM456" s="43" t="str">
        <f>IF(AK456&lt;&gt;"",IF(AK456&lt;&gt;"LIBSETS_DROP_MECHANIC_MONSTER_NAME",VLOOKUP(AK456,'LibSets constants'!$I$4:$L$1003,4,FALSE),""),"")</f>
        <v/>
      </c>
      <c r="AN456" s="3" t="str">
        <f>IF(G456&lt;&gt;"LIBSETS_SETTYPE_BATTLEGROUND",IF(G456&lt;&gt;"LIBSETS_SETTYPE_SPECIAL",IF(AO456&lt;&gt;"",VLOOKUP(AO456,'ESO zone constants'!$D$3:$H$4953,5,FALSE),""),""),"")</f>
        <v/>
      </c>
      <c r="AP456" s="44"/>
      <c r="AQ456" s="43" t="str">
        <f>IF(AP456&lt;&gt;"",IF(AP456&lt;&gt;"LIBSETS_DROP_MECHANIC_MONSTER_NAME",VLOOKUP(AP456,'LibSets constants'!$I$4:$L$1003,3,FALSE),""),"")</f>
        <v/>
      </c>
      <c r="AR456" s="43" t="str">
        <f>IF(AP456&lt;&gt;"",IF(AP456&lt;&gt;"LIBSETS_DROP_MECHANIC_MONSTER_NAME",VLOOKUP(AP456,'LibSets constants'!$I$4:$L$1003,4,FALSE),""),"")</f>
        <v/>
      </c>
      <c r="AS456" s="3" t="str">
        <f>IF(G456&lt;&gt;"LIBSETS_SETTYPE_BATTLEGROUND",IF(G456&lt;&gt;"LIBSETS_SETTYPE_SPECIAL",IF(AT456&lt;&gt;"",VLOOKUP(AT456,'ESO zone constants'!$D$3:$H$4953,5,FALSE),""),""),"")</f>
        <v/>
      </c>
      <c r="AU456" s="44"/>
      <c r="AV456" s="43" t="str">
        <f>IF(AU456&lt;&gt;"",IF(AU456&lt;&gt;"LIBSETS_DROP_MECHANIC_MONSTER_NAME",VLOOKUP(AU456,'LibSets constants'!$I$4:$L$1003,3,FALSE),""),"")</f>
        <v/>
      </c>
      <c r="AW456" s="43" t="str">
        <f>IF(AU456&lt;&gt;"",IF(AU456&lt;&gt;"LIBSETS_DROP_MECHANIC_MONSTER_NAME",VLOOKUP(AU456,'LibSets constants'!$I$4:$L$1003,4,FALSE),""),"")</f>
        <v/>
      </c>
      <c r="AX456" s="87" t="s">
        <v>2678</v>
      </c>
      <c r="AY456" s="21" t="str">
        <f t="shared" si="35"/>
        <v>[518] = {wayshrines={435,435,435,}, dlcId=DLC_STONETHORN</v>
      </c>
      <c r="AZ456" s="21" t="str">
        <f t="shared" si="36"/>
        <v>, zoneIds={1197}, veteran=false</v>
      </c>
      <c r="BA456" s="21" t="str">
        <f t="shared" si="37"/>
        <v>, setType=LIBSETS_SETTYPE_DUNGEON</v>
      </c>
      <c r="BB456" s="21" t="str">
        <f t="shared" si="38"/>
        <v>},</v>
      </c>
      <c r="BC456" s="21" t="str">
        <f t="shared" si="39"/>
        <v xml:space="preserve"> --Arkasis\'s Genius / Arkasis' Genie   [Stone Garden]</v>
      </c>
    </row>
    <row r="457" spans="1:55" x14ac:dyDescent="0.25">
      <c r="A457" s="5">
        <v>519</v>
      </c>
      <c r="B457" t="s">
        <v>1776</v>
      </c>
      <c r="C457" t="s">
        <v>1777</v>
      </c>
      <c r="D457" s="3">
        <f>A457</f>
        <v>519</v>
      </c>
      <c r="G457" s="8" t="s">
        <v>1692</v>
      </c>
      <c r="I457" t="s">
        <v>91</v>
      </c>
      <c r="J457" t="s">
        <v>91</v>
      </c>
      <c r="K457">
        <v>-1</v>
      </c>
      <c r="L457">
        <v>-1</v>
      </c>
      <c r="M457">
        <v>-1</v>
      </c>
      <c r="O457" s="66" t="s">
        <v>1809</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1619</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constants'!$B$4:$C$1003,2,FALSE),"")</f>
        <v>Greymoor</v>
      </c>
      <c r="U457" s="33" t="s">
        <v>1689</v>
      </c>
      <c r="V457" s="3" t="str">
        <f>IF(U457&lt;&gt;"",IF(U457&lt;&gt;"LIBSETS_DROP_MECHANIC_MONSTER_NAME",VLOOKUP(U457,'LibSets constants'!$I$4:$L$1003,3,FALSE),""),"")</f>
        <v>Antiquities (Mythic set items)</v>
      </c>
      <c r="W457" s="3" t="str">
        <f>IF(U457&lt;&gt;"",IF(U457&lt;&gt;"LIBSETS_DROP_MECHANIC_MONSTER_NAME",VLOOKUP(U457,'LibSets constants'!$I$4:$L$1003,4,FALSE),""),"")</f>
        <v>Antiquitäten (Mytische Set Gegenstände)</v>
      </c>
      <c r="X457" s="3"/>
      <c r="Y457" s="3" t="str">
        <f>IF(G457&lt;&gt;"LIBSETS_SETTYPE_BATTLEGROUND",IF(G457&lt;&gt;"LIBSETS_SETTYPE_SPECIAL",IF(X457&lt;&gt;"",X457,IF(Z457&lt;&gt;"",VLOOKUP(Z457,'ESO zone constants'!$D$3:$H$4953,5,FALSE),"")),""),"")</f>
        <v/>
      </c>
      <c r="Z457" t="str">
        <f>IF(AND(O457&lt;&gt;"",NOT(ISERROR(O457))),"",IF(AND(L457&lt;&gt;"",L457&gt;0,NOT(ISERROR(L457))),VLOOKUP(L457,'ESO dumped WayshrineInfo'!$K$3:$N$9999,4,FALSE),""))</f>
        <v/>
      </c>
      <c r="AB457" s="43" t="str">
        <f>IF(AA457&lt;&gt;"",IF(AA457&lt;&gt;"LIBSETS_DROP_MECHANIC_MONSTER_NAME",VLOOKUP(AA457,'LibSets constants'!$I$4:$L$1003,3,FALSE),""),"")</f>
        <v/>
      </c>
      <c r="AC457" s="43" t="str">
        <f>IF(AA457&lt;&gt;"",IF(AA457&lt;&gt;"LIBSETS_DROP_MECHANIC_MONSTER_NAME",VLOOKUP(AA457,'LibSets constants'!$I$4:$L$1003,4,FALSE),""),"")</f>
        <v/>
      </c>
      <c r="AD457" s="3" t="str">
        <f>IF(G457&lt;&gt;"LIBSETS_SETTYPE_BATTLEGROUND",IF(G457&lt;&gt;"LIBSETS_SETTYPE_SPECIAL",IF(AE457&lt;&gt;"",VLOOKUP(AE457,'ESO zone constants'!$D$3:$H$4953,5,FALSE),""),""),"")</f>
        <v/>
      </c>
      <c r="AE457" t="str">
        <f>IF(AND(O457&lt;&gt;"",NOT(ISERROR(O457))),"",IF(AND(M457&lt;&gt;"",M457&gt;0,NOT(ISERROR(M457))),VLOOKUP(M457,'ESO dumped WayshrineInfo'!$K$3:$N$9999,4,FALSE),""))</f>
        <v/>
      </c>
      <c r="AF457" s="44"/>
      <c r="AG457" s="43" t="str">
        <f>IF(AF457&lt;&gt;"",IF(AF457&lt;&gt;"LIBSETS_DROP_MECHANIC_MONSTER_NAME",VLOOKUP(AF457,'LibSets constants'!$I$4:$L$1003,3,FALSE),""),"")</f>
        <v/>
      </c>
      <c r="AH457" s="43" t="str">
        <f>IF(AF457&lt;&gt;"",IF(AF457&lt;&gt;"LIBSETS_DROP_MECHANIC_MONSTER_NAME",VLOOKUP(AF457,'LibSets constants'!$I$4:$L$1003,4,FALSE),""),"")</f>
        <v/>
      </c>
      <c r="AI457" s="3" t="str">
        <f>IF(G457&lt;&gt;"LIBSETS_SETTYPE_BATTLEGROUND",IF(G457&lt;&gt;"LIBSETS_SETTYPE_SPECIAL",IF(AJ457&lt;&gt;"",VLOOKUP(AJ457,'ESO zone constants'!$D$3:$H$4953,5,FALSE),""),""),"")</f>
        <v/>
      </c>
      <c r="AK457" s="44"/>
      <c r="AL457" s="43" t="str">
        <f>IF(AK457&lt;&gt;"",IF(AK457&lt;&gt;"LIBSETS_DROP_MECHANIC_MONSTER_NAME",VLOOKUP(AK457,'LibSets constants'!$I$4:$L$1003,3,FALSE),""),"")</f>
        <v/>
      </c>
      <c r="AM457" s="43" t="str">
        <f>IF(AK457&lt;&gt;"",IF(AK457&lt;&gt;"LIBSETS_DROP_MECHANIC_MONSTER_NAME",VLOOKUP(AK457,'LibSets constants'!$I$4:$L$1003,4,FALSE),""),"")</f>
        <v/>
      </c>
      <c r="AN457" s="3" t="str">
        <f>IF(G457&lt;&gt;"LIBSETS_SETTYPE_BATTLEGROUND",IF(G457&lt;&gt;"LIBSETS_SETTYPE_SPECIAL",IF(AO457&lt;&gt;"",VLOOKUP(AO457,'ESO zone constants'!$D$3:$H$4953,5,FALSE),""),""),"")</f>
        <v/>
      </c>
      <c r="AP457" s="44"/>
      <c r="AQ457" s="43" t="str">
        <f>IF(AP457&lt;&gt;"",IF(AP457&lt;&gt;"LIBSETS_DROP_MECHANIC_MONSTER_NAME",VLOOKUP(AP457,'LibSets constants'!$I$4:$L$1003,3,FALSE),""),"")</f>
        <v/>
      </c>
      <c r="AR457" s="43" t="str">
        <f>IF(AP457&lt;&gt;"",IF(AP457&lt;&gt;"LIBSETS_DROP_MECHANIC_MONSTER_NAME",VLOOKUP(AP457,'LibSets constants'!$I$4:$L$1003,4,FALSE),""),"")</f>
        <v/>
      </c>
      <c r="AS457" s="3" t="str">
        <f>IF(G457&lt;&gt;"LIBSETS_SETTYPE_BATTLEGROUND",IF(G457&lt;&gt;"LIBSETS_SETTYPE_SPECIAL",IF(AT457&lt;&gt;"",VLOOKUP(AT457,'ESO zone constants'!$D$3:$H$4953,5,FALSE),""),""),"")</f>
        <v/>
      </c>
      <c r="AU457" s="44"/>
      <c r="AV457" s="43" t="str">
        <f>IF(AU457&lt;&gt;"",IF(AU457&lt;&gt;"LIBSETS_DROP_MECHANIC_MONSTER_NAME",VLOOKUP(AU457,'LibSets constants'!$I$4:$L$1003,3,FALSE),""),"")</f>
        <v/>
      </c>
      <c r="AW457" s="43" t="str">
        <f>IF(AU457&lt;&gt;"",IF(AU457&lt;&gt;"LIBSETS_DROP_MECHANIC_MONSTER_NAME",VLOOKUP(AU457,'LibSets constants'!$I$4:$L$1003,4,FALSE),""),"")</f>
        <v/>
      </c>
      <c r="AX457" s="87" t="s">
        <v>2678</v>
      </c>
      <c r="AY457" s="21" t="str">
        <f t="shared" si="35"/>
        <v>[519] = {wayshrines={-1,-1,-1,}, dlcId=DLC_GREYMOOR</v>
      </c>
      <c r="AZ457" s="21" t="str">
        <f t="shared" si="36"/>
        <v>, veteran=false</v>
      </c>
      <c r="BA457" s="21" t="str">
        <f t="shared" si="37"/>
        <v>, setType=LIBSETS_SETTYPE_MYTHIC</v>
      </c>
      <c r="BB457" s="21" t="str">
        <f t="shared" si="38"/>
        <v>, dropMechanic={LIBSETS_DROP_MECHANIC_ANTIQUITIES}},</v>
      </c>
      <c r="BC457" s="21" t="str">
        <f t="shared" si="39"/>
        <v xml:space="preserve"> --Snow Treaders / Schneetreter   [Antiquities]</v>
      </c>
    </row>
    <row r="458" spans="1:55" x14ac:dyDescent="0.25">
      <c r="A458" s="5">
        <v>520</v>
      </c>
      <c r="B458" t="s">
        <v>1778</v>
      </c>
      <c r="C458" t="s">
        <v>2671</v>
      </c>
      <c r="D458" s="3">
        <f>A458</f>
        <v>520</v>
      </c>
      <c r="G458" s="8" t="s">
        <v>1692</v>
      </c>
      <c r="I458" t="s">
        <v>91</v>
      </c>
      <c r="J458" t="s">
        <v>91</v>
      </c>
      <c r="K458">
        <v>-1</v>
      </c>
      <c r="L458">
        <v>-1</v>
      </c>
      <c r="M458">
        <v>-1</v>
      </c>
      <c r="O458" s="66" t="s">
        <v>1809</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1619</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constants'!$B$4:$C$1003,2,FALSE),"")</f>
        <v>Greymoor</v>
      </c>
      <c r="U458" s="33" t="s">
        <v>1689</v>
      </c>
      <c r="V458" s="3" t="str">
        <f>IF(U458&lt;&gt;"",IF(U458&lt;&gt;"LIBSETS_DROP_MECHANIC_MONSTER_NAME",VLOOKUP(U458,'LibSets constants'!$I$4:$L$1003,3,FALSE),""),"")</f>
        <v>Antiquities (Mythic set items)</v>
      </c>
      <c r="W458" s="3" t="str">
        <f>IF(U458&lt;&gt;"",IF(U458&lt;&gt;"LIBSETS_DROP_MECHANIC_MONSTER_NAME",VLOOKUP(U458,'LibSets constants'!$I$4:$L$1003,4,FALSE),""),"")</f>
        <v>Antiquitäten (Mytische Set Gegenstände)</v>
      </c>
      <c r="X458" s="3"/>
      <c r="Y458" s="3" t="str">
        <f>IF(G458&lt;&gt;"LIBSETS_SETTYPE_BATTLEGROUND",IF(G458&lt;&gt;"LIBSETS_SETTYPE_SPECIAL",IF(X458&lt;&gt;"",X458,IF(Z458&lt;&gt;"",VLOOKUP(Z458,'ESO zone constants'!$D$3:$H$4953,5,FALSE),"")),""),"")</f>
        <v/>
      </c>
      <c r="Z458" t="str">
        <f>IF(AND(O458&lt;&gt;"",NOT(ISERROR(O458))),"",IF(AND(L458&lt;&gt;"",L458&gt;0,NOT(ISERROR(L458))),VLOOKUP(L458,'ESO dumped WayshrineInfo'!$K$3:$N$9999,4,FALSE),""))</f>
        <v/>
      </c>
      <c r="AB458" s="43" t="str">
        <f>IF(AA458&lt;&gt;"",IF(AA458&lt;&gt;"LIBSETS_DROP_MECHANIC_MONSTER_NAME",VLOOKUP(AA458,'LibSets constants'!$I$4:$L$1003,3,FALSE),""),"")</f>
        <v/>
      </c>
      <c r="AC458" s="43" t="str">
        <f>IF(AA458&lt;&gt;"",IF(AA458&lt;&gt;"LIBSETS_DROP_MECHANIC_MONSTER_NAME",VLOOKUP(AA458,'LibSets constants'!$I$4:$L$1003,4,FALSE),""),"")</f>
        <v/>
      </c>
      <c r="AD458" s="3" t="str">
        <f>IF(G458&lt;&gt;"LIBSETS_SETTYPE_BATTLEGROUND",IF(G458&lt;&gt;"LIBSETS_SETTYPE_SPECIAL",IF(AE458&lt;&gt;"",VLOOKUP(AE458,'ESO zone constants'!$D$3:$H$4953,5,FALSE),""),""),"")</f>
        <v/>
      </c>
      <c r="AE458" t="str">
        <f>IF(AND(O458&lt;&gt;"",NOT(ISERROR(O458))),"",IF(AND(M458&lt;&gt;"",M458&gt;0,NOT(ISERROR(M458))),VLOOKUP(M458,'ESO dumped WayshrineInfo'!$K$3:$N$9999,4,FALSE),""))</f>
        <v/>
      </c>
      <c r="AF458" s="44"/>
      <c r="AG458" s="43" t="str">
        <f>IF(AF458&lt;&gt;"",IF(AF458&lt;&gt;"LIBSETS_DROP_MECHANIC_MONSTER_NAME",VLOOKUP(AF458,'LibSets constants'!$I$4:$L$1003,3,FALSE),""),"")</f>
        <v/>
      </c>
      <c r="AH458" s="43" t="str">
        <f>IF(AF458&lt;&gt;"",IF(AF458&lt;&gt;"LIBSETS_DROP_MECHANIC_MONSTER_NAME",VLOOKUP(AF458,'LibSets constants'!$I$4:$L$1003,4,FALSE),""),"")</f>
        <v/>
      </c>
      <c r="AI458" s="3" t="str">
        <f>IF(G458&lt;&gt;"LIBSETS_SETTYPE_BATTLEGROUND",IF(G458&lt;&gt;"LIBSETS_SETTYPE_SPECIAL",IF(AJ458&lt;&gt;"",VLOOKUP(AJ458,'ESO zone constants'!$D$3:$H$4953,5,FALSE),""),""),"")</f>
        <v/>
      </c>
      <c r="AK458" s="44"/>
      <c r="AL458" s="43" t="str">
        <f>IF(AK458&lt;&gt;"",IF(AK458&lt;&gt;"LIBSETS_DROP_MECHANIC_MONSTER_NAME",VLOOKUP(AK458,'LibSets constants'!$I$4:$L$1003,3,FALSE),""),"")</f>
        <v/>
      </c>
      <c r="AM458" s="43" t="str">
        <f>IF(AK458&lt;&gt;"",IF(AK458&lt;&gt;"LIBSETS_DROP_MECHANIC_MONSTER_NAME",VLOOKUP(AK458,'LibSets constants'!$I$4:$L$1003,4,FALSE),""),"")</f>
        <v/>
      </c>
      <c r="AN458" s="3" t="str">
        <f>IF(G458&lt;&gt;"LIBSETS_SETTYPE_BATTLEGROUND",IF(G458&lt;&gt;"LIBSETS_SETTYPE_SPECIAL",IF(AO458&lt;&gt;"",VLOOKUP(AO458,'ESO zone constants'!$D$3:$H$4953,5,FALSE),""),""),"")</f>
        <v/>
      </c>
      <c r="AP458" s="44"/>
      <c r="AQ458" s="43" t="str">
        <f>IF(AP458&lt;&gt;"",IF(AP458&lt;&gt;"LIBSETS_DROP_MECHANIC_MONSTER_NAME",VLOOKUP(AP458,'LibSets constants'!$I$4:$L$1003,3,FALSE),""),"")</f>
        <v/>
      </c>
      <c r="AR458" s="43" t="str">
        <f>IF(AP458&lt;&gt;"",IF(AP458&lt;&gt;"LIBSETS_DROP_MECHANIC_MONSTER_NAME",VLOOKUP(AP458,'LibSets constants'!$I$4:$L$1003,4,FALSE),""),"")</f>
        <v/>
      </c>
      <c r="AS458" s="3" t="str">
        <f>IF(G458&lt;&gt;"LIBSETS_SETTYPE_BATTLEGROUND",IF(G458&lt;&gt;"LIBSETS_SETTYPE_SPECIAL",IF(AT458&lt;&gt;"",VLOOKUP(AT458,'ESO zone constants'!$D$3:$H$4953,5,FALSE),""),""),"")</f>
        <v/>
      </c>
      <c r="AU458" s="44"/>
      <c r="AV458" s="43" t="str">
        <f>IF(AU458&lt;&gt;"",IF(AU458&lt;&gt;"LIBSETS_DROP_MECHANIC_MONSTER_NAME",VLOOKUP(AU458,'LibSets constants'!$I$4:$L$1003,3,FALSE),""),"")</f>
        <v/>
      </c>
      <c r="AW458" s="43" t="str">
        <f>IF(AU458&lt;&gt;"",IF(AU458&lt;&gt;"LIBSETS_DROP_MECHANIC_MONSTER_NAME",VLOOKUP(AU458,'LibSets constants'!$I$4:$L$1003,4,FALSE),""),"")</f>
        <v/>
      </c>
      <c r="AX458" s="87" t="s">
        <v>2678</v>
      </c>
      <c r="AY458" s="21" t="str">
        <f t="shared" si="35"/>
        <v>[520] = {wayshrines={-1,-1,-1,}, dlcId=DLC_GREYMOOR</v>
      </c>
      <c r="AZ458" s="21" t="str">
        <f t="shared" si="36"/>
        <v>, veteran=false</v>
      </c>
      <c r="BA458" s="21" t="str">
        <f t="shared" si="37"/>
        <v>, setType=LIBSETS_SETTYPE_MYTHIC</v>
      </c>
      <c r="BB458" s="21" t="str">
        <f t="shared" si="38"/>
        <v>, dropMechanic={LIBSETS_DROP_MECHANIC_ANTIQUITIES}},</v>
      </c>
      <c r="BC458" s="21" t="str">
        <f t="shared" si="39"/>
        <v xml:space="preserve"> --Malacath\'s Band of Brutality / Malacaths Band der Brutalität   [Antiquities]</v>
      </c>
    </row>
    <row r="459" spans="1:55" x14ac:dyDescent="0.25">
      <c r="A459" s="5">
        <v>521</v>
      </c>
      <c r="B459" t="s">
        <v>1779</v>
      </c>
      <c r="C459" t="s">
        <v>2672</v>
      </c>
      <c r="D459" s="3">
        <f>A459</f>
        <v>521</v>
      </c>
      <c r="E459" s="42"/>
      <c r="G459" s="8" t="s">
        <v>1692</v>
      </c>
      <c r="I459" t="s">
        <v>91</v>
      </c>
      <c r="J459" t="s">
        <v>91</v>
      </c>
      <c r="K459">
        <v>-1</v>
      </c>
      <c r="L459">
        <v>-1</v>
      </c>
      <c r="M459">
        <v>-1</v>
      </c>
      <c r="O459" s="66" t="s">
        <v>1809</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1619</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constants'!$B$4:$C$1003,2,FALSE),"")</f>
        <v>Greymoor</v>
      </c>
      <c r="U459" s="33" t="s">
        <v>1689</v>
      </c>
      <c r="V459" s="3" t="str">
        <f>IF(U459&lt;&gt;"",IF(U459&lt;&gt;"LIBSETS_DROP_MECHANIC_MONSTER_NAME",VLOOKUP(U459,'LibSets constants'!$I$4:$L$1003,3,FALSE),""),"")</f>
        <v>Antiquities (Mythic set items)</v>
      </c>
      <c r="W459" s="3" t="str">
        <f>IF(U459&lt;&gt;"",IF(U459&lt;&gt;"LIBSETS_DROP_MECHANIC_MONSTER_NAME",VLOOKUP(U459,'LibSets constants'!$I$4:$L$1003,4,FALSE),""),"")</f>
        <v>Antiquitäten (Mytische Set Gegenstände)</v>
      </c>
      <c r="X459" s="3"/>
      <c r="Y459" s="3" t="str">
        <f>IF(G459&lt;&gt;"LIBSETS_SETTYPE_BATTLEGROUND",IF(G459&lt;&gt;"LIBSETS_SETTYPE_SPECIAL",IF(X459&lt;&gt;"",X459,IF(Z459&lt;&gt;"",VLOOKUP(Z459,'ESO zone constants'!$D$3:$H$4953,5,FALSE),"")),""),"")</f>
        <v/>
      </c>
      <c r="Z459" t="str">
        <f>IF(AND(O459&lt;&gt;"",NOT(ISERROR(O459))),"",IF(AND(L459&lt;&gt;"",L459&gt;0,NOT(ISERROR(L459))),VLOOKUP(L459,'ESO dumped WayshrineInfo'!$K$3:$N$9999,4,FALSE),""))</f>
        <v/>
      </c>
      <c r="AB459" s="43" t="str">
        <f>IF(AA459&lt;&gt;"",IF(AA459&lt;&gt;"LIBSETS_DROP_MECHANIC_MONSTER_NAME",VLOOKUP(AA459,'LibSets constants'!$I$4:$L$1003,3,FALSE),""),"")</f>
        <v/>
      </c>
      <c r="AC459" s="43" t="str">
        <f>IF(AA459&lt;&gt;"",IF(AA459&lt;&gt;"LIBSETS_DROP_MECHANIC_MONSTER_NAME",VLOOKUP(AA459,'LibSets constants'!$I$4:$L$1003,4,FALSE),""),"")</f>
        <v/>
      </c>
      <c r="AD459" s="3" t="str">
        <f>IF(G459&lt;&gt;"LIBSETS_SETTYPE_BATTLEGROUND",IF(G459&lt;&gt;"LIBSETS_SETTYPE_SPECIAL",IF(AE459&lt;&gt;"",VLOOKUP(AE459,'ESO zone constants'!$D$3:$H$4953,5,FALSE),""),""),"")</f>
        <v/>
      </c>
      <c r="AE459" t="str">
        <f>IF(AND(O459&lt;&gt;"",NOT(ISERROR(O459))),"",IF(AND(M459&lt;&gt;"",M459&gt;0,NOT(ISERROR(M459))),VLOOKUP(M459,'ESO dumped WayshrineInfo'!$K$3:$N$9999,4,FALSE),""))</f>
        <v/>
      </c>
      <c r="AF459" s="44"/>
      <c r="AG459" s="43" t="str">
        <f>IF(AF459&lt;&gt;"",IF(AF459&lt;&gt;"LIBSETS_DROP_MECHANIC_MONSTER_NAME",VLOOKUP(AF459,'LibSets constants'!$I$4:$L$1003,3,FALSE),""),"")</f>
        <v/>
      </c>
      <c r="AH459" s="43" t="str">
        <f>IF(AF459&lt;&gt;"",IF(AF459&lt;&gt;"LIBSETS_DROP_MECHANIC_MONSTER_NAME",VLOOKUP(AF459,'LibSets constants'!$I$4:$L$1003,4,FALSE),""),"")</f>
        <v/>
      </c>
      <c r="AI459" s="3" t="str">
        <f>IF(G459&lt;&gt;"LIBSETS_SETTYPE_BATTLEGROUND",IF(G459&lt;&gt;"LIBSETS_SETTYPE_SPECIAL",IF(AJ459&lt;&gt;"",VLOOKUP(AJ459,'ESO zone constants'!$D$3:$H$4953,5,FALSE),""),""),"")</f>
        <v/>
      </c>
      <c r="AK459" s="44"/>
      <c r="AL459" s="43" t="str">
        <f>IF(AK459&lt;&gt;"",IF(AK459&lt;&gt;"LIBSETS_DROP_MECHANIC_MONSTER_NAME",VLOOKUP(AK459,'LibSets constants'!$I$4:$L$1003,3,FALSE),""),"")</f>
        <v/>
      </c>
      <c r="AM459" s="43" t="str">
        <f>IF(AK459&lt;&gt;"",IF(AK459&lt;&gt;"LIBSETS_DROP_MECHANIC_MONSTER_NAME",VLOOKUP(AK459,'LibSets constants'!$I$4:$L$1003,4,FALSE),""),"")</f>
        <v/>
      </c>
      <c r="AN459" s="3" t="str">
        <f>IF(G459&lt;&gt;"LIBSETS_SETTYPE_BATTLEGROUND",IF(G459&lt;&gt;"LIBSETS_SETTYPE_SPECIAL",IF(AO459&lt;&gt;"",VLOOKUP(AO459,'ESO zone constants'!$D$3:$H$4953,5,FALSE),""),""),"")</f>
        <v/>
      </c>
      <c r="AP459" s="44"/>
      <c r="AQ459" s="43" t="str">
        <f>IF(AP459&lt;&gt;"",IF(AP459&lt;&gt;"LIBSETS_DROP_MECHANIC_MONSTER_NAME",VLOOKUP(AP459,'LibSets constants'!$I$4:$L$1003,3,FALSE),""),"")</f>
        <v/>
      </c>
      <c r="AR459" s="43" t="str">
        <f>IF(AP459&lt;&gt;"",IF(AP459&lt;&gt;"LIBSETS_DROP_MECHANIC_MONSTER_NAME",VLOOKUP(AP459,'LibSets constants'!$I$4:$L$1003,4,FALSE),""),"")</f>
        <v/>
      </c>
      <c r="AS459" s="3" t="str">
        <f>IF(G459&lt;&gt;"LIBSETS_SETTYPE_BATTLEGROUND",IF(G459&lt;&gt;"LIBSETS_SETTYPE_SPECIAL",IF(AT459&lt;&gt;"",VLOOKUP(AT459,'ESO zone constants'!$D$3:$H$4953,5,FALSE),""),""),"")</f>
        <v/>
      </c>
      <c r="AU459" s="44"/>
      <c r="AV459" s="43" t="str">
        <f>IF(AU459&lt;&gt;"",IF(AU459&lt;&gt;"LIBSETS_DROP_MECHANIC_MONSTER_NAME",VLOOKUP(AU459,'LibSets constants'!$I$4:$L$1003,3,FALSE),""),"")</f>
        <v/>
      </c>
      <c r="AW459" s="43" t="str">
        <f>IF(AU459&lt;&gt;"",IF(AU459&lt;&gt;"LIBSETS_DROP_MECHANIC_MONSTER_NAME",VLOOKUP(AU459,'LibSets constants'!$I$4:$L$1003,4,FALSE),""),"")</f>
        <v/>
      </c>
      <c r="AX459" s="87" t="s">
        <v>2678</v>
      </c>
      <c r="AY459" s="21" t="str">
        <f t="shared" si="35"/>
        <v>[521] = {wayshrines={-1,-1,-1,}, dlcId=DLC_GREYMOOR</v>
      </c>
      <c r="AZ459" s="21" t="str">
        <f t="shared" si="36"/>
        <v>, veteran=false</v>
      </c>
      <c r="BA459" s="21" t="str">
        <f t="shared" si="37"/>
        <v>, setType=LIBSETS_SETTYPE_MYTHIC</v>
      </c>
      <c r="BB459" s="21" t="str">
        <f t="shared" si="38"/>
        <v>, dropMechanic={LIBSETS_DROP_MECHANIC_ANTIQUITIES}},</v>
      </c>
      <c r="BC459" s="21" t="str">
        <f t="shared" si="39"/>
        <v xml:space="preserve"> --Bloodlord\'s Embrace / Umarmung des Blutfürsten   [Antiquities]</v>
      </c>
    </row>
    <row r="460" spans="1:55" x14ac:dyDescent="0.25">
      <c r="A460" s="5">
        <v>522</v>
      </c>
      <c r="B460" t="s">
        <v>1780</v>
      </c>
      <c r="C460" t="s">
        <v>1781</v>
      </c>
      <c r="D460" s="3">
        <f>A460</f>
        <v>522</v>
      </c>
      <c r="E460" s="42"/>
      <c r="G460" s="8" t="s">
        <v>1477</v>
      </c>
      <c r="I460" t="s">
        <v>92</v>
      </c>
      <c r="J460" t="s">
        <v>91</v>
      </c>
      <c r="K460">
        <v>249</v>
      </c>
      <c r="L460">
        <v>249</v>
      </c>
      <c r="M460">
        <v>249</v>
      </c>
      <c r="N460">
        <v>0</v>
      </c>
      <c r="O460" s="66" t="s">
        <v>451</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S460" s="19" t="str">
        <f>IF(AND(R460&lt;&gt;"",NOT(ISERROR(R460))),R460,IF(P460&lt;&gt;"",IF(NOT(ISERROR(VLOOKUP(P460,'ESO Dungeon constants'!$D$3:$H$9999,5,FALSE))),VLOOKUP(P460,'ESO Dungeon constants'!$D$3:$I$9999,6,FALSE),VLOOKUP(P460,'ESO zone constants'!$H$3:$K$9987,4,FALSE)),""))</f>
        <v>DLC_ORSINIUM</v>
      </c>
      <c r="T460" s="3" t="str">
        <f>IF(S460&lt;&gt;"",VLOOKUP(S460,'LibSets constants'!$B$4:$C$1003,2,FALSE),"")</f>
        <v>Orsinium</v>
      </c>
      <c r="U460" s="33" t="s">
        <v>1561</v>
      </c>
      <c r="V460" s="3" t="str">
        <f>IF(U460&lt;&gt;"",IF(U460&lt;&gt;"LIBSETS_DROP_MECHANIC_MONSTER_NAME",VLOOKUP(U460,'LibSets constants'!$I$4:$L$1003,3,FALSE),""),"")</f>
        <v>Arena stage chest</v>
      </c>
      <c r="W460" s="3" t="str">
        <f>IF(U460&lt;&gt;"",IF(U460&lt;&gt;"LIBSETS_DROP_MECHANIC_MONSTER_NAME",VLOOKUP(U460,'LibSets constants'!$I$4:$L$1003,4,FALSE),""),"")</f>
        <v>Arena-Phasen Schatztruhe</v>
      </c>
      <c r="X460" s="3"/>
      <c r="Y460" s="3" t="str">
        <f>IF(G460&lt;&gt;"LIBSETS_SETTYPE_BATTLEGROUND",IF(G460&lt;&gt;"LIBSETS_SETTYPE_SPECIAL",IF(X460&lt;&gt;"",X460,IF(Z460&lt;&gt;"",VLOOKUP(Z460,'ESO zone constants'!$D$3:$H$4953,5,FALSE),"")),""),"")</f>
        <v/>
      </c>
      <c r="Z460" t="str">
        <f>IF(AND(O460&lt;&gt;"",NOT(ISERROR(O460))),"",IF(AND(L460&lt;&gt;"",L460&gt;0,NOT(ISERROR(L460))),VLOOKUP(L460,'ESO dumped WayshrineInfo'!$K$3:$N$9999,4,FALSE),""))</f>
        <v/>
      </c>
      <c r="AB460" s="43" t="str">
        <f>IF(AA460&lt;&gt;"",IF(AA460&lt;&gt;"LIBSETS_DROP_MECHANIC_MONSTER_NAME",VLOOKUP(AA460,'LibSets constants'!$I$4:$L$1003,3,FALSE),""),"")</f>
        <v/>
      </c>
      <c r="AC460" s="43" t="str">
        <f>IF(AA460&lt;&gt;"",IF(AA460&lt;&gt;"LIBSETS_DROP_MECHANIC_MONSTER_NAME",VLOOKUP(AA460,'LibSets constants'!$I$4:$L$1003,4,FALSE),""),"")</f>
        <v/>
      </c>
      <c r="AD460" s="3" t="str">
        <f>IF(G460&lt;&gt;"LIBSETS_SETTYPE_BATTLEGROUND",IF(G460&lt;&gt;"LIBSETS_SETTYPE_SPECIAL",IF(AE460&lt;&gt;"",VLOOKUP(AE460,'ESO zone constants'!$D$3:$H$4953,5,FALSE),""),""),"")</f>
        <v/>
      </c>
      <c r="AE460" t="str">
        <f>IF(AND(O460&lt;&gt;"",NOT(ISERROR(O460))),"",IF(AND(M460&lt;&gt;"",M460&gt;0,NOT(ISERROR(M460))),VLOOKUP(M460,'ESO dumped WayshrineInfo'!$K$3:$N$9999,4,FALSE),""))</f>
        <v/>
      </c>
      <c r="AF460" s="44"/>
      <c r="AG460" s="43" t="str">
        <f>IF(AF460&lt;&gt;"",IF(AF460&lt;&gt;"LIBSETS_DROP_MECHANIC_MONSTER_NAME",VLOOKUP(AF460,'LibSets constants'!$I$4:$L$1003,3,FALSE),""),"")</f>
        <v/>
      </c>
      <c r="AH460" s="43" t="str">
        <f>IF(AF460&lt;&gt;"",IF(AF460&lt;&gt;"LIBSETS_DROP_MECHANIC_MONSTER_NAME",VLOOKUP(AF460,'LibSets constants'!$I$4:$L$1003,4,FALSE),""),"")</f>
        <v/>
      </c>
      <c r="AI460" s="3" t="str">
        <f>IF(G460&lt;&gt;"LIBSETS_SETTYPE_BATTLEGROUND",IF(G460&lt;&gt;"LIBSETS_SETTYPE_SPECIAL",IF(AJ460&lt;&gt;"",VLOOKUP(AJ460,'ESO zone constants'!$D$3:$H$4953,5,FALSE),""),""),"")</f>
        <v/>
      </c>
      <c r="AK460" s="44"/>
      <c r="AL460" s="43" t="str">
        <f>IF(AK460&lt;&gt;"",IF(AK460&lt;&gt;"LIBSETS_DROP_MECHANIC_MONSTER_NAME",VLOOKUP(AK460,'LibSets constants'!$I$4:$L$1003,3,FALSE),""),"")</f>
        <v/>
      </c>
      <c r="AM460" s="43" t="str">
        <f>IF(AK460&lt;&gt;"",IF(AK460&lt;&gt;"LIBSETS_DROP_MECHANIC_MONSTER_NAME",VLOOKUP(AK460,'LibSets constants'!$I$4:$L$1003,4,FALSE),""),"")</f>
        <v/>
      </c>
      <c r="AN460" s="3" t="str">
        <f>IF(G460&lt;&gt;"LIBSETS_SETTYPE_BATTLEGROUND",IF(G460&lt;&gt;"LIBSETS_SETTYPE_SPECIAL",IF(AO460&lt;&gt;"",VLOOKUP(AO460,'ESO zone constants'!$D$3:$H$4953,5,FALSE),""),""),"")</f>
        <v/>
      </c>
      <c r="AP460" s="44"/>
      <c r="AQ460" s="43" t="str">
        <f>IF(AP460&lt;&gt;"",IF(AP460&lt;&gt;"LIBSETS_DROP_MECHANIC_MONSTER_NAME",VLOOKUP(AP460,'LibSets constants'!$I$4:$L$1003,3,FALSE),""),"")</f>
        <v/>
      </c>
      <c r="AR460" s="43" t="str">
        <f>IF(AP460&lt;&gt;"",IF(AP460&lt;&gt;"LIBSETS_DROP_MECHANIC_MONSTER_NAME",VLOOKUP(AP460,'LibSets constants'!$I$4:$L$1003,4,FALSE),""),"")</f>
        <v/>
      </c>
      <c r="AS460" s="3" t="str">
        <f>IF(G460&lt;&gt;"LIBSETS_SETTYPE_BATTLEGROUND",IF(G460&lt;&gt;"LIBSETS_SETTYPE_SPECIAL",IF(AT460&lt;&gt;"",VLOOKUP(AT460,'ESO zone constants'!$D$3:$H$4953,5,FALSE),""),""),"")</f>
        <v/>
      </c>
      <c r="AU460" s="44"/>
      <c r="AV460" s="43" t="str">
        <f>IF(AU460&lt;&gt;"",IF(AU460&lt;&gt;"LIBSETS_DROP_MECHANIC_MONSTER_NAME",VLOOKUP(AU460,'LibSets constants'!$I$4:$L$1003,3,FALSE),""),"")</f>
        <v/>
      </c>
      <c r="AW460" s="43" t="str">
        <f>IF(AU460&lt;&gt;"",IF(AU460&lt;&gt;"LIBSETS_DROP_MECHANIC_MONSTER_NAME",VLOOKUP(AU460,'LibSets constants'!$I$4:$L$1003,4,FALSE),""),"")</f>
        <v/>
      </c>
      <c r="AX460" s="87" t="s">
        <v>2678</v>
      </c>
      <c r="AY460" s="21" t="str">
        <f t="shared" si="35"/>
        <v>[522] = {wayshrines={249,249,249,}, dlcId=DLC_ORSINIUM</v>
      </c>
      <c r="AZ460" s="21" t="str">
        <f t="shared" si="36"/>
        <v>, zoneIds={677}, veteran=true</v>
      </c>
      <c r="BA460" s="21" t="str">
        <f t="shared" si="37"/>
        <v>, setType=LIBSETS_SETTYPE_ARENA</v>
      </c>
      <c r="BB460" s="21" t="str">
        <f t="shared" si="38"/>
        <v>, dropMechanic={LIBSETS_DROP_MECHANIC_ARENA_STAGE_CHEST}},</v>
      </c>
      <c r="BC460" s="21" t="str">
        <f t="shared" si="39"/>
        <v xml:space="preserve"> --Perfected Merciless Charge / Perfektionierter gnadenloser Ansturm   [Maelstrom Arena]</v>
      </c>
    </row>
    <row r="461" spans="1:55" x14ac:dyDescent="0.25">
      <c r="A461" s="5">
        <v>523</v>
      </c>
      <c r="B461" t="s">
        <v>1782</v>
      </c>
      <c r="C461" t="s">
        <v>1783</v>
      </c>
      <c r="D461" s="3">
        <f>A461</f>
        <v>523</v>
      </c>
      <c r="E461" s="42"/>
      <c r="G461" s="8" t="s">
        <v>1477</v>
      </c>
      <c r="I461" t="s">
        <v>92</v>
      </c>
      <c r="J461" t="s">
        <v>91</v>
      </c>
      <c r="K461">
        <v>249</v>
      </c>
      <c r="L461">
        <v>249</v>
      </c>
      <c r="M461">
        <v>249</v>
      </c>
      <c r="N461">
        <v>0</v>
      </c>
      <c r="O461" s="66" t="s">
        <v>451</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S461" s="19" t="str">
        <f>IF(AND(R461&lt;&gt;"",NOT(ISERROR(R461))),R461,IF(P461&lt;&gt;"",IF(NOT(ISERROR(VLOOKUP(P461,'ESO Dungeon constants'!$D$3:$H$9999,5,FALSE))),VLOOKUP(P461,'ESO Dungeon constants'!$D$3:$I$9999,6,FALSE),VLOOKUP(P461,'ESO zone constants'!$H$3:$K$9987,4,FALSE)),""))</f>
        <v>DLC_ORSINIUM</v>
      </c>
      <c r="T461" s="3" t="str">
        <f>IF(S461&lt;&gt;"",VLOOKUP(S461,'LibSets constants'!$B$4:$C$1003,2,FALSE),"")</f>
        <v>Orsinium</v>
      </c>
      <c r="U461" s="33" t="s">
        <v>1561</v>
      </c>
      <c r="V461" s="3" t="str">
        <f>IF(U461&lt;&gt;"",IF(U461&lt;&gt;"LIBSETS_DROP_MECHANIC_MONSTER_NAME",VLOOKUP(U461,'LibSets constants'!$I$4:$L$1003,3,FALSE),""),"")</f>
        <v>Arena stage chest</v>
      </c>
      <c r="W461" s="3" t="str">
        <f>IF(U461&lt;&gt;"",IF(U461&lt;&gt;"LIBSETS_DROP_MECHANIC_MONSTER_NAME",VLOOKUP(U461,'LibSets constants'!$I$4:$L$1003,4,FALSE),""),"")</f>
        <v>Arena-Phasen Schatztruhe</v>
      </c>
      <c r="X461" s="3"/>
      <c r="Y461" s="3" t="str">
        <f>IF(G461&lt;&gt;"LIBSETS_SETTYPE_BATTLEGROUND",IF(G461&lt;&gt;"LIBSETS_SETTYPE_SPECIAL",IF(X461&lt;&gt;"",X461,IF(Z461&lt;&gt;"",VLOOKUP(Z461,'ESO zone constants'!$D$3:$H$4953,5,FALSE),"")),""),"")</f>
        <v/>
      </c>
      <c r="Z461" t="str">
        <f>IF(AND(O461&lt;&gt;"",NOT(ISERROR(O461))),"",IF(AND(L461&lt;&gt;"",L461&gt;0,NOT(ISERROR(L461))),VLOOKUP(L461,'ESO dumped WayshrineInfo'!$K$3:$N$9999,4,FALSE),""))</f>
        <v/>
      </c>
      <c r="AB461" s="43" t="str">
        <f>IF(AA461&lt;&gt;"",IF(AA461&lt;&gt;"LIBSETS_DROP_MECHANIC_MONSTER_NAME",VLOOKUP(AA461,'LibSets constants'!$I$4:$L$1003,3,FALSE),""),"")</f>
        <v/>
      </c>
      <c r="AC461" s="43" t="str">
        <f>IF(AA461&lt;&gt;"",IF(AA461&lt;&gt;"LIBSETS_DROP_MECHANIC_MONSTER_NAME",VLOOKUP(AA461,'LibSets constants'!$I$4:$L$1003,4,FALSE),""),"")</f>
        <v/>
      </c>
      <c r="AD461" s="3" t="str">
        <f>IF(G461&lt;&gt;"LIBSETS_SETTYPE_BATTLEGROUND",IF(G461&lt;&gt;"LIBSETS_SETTYPE_SPECIAL",IF(AE461&lt;&gt;"",VLOOKUP(AE461,'ESO zone constants'!$D$3:$H$4953,5,FALSE),""),""),"")</f>
        <v/>
      </c>
      <c r="AE461" t="str">
        <f>IF(AND(O461&lt;&gt;"",NOT(ISERROR(O461))),"",IF(AND(M461&lt;&gt;"",M461&gt;0,NOT(ISERROR(M461))),VLOOKUP(M461,'ESO dumped WayshrineInfo'!$K$3:$N$9999,4,FALSE),""))</f>
        <v/>
      </c>
      <c r="AF461" s="44"/>
      <c r="AG461" s="43" t="str">
        <f>IF(AF461&lt;&gt;"",IF(AF461&lt;&gt;"LIBSETS_DROP_MECHANIC_MONSTER_NAME",VLOOKUP(AF461,'LibSets constants'!$I$4:$L$1003,3,FALSE),""),"")</f>
        <v/>
      </c>
      <c r="AH461" s="43" t="str">
        <f>IF(AF461&lt;&gt;"",IF(AF461&lt;&gt;"LIBSETS_DROP_MECHANIC_MONSTER_NAME",VLOOKUP(AF461,'LibSets constants'!$I$4:$L$1003,4,FALSE),""),"")</f>
        <v/>
      </c>
      <c r="AI461" s="3" t="str">
        <f>IF(G461&lt;&gt;"LIBSETS_SETTYPE_BATTLEGROUND",IF(G461&lt;&gt;"LIBSETS_SETTYPE_SPECIAL",IF(AJ461&lt;&gt;"",VLOOKUP(AJ461,'ESO zone constants'!$D$3:$H$4953,5,FALSE),""),""),"")</f>
        <v/>
      </c>
      <c r="AK461" s="44"/>
      <c r="AL461" s="43" t="str">
        <f>IF(AK461&lt;&gt;"",IF(AK461&lt;&gt;"LIBSETS_DROP_MECHANIC_MONSTER_NAME",VLOOKUP(AK461,'LibSets constants'!$I$4:$L$1003,3,FALSE),""),"")</f>
        <v/>
      </c>
      <c r="AM461" s="43" t="str">
        <f>IF(AK461&lt;&gt;"",IF(AK461&lt;&gt;"LIBSETS_DROP_MECHANIC_MONSTER_NAME",VLOOKUP(AK461,'LibSets constants'!$I$4:$L$1003,4,FALSE),""),"")</f>
        <v/>
      </c>
      <c r="AN461" s="3" t="str">
        <f>IF(G461&lt;&gt;"LIBSETS_SETTYPE_BATTLEGROUND",IF(G461&lt;&gt;"LIBSETS_SETTYPE_SPECIAL",IF(AO461&lt;&gt;"",VLOOKUP(AO461,'ESO zone constants'!$D$3:$H$4953,5,FALSE),""),""),"")</f>
        <v/>
      </c>
      <c r="AP461" s="44"/>
      <c r="AQ461" s="43" t="str">
        <f>IF(AP461&lt;&gt;"",IF(AP461&lt;&gt;"LIBSETS_DROP_MECHANIC_MONSTER_NAME",VLOOKUP(AP461,'LibSets constants'!$I$4:$L$1003,3,FALSE),""),"")</f>
        <v/>
      </c>
      <c r="AR461" s="43" t="str">
        <f>IF(AP461&lt;&gt;"",IF(AP461&lt;&gt;"LIBSETS_DROP_MECHANIC_MONSTER_NAME",VLOOKUP(AP461,'LibSets constants'!$I$4:$L$1003,4,FALSE),""),"")</f>
        <v/>
      </c>
      <c r="AS461" s="3" t="str">
        <f>IF(G461&lt;&gt;"LIBSETS_SETTYPE_BATTLEGROUND",IF(G461&lt;&gt;"LIBSETS_SETTYPE_SPECIAL",IF(AT461&lt;&gt;"",VLOOKUP(AT461,'ESO zone constants'!$D$3:$H$4953,5,FALSE),""),""),"")</f>
        <v/>
      </c>
      <c r="AU461" s="44"/>
      <c r="AV461" s="43" t="str">
        <f>IF(AU461&lt;&gt;"",IF(AU461&lt;&gt;"LIBSETS_DROP_MECHANIC_MONSTER_NAME",VLOOKUP(AU461,'LibSets constants'!$I$4:$L$1003,3,FALSE),""),"")</f>
        <v/>
      </c>
      <c r="AW461" s="43" t="str">
        <f>IF(AU461&lt;&gt;"",IF(AU461&lt;&gt;"LIBSETS_DROP_MECHANIC_MONSTER_NAME",VLOOKUP(AU461,'LibSets constants'!$I$4:$L$1003,4,FALSE),""),"")</f>
        <v/>
      </c>
      <c r="AX461" s="87" t="s">
        <v>2678</v>
      </c>
      <c r="AY461" s="21" t="str">
        <f t="shared" si="35"/>
        <v>[523] = {wayshrines={249,249,249,}, dlcId=DLC_ORSINIUM</v>
      </c>
      <c r="AZ461" s="21" t="str">
        <f t="shared" si="36"/>
        <v>, zoneIds={677}, veteran=true</v>
      </c>
      <c r="BA461" s="21" t="str">
        <f t="shared" si="37"/>
        <v>, setType=LIBSETS_SETTYPE_ARENA</v>
      </c>
      <c r="BB461" s="21" t="str">
        <f t="shared" si="38"/>
        <v>, dropMechanic={LIBSETS_DROP_MECHANIC_ARENA_STAGE_CHEST}},</v>
      </c>
      <c r="BC461" s="21" t="str">
        <f t="shared" si="39"/>
        <v xml:space="preserve"> --Perfected Rampaging Slash / Perfektionierter tobender Schnitt   [Maelstrom Arena]</v>
      </c>
    </row>
    <row r="462" spans="1:55" x14ac:dyDescent="0.25">
      <c r="A462" s="5">
        <v>524</v>
      </c>
      <c r="B462" t="s">
        <v>1785</v>
      </c>
      <c r="C462" t="s">
        <v>1784</v>
      </c>
      <c r="D462" s="3">
        <f>A462</f>
        <v>524</v>
      </c>
      <c r="E462" s="42"/>
      <c r="G462" s="8" t="s">
        <v>1477</v>
      </c>
      <c r="I462" t="s">
        <v>92</v>
      </c>
      <c r="J462" t="s">
        <v>91</v>
      </c>
      <c r="K462">
        <v>249</v>
      </c>
      <c r="L462">
        <v>249</v>
      </c>
      <c r="M462">
        <v>249</v>
      </c>
      <c r="N462">
        <v>0</v>
      </c>
      <c r="O462" s="66" t="s">
        <v>451</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S462" s="19" t="str">
        <f>IF(AND(R462&lt;&gt;"",NOT(ISERROR(R462))),R462,IF(P462&lt;&gt;"",IF(NOT(ISERROR(VLOOKUP(P462,'ESO Dungeon constants'!$D$3:$H$9999,5,FALSE))),VLOOKUP(P462,'ESO Dungeon constants'!$D$3:$I$9999,6,FALSE),VLOOKUP(P462,'ESO zone constants'!$H$3:$K$9987,4,FALSE)),""))</f>
        <v>DLC_ORSINIUM</v>
      </c>
      <c r="T462" s="3" t="str">
        <f>IF(S462&lt;&gt;"",VLOOKUP(S462,'LibSets constants'!$B$4:$C$1003,2,FALSE),"")</f>
        <v>Orsinium</v>
      </c>
      <c r="U462" s="33" t="s">
        <v>1561</v>
      </c>
      <c r="V462" s="3" t="str">
        <f>IF(U462&lt;&gt;"",IF(U462&lt;&gt;"LIBSETS_DROP_MECHANIC_MONSTER_NAME",VLOOKUP(U462,'LibSets constants'!$I$4:$L$1003,3,FALSE),""),"")</f>
        <v>Arena stage chest</v>
      </c>
      <c r="W462" s="3" t="str">
        <f>IF(U462&lt;&gt;"",IF(U462&lt;&gt;"LIBSETS_DROP_MECHANIC_MONSTER_NAME",VLOOKUP(U462,'LibSets constants'!$I$4:$L$1003,4,FALSE),""),"")</f>
        <v>Arena-Phasen Schatztruhe</v>
      </c>
      <c r="X462" s="3"/>
      <c r="Y462" s="3" t="str">
        <f>IF(G462&lt;&gt;"LIBSETS_SETTYPE_BATTLEGROUND",IF(G462&lt;&gt;"LIBSETS_SETTYPE_SPECIAL",IF(X462&lt;&gt;"",X462,IF(Z462&lt;&gt;"",VLOOKUP(Z462,'ESO zone constants'!$D$3:$H$4953,5,FALSE),"")),""),"")</f>
        <v/>
      </c>
      <c r="Z462" t="str">
        <f>IF(AND(O462&lt;&gt;"",NOT(ISERROR(O462))),"",IF(AND(L462&lt;&gt;"",L462&gt;0,NOT(ISERROR(L462))),VLOOKUP(L462,'ESO dumped WayshrineInfo'!$K$3:$N$9999,4,FALSE),""))</f>
        <v/>
      </c>
      <c r="AB462" s="43" t="str">
        <f>IF(AA462&lt;&gt;"",IF(AA462&lt;&gt;"LIBSETS_DROP_MECHANIC_MONSTER_NAME",VLOOKUP(AA462,'LibSets constants'!$I$4:$L$1003,3,FALSE),""),"")</f>
        <v/>
      </c>
      <c r="AC462" s="43" t="str">
        <f>IF(AA462&lt;&gt;"",IF(AA462&lt;&gt;"LIBSETS_DROP_MECHANIC_MONSTER_NAME",VLOOKUP(AA462,'LibSets constants'!$I$4:$L$1003,4,FALSE),""),"")</f>
        <v/>
      </c>
      <c r="AD462" s="3" t="str">
        <f>IF(G462&lt;&gt;"LIBSETS_SETTYPE_BATTLEGROUND",IF(G462&lt;&gt;"LIBSETS_SETTYPE_SPECIAL",IF(AE462&lt;&gt;"",VLOOKUP(AE462,'ESO zone constants'!$D$3:$H$4953,5,FALSE),""),""),"")</f>
        <v/>
      </c>
      <c r="AE462" t="str">
        <f>IF(AND(O462&lt;&gt;"",NOT(ISERROR(O462))),"",IF(AND(M462&lt;&gt;"",M462&gt;0,NOT(ISERROR(M462))),VLOOKUP(M462,'ESO dumped WayshrineInfo'!$K$3:$N$9999,4,FALSE),""))</f>
        <v/>
      </c>
      <c r="AF462" s="44"/>
      <c r="AG462" s="43" t="str">
        <f>IF(AF462&lt;&gt;"",IF(AF462&lt;&gt;"LIBSETS_DROP_MECHANIC_MONSTER_NAME",VLOOKUP(AF462,'LibSets constants'!$I$4:$L$1003,3,FALSE),""),"")</f>
        <v/>
      </c>
      <c r="AH462" s="43" t="str">
        <f>IF(AF462&lt;&gt;"",IF(AF462&lt;&gt;"LIBSETS_DROP_MECHANIC_MONSTER_NAME",VLOOKUP(AF462,'LibSets constants'!$I$4:$L$1003,4,FALSE),""),"")</f>
        <v/>
      </c>
      <c r="AI462" s="3" t="str">
        <f>IF(G462&lt;&gt;"LIBSETS_SETTYPE_BATTLEGROUND",IF(G462&lt;&gt;"LIBSETS_SETTYPE_SPECIAL",IF(AJ462&lt;&gt;"",VLOOKUP(AJ462,'ESO zone constants'!$D$3:$H$4953,5,FALSE),""),""),"")</f>
        <v/>
      </c>
      <c r="AK462" s="44"/>
      <c r="AL462" s="43" t="str">
        <f>IF(AK462&lt;&gt;"",IF(AK462&lt;&gt;"LIBSETS_DROP_MECHANIC_MONSTER_NAME",VLOOKUP(AK462,'LibSets constants'!$I$4:$L$1003,3,FALSE),""),"")</f>
        <v/>
      </c>
      <c r="AM462" s="43" t="str">
        <f>IF(AK462&lt;&gt;"",IF(AK462&lt;&gt;"LIBSETS_DROP_MECHANIC_MONSTER_NAME",VLOOKUP(AK462,'LibSets constants'!$I$4:$L$1003,4,FALSE),""),"")</f>
        <v/>
      </c>
      <c r="AN462" s="3" t="str">
        <f>IF(G462&lt;&gt;"LIBSETS_SETTYPE_BATTLEGROUND",IF(G462&lt;&gt;"LIBSETS_SETTYPE_SPECIAL",IF(AO462&lt;&gt;"",VLOOKUP(AO462,'ESO zone constants'!$D$3:$H$4953,5,FALSE),""),""),"")</f>
        <v/>
      </c>
      <c r="AP462" s="44"/>
      <c r="AQ462" s="43" t="str">
        <f>IF(AP462&lt;&gt;"",IF(AP462&lt;&gt;"LIBSETS_DROP_MECHANIC_MONSTER_NAME",VLOOKUP(AP462,'LibSets constants'!$I$4:$L$1003,3,FALSE),""),"")</f>
        <v/>
      </c>
      <c r="AR462" s="43" t="str">
        <f>IF(AP462&lt;&gt;"",IF(AP462&lt;&gt;"LIBSETS_DROP_MECHANIC_MONSTER_NAME",VLOOKUP(AP462,'LibSets constants'!$I$4:$L$1003,4,FALSE),""),"")</f>
        <v/>
      </c>
      <c r="AS462" s="3" t="str">
        <f>IF(G462&lt;&gt;"LIBSETS_SETTYPE_BATTLEGROUND",IF(G462&lt;&gt;"LIBSETS_SETTYPE_SPECIAL",IF(AT462&lt;&gt;"",VLOOKUP(AT462,'ESO zone constants'!$D$3:$H$4953,5,FALSE),""),""),"")</f>
        <v/>
      </c>
      <c r="AU462" s="44"/>
      <c r="AV462" s="43" t="str">
        <f>IF(AU462&lt;&gt;"",IF(AU462&lt;&gt;"LIBSETS_DROP_MECHANIC_MONSTER_NAME",VLOOKUP(AU462,'LibSets constants'!$I$4:$L$1003,3,FALSE),""),"")</f>
        <v/>
      </c>
      <c r="AW462" s="43" t="str">
        <f>IF(AU462&lt;&gt;"",IF(AU462&lt;&gt;"LIBSETS_DROP_MECHANIC_MONSTER_NAME",VLOOKUP(AU462,'LibSets constants'!$I$4:$L$1003,4,FALSE),""),"")</f>
        <v/>
      </c>
      <c r="AX462" s="87" t="s">
        <v>2678</v>
      </c>
      <c r="AY462" s="21" t="str">
        <f t="shared" si="35"/>
        <v>[524] = {wayshrines={249,249,249,}, dlcId=DLC_ORSINIUM</v>
      </c>
      <c r="AZ462" s="21" t="str">
        <f t="shared" si="36"/>
        <v>, zoneIds={677}, veteran=true</v>
      </c>
      <c r="BA462" s="21" t="str">
        <f t="shared" si="37"/>
        <v>, setType=LIBSETS_SETTYPE_ARENA</v>
      </c>
      <c r="BB462" s="21" t="str">
        <f t="shared" si="38"/>
        <v>, dropMechanic={LIBSETS_DROP_MECHANIC_ARENA_STAGE_CHEST}},</v>
      </c>
      <c r="BC462" s="21" t="str">
        <f t="shared" si="39"/>
        <v xml:space="preserve"> --Perfected Cruel Flurry / Perfektionierter grausamer Schlaghagel   [Maelstrom Arena]</v>
      </c>
    </row>
    <row r="463" spans="1:55" x14ac:dyDescent="0.25">
      <c r="A463" s="5">
        <v>525</v>
      </c>
      <c r="B463" t="s">
        <v>1787</v>
      </c>
      <c r="C463" t="s">
        <v>1786</v>
      </c>
      <c r="D463" s="3">
        <f>A463</f>
        <v>525</v>
      </c>
      <c r="E463" s="42"/>
      <c r="G463" s="8" t="s">
        <v>1477</v>
      </c>
      <c r="I463" t="s">
        <v>92</v>
      </c>
      <c r="J463" t="s">
        <v>91</v>
      </c>
      <c r="K463">
        <v>249</v>
      </c>
      <c r="L463">
        <v>249</v>
      </c>
      <c r="M463">
        <v>249</v>
      </c>
      <c r="N463">
        <v>0</v>
      </c>
      <c r="O463" s="66" t="s">
        <v>451</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S463" s="19" t="str">
        <f>IF(AND(R463&lt;&gt;"",NOT(ISERROR(R463))),R463,IF(P463&lt;&gt;"",IF(NOT(ISERROR(VLOOKUP(P463,'ESO Dungeon constants'!$D$3:$H$9999,5,FALSE))),VLOOKUP(P463,'ESO Dungeon constants'!$D$3:$I$9999,6,FALSE),VLOOKUP(P463,'ESO zone constants'!$H$3:$K$9987,4,FALSE)),""))</f>
        <v>DLC_ORSINIUM</v>
      </c>
      <c r="T463" s="3" t="str">
        <f>IF(S463&lt;&gt;"",VLOOKUP(S463,'LibSets constants'!$B$4:$C$1003,2,FALSE),"")</f>
        <v>Orsinium</v>
      </c>
      <c r="U463" s="33" t="s">
        <v>1561</v>
      </c>
      <c r="V463" s="3" t="str">
        <f>IF(U463&lt;&gt;"",IF(U463&lt;&gt;"LIBSETS_DROP_MECHANIC_MONSTER_NAME",VLOOKUP(U463,'LibSets constants'!$I$4:$L$1003,3,FALSE),""),"")</f>
        <v>Arena stage chest</v>
      </c>
      <c r="W463" s="3" t="str">
        <f>IF(U463&lt;&gt;"",IF(U463&lt;&gt;"LIBSETS_DROP_MECHANIC_MONSTER_NAME",VLOOKUP(U463,'LibSets constants'!$I$4:$L$1003,4,FALSE),""),"")</f>
        <v>Arena-Phasen Schatztruhe</v>
      </c>
      <c r="X463" s="3"/>
      <c r="Y463" s="3" t="str">
        <f>IF(G463&lt;&gt;"LIBSETS_SETTYPE_BATTLEGROUND",IF(G463&lt;&gt;"LIBSETS_SETTYPE_SPECIAL",IF(X463&lt;&gt;"",X463,IF(Z463&lt;&gt;"",VLOOKUP(Z463,'ESO zone constants'!$D$3:$H$4953,5,FALSE),"")),""),"")</f>
        <v/>
      </c>
      <c r="Z463" t="str">
        <f>IF(AND(O463&lt;&gt;"",NOT(ISERROR(O463))),"",IF(AND(L463&lt;&gt;"",L463&gt;0,NOT(ISERROR(L463))),VLOOKUP(L463,'ESO dumped WayshrineInfo'!$K$3:$N$9999,4,FALSE),""))</f>
        <v/>
      </c>
      <c r="AB463" s="43" t="str">
        <f>IF(AA463&lt;&gt;"",IF(AA463&lt;&gt;"LIBSETS_DROP_MECHANIC_MONSTER_NAME",VLOOKUP(AA463,'LibSets constants'!$I$4:$L$1003,3,FALSE),""),"")</f>
        <v/>
      </c>
      <c r="AC463" s="43" t="str">
        <f>IF(AA463&lt;&gt;"",IF(AA463&lt;&gt;"LIBSETS_DROP_MECHANIC_MONSTER_NAME",VLOOKUP(AA463,'LibSets constants'!$I$4:$L$1003,4,FALSE),""),"")</f>
        <v/>
      </c>
      <c r="AD463" s="3" t="str">
        <f>IF(G463&lt;&gt;"LIBSETS_SETTYPE_BATTLEGROUND",IF(G463&lt;&gt;"LIBSETS_SETTYPE_SPECIAL",IF(AE463&lt;&gt;"",VLOOKUP(AE463,'ESO zone constants'!$D$3:$H$4953,5,FALSE),""),""),"")</f>
        <v/>
      </c>
      <c r="AE463" t="str">
        <f>IF(AND(O463&lt;&gt;"",NOT(ISERROR(O463))),"",IF(AND(M463&lt;&gt;"",M463&gt;0,NOT(ISERROR(M463))),VLOOKUP(M463,'ESO dumped WayshrineInfo'!$K$3:$N$9999,4,FALSE),""))</f>
        <v/>
      </c>
      <c r="AF463" s="44"/>
      <c r="AG463" s="43" t="str">
        <f>IF(AF463&lt;&gt;"",IF(AF463&lt;&gt;"LIBSETS_DROP_MECHANIC_MONSTER_NAME",VLOOKUP(AF463,'LibSets constants'!$I$4:$L$1003,3,FALSE),""),"")</f>
        <v/>
      </c>
      <c r="AH463" s="43" t="str">
        <f>IF(AF463&lt;&gt;"",IF(AF463&lt;&gt;"LIBSETS_DROP_MECHANIC_MONSTER_NAME",VLOOKUP(AF463,'LibSets constants'!$I$4:$L$1003,4,FALSE),""),"")</f>
        <v/>
      </c>
      <c r="AI463" s="3" t="str">
        <f>IF(G463&lt;&gt;"LIBSETS_SETTYPE_BATTLEGROUND",IF(G463&lt;&gt;"LIBSETS_SETTYPE_SPECIAL",IF(AJ463&lt;&gt;"",VLOOKUP(AJ463,'ESO zone constants'!$D$3:$H$4953,5,FALSE),""),""),"")</f>
        <v/>
      </c>
      <c r="AK463" s="44"/>
      <c r="AL463" s="43" t="str">
        <f>IF(AK463&lt;&gt;"",IF(AK463&lt;&gt;"LIBSETS_DROP_MECHANIC_MONSTER_NAME",VLOOKUP(AK463,'LibSets constants'!$I$4:$L$1003,3,FALSE),""),"")</f>
        <v/>
      </c>
      <c r="AM463" s="43" t="str">
        <f>IF(AK463&lt;&gt;"",IF(AK463&lt;&gt;"LIBSETS_DROP_MECHANIC_MONSTER_NAME",VLOOKUP(AK463,'LibSets constants'!$I$4:$L$1003,4,FALSE),""),"")</f>
        <v/>
      </c>
      <c r="AN463" s="3" t="str">
        <f>IF(G463&lt;&gt;"LIBSETS_SETTYPE_BATTLEGROUND",IF(G463&lt;&gt;"LIBSETS_SETTYPE_SPECIAL",IF(AO463&lt;&gt;"",VLOOKUP(AO463,'ESO zone constants'!$D$3:$H$4953,5,FALSE),""),""),"")</f>
        <v/>
      </c>
      <c r="AP463" s="44"/>
      <c r="AQ463" s="43" t="str">
        <f>IF(AP463&lt;&gt;"",IF(AP463&lt;&gt;"LIBSETS_DROP_MECHANIC_MONSTER_NAME",VLOOKUP(AP463,'LibSets constants'!$I$4:$L$1003,3,FALSE),""),"")</f>
        <v/>
      </c>
      <c r="AR463" s="43" t="str">
        <f>IF(AP463&lt;&gt;"",IF(AP463&lt;&gt;"LIBSETS_DROP_MECHANIC_MONSTER_NAME",VLOOKUP(AP463,'LibSets constants'!$I$4:$L$1003,4,FALSE),""),"")</f>
        <v/>
      </c>
      <c r="AS463" s="3" t="str">
        <f>IF(G463&lt;&gt;"LIBSETS_SETTYPE_BATTLEGROUND",IF(G463&lt;&gt;"LIBSETS_SETTYPE_SPECIAL",IF(AT463&lt;&gt;"",VLOOKUP(AT463,'ESO zone constants'!$D$3:$H$4953,5,FALSE),""),""),"")</f>
        <v/>
      </c>
      <c r="AU463" s="44"/>
      <c r="AV463" s="43" t="str">
        <f>IF(AU463&lt;&gt;"",IF(AU463&lt;&gt;"LIBSETS_DROP_MECHANIC_MONSTER_NAME",VLOOKUP(AU463,'LibSets constants'!$I$4:$L$1003,3,FALSE),""),"")</f>
        <v/>
      </c>
      <c r="AW463" s="43" t="str">
        <f>IF(AU463&lt;&gt;"",IF(AU463&lt;&gt;"LIBSETS_DROP_MECHANIC_MONSTER_NAME",VLOOKUP(AU463,'LibSets constants'!$I$4:$L$1003,4,FALSE),""),"")</f>
        <v/>
      </c>
      <c r="AX463" s="87" t="s">
        <v>2678</v>
      </c>
      <c r="AY463" s="21" t="str">
        <f t="shared" si="35"/>
        <v>[525] = {wayshrines={249,249,249,}, dlcId=DLC_ORSINIUM</v>
      </c>
      <c r="AZ463" s="21" t="str">
        <f t="shared" si="36"/>
        <v>, zoneIds={677}, veteran=true</v>
      </c>
      <c r="BA463" s="21" t="str">
        <f t="shared" si="37"/>
        <v>, setType=LIBSETS_SETTYPE_ARENA</v>
      </c>
      <c r="BB463" s="21" t="str">
        <f t="shared" si="38"/>
        <v>, dropMechanic={LIBSETS_DROP_MECHANIC_ARENA_STAGE_CHEST}},</v>
      </c>
      <c r="BC463" s="21" t="str">
        <f t="shared" si="39"/>
        <v xml:space="preserve"> --Perfected Thunderous Volley / Perfektionierte donnernde Salve   [Maelstrom Arena]</v>
      </c>
    </row>
    <row r="464" spans="1:55" x14ac:dyDescent="0.25">
      <c r="A464" s="5">
        <v>526</v>
      </c>
      <c r="B464" t="s">
        <v>1789</v>
      </c>
      <c r="C464" t="s">
        <v>1788</v>
      </c>
      <c r="D464" s="3">
        <f>A464</f>
        <v>526</v>
      </c>
      <c r="E464" s="42"/>
      <c r="G464" s="8" t="s">
        <v>1477</v>
      </c>
      <c r="I464" t="s">
        <v>92</v>
      </c>
      <c r="J464" t="s">
        <v>91</v>
      </c>
      <c r="K464">
        <v>249</v>
      </c>
      <c r="L464">
        <v>249</v>
      </c>
      <c r="M464">
        <v>249</v>
      </c>
      <c r="N464">
        <v>0</v>
      </c>
      <c r="O464" s="66" t="s">
        <v>451</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S464" s="19" t="str">
        <f>IF(AND(R464&lt;&gt;"",NOT(ISERROR(R464))),R464,IF(P464&lt;&gt;"",IF(NOT(ISERROR(VLOOKUP(P464,'ESO Dungeon constants'!$D$3:$H$9999,5,FALSE))),VLOOKUP(P464,'ESO Dungeon constants'!$D$3:$I$9999,6,FALSE),VLOOKUP(P464,'ESO zone constants'!$H$3:$K$9987,4,FALSE)),""))</f>
        <v>DLC_ORSINIUM</v>
      </c>
      <c r="T464" s="3" t="str">
        <f>IF(S464&lt;&gt;"",VLOOKUP(S464,'LibSets constants'!$B$4:$C$1003,2,FALSE),"")</f>
        <v>Orsinium</v>
      </c>
      <c r="U464" s="33" t="s">
        <v>1561</v>
      </c>
      <c r="V464" s="3" t="str">
        <f>IF(U464&lt;&gt;"",IF(U464&lt;&gt;"LIBSETS_DROP_MECHANIC_MONSTER_NAME",VLOOKUP(U464,'LibSets constants'!$I$4:$L$1003,3,FALSE),""),"")</f>
        <v>Arena stage chest</v>
      </c>
      <c r="W464" s="3" t="str">
        <f>IF(U464&lt;&gt;"",IF(U464&lt;&gt;"LIBSETS_DROP_MECHANIC_MONSTER_NAME",VLOOKUP(U464,'LibSets constants'!$I$4:$L$1003,4,FALSE),""),"")</f>
        <v>Arena-Phasen Schatztruhe</v>
      </c>
      <c r="X464" s="3"/>
      <c r="Y464" s="3" t="str">
        <f>IF(G464&lt;&gt;"LIBSETS_SETTYPE_BATTLEGROUND",IF(G464&lt;&gt;"LIBSETS_SETTYPE_SPECIAL",IF(X464&lt;&gt;"",X464,IF(Z464&lt;&gt;"",VLOOKUP(Z464,'ESO zone constants'!$D$3:$H$4953,5,FALSE),"")),""),"")</f>
        <v/>
      </c>
      <c r="Z464" t="str">
        <f>IF(AND(O464&lt;&gt;"",NOT(ISERROR(O464))),"",IF(AND(L464&lt;&gt;"",L464&gt;0,NOT(ISERROR(L464))),VLOOKUP(L464,'ESO dumped WayshrineInfo'!$K$3:$N$9999,4,FALSE),""))</f>
        <v/>
      </c>
      <c r="AB464" s="43" t="str">
        <f>IF(AA464&lt;&gt;"",IF(AA464&lt;&gt;"LIBSETS_DROP_MECHANIC_MONSTER_NAME",VLOOKUP(AA464,'LibSets constants'!$I$4:$L$1003,3,FALSE),""),"")</f>
        <v/>
      </c>
      <c r="AC464" s="43" t="str">
        <f>IF(AA464&lt;&gt;"",IF(AA464&lt;&gt;"LIBSETS_DROP_MECHANIC_MONSTER_NAME",VLOOKUP(AA464,'LibSets constants'!$I$4:$L$1003,4,FALSE),""),"")</f>
        <v/>
      </c>
      <c r="AD464" s="3" t="str">
        <f>IF(G464&lt;&gt;"LIBSETS_SETTYPE_BATTLEGROUND",IF(G464&lt;&gt;"LIBSETS_SETTYPE_SPECIAL",IF(AE464&lt;&gt;"",VLOOKUP(AE464,'ESO zone constants'!$D$3:$H$4953,5,FALSE),""),""),"")</f>
        <v/>
      </c>
      <c r="AE464" t="str">
        <f>IF(AND(O464&lt;&gt;"",NOT(ISERROR(O464))),"",IF(AND(M464&lt;&gt;"",M464&gt;0,NOT(ISERROR(M464))),VLOOKUP(M464,'ESO dumped WayshrineInfo'!$K$3:$N$9999,4,FALSE),""))</f>
        <v/>
      </c>
      <c r="AF464" s="44"/>
      <c r="AG464" s="43" t="str">
        <f>IF(AF464&lt;&gt;"",IF(AF464&lt;&gt;"LIBSETS_DROP_MECHANIC_MONSTER_NAME",VLOOKUP(AF464,'LibSets constants'!$I$4:$L$1003,3,FALSE),""),"")</f>
        <v/>
      </c>
      <c r="AH464" s="43" t="str">
        <f>IF(AF464&lt;&gt;"",IF(AF464&lt;&gt;"LIBSETS_DROP_MECHANIC_MONSTER_NAME",VLOOKUP(AF464,'LibSets constants'!$I$4:$L$1003,4,FALSE),""),"")</f>
        <v/>
      </c>
      <c r="AI464" s="3" t="str">
        <f>IF(G464&lt;&gt;"LIBSETS_SETTYPE_BATTLEGROUND",IF(G464&lt;&gt;"LIBSETS_SETTYPE_SPECIAL",IF(AJ464&lt;&gt;"",VLOOKUP(AJ464,'ESO zone constants'!$D$3:$H$4953,5,FALSE),""),""),"")</f>
        <v/>
      </c>
      <c r="AK464" s="44"/>
      <c r="AL464" s="43" t="str">
        <f>IF(AK464&lt;&gt;"",IF(AK464&lt;&gt;"LIBSETS_DROP_MECHANIC_MONSTER_NAME",VLOOKUP(AK464,'LibSets constants'!$I$4:$L$1003,3,FALSE),""),"")</f>
        <v/>
      </c>
      <c r="AM464" s="43" t="str">
        <f>IF(AK464&lt;&gt;"",IF(AK464&lt;&gt;"LIBSETS_DROP_MECHANIC_MONSTER_NAME",VLOOKUP(AK464,'LibSets constants'!$I$4:$L$1003,4,FALSE),""),"")</f>
        <v/>
      </c>
      <c r="AN464" s="3" t="str">
        <f>IF(G464&lt;&gt;"LIBSETS_SETTYPE_BATTLEGROUND",IF(G464&lt;&gt;"LIBSETS_SETTYPE_SPECIAL",IF(AO464&lt;&gt;"",VLOOKUP(AO464,'ESO zone constants'!$D$3:$H$4953,5,FALSE),""),""),"")</f>
        <v/>
      </c>
      <c r="AP464" s="44"/>
      <c r="AQ464" s="43" t="str">
        <f>IF(AP464&lt;&gt;"",IF(AP464&lt;&gt;"LIBSETS_DROP_MECHANIC_MONSTER_NAME",VLOOKUP(AP464,'LibSets constants'!$I$4:$L$1003,3,FALSE),""),"")</f>
        <v/>
      </c>
      <c r="AR464" s="43" t="str">
        <f>IF(AP464&lt;&gt;"",IF(AP464&lt;&gt;"LIBSETS_DROP_MECHANIC_MONSTER_NAME",VLOOKUP(AP464,'LibSets constants'!$I$4:$L$1003,4,FALSE),""),"")</f>
        <v/>
      </c>
      <c r="AS464" s="3" t="str">
        <f>IF(G464&lt;&gt;"LIBSETS_SETTYPE_BATTLEGROUND",IF(G464&lt;&gt;"LIBSETS_SETTYPE_SPECIAL",IF(AT464&lt;&gt;"",VLOOKUP(AT464,'ESO zone constants'!$D$3:$H$4953,5,FALSE),""),""),"")</f>
        <v/>
      </c>
      <c r="AU464" s="44"/>
      <c r="AV464" s="43" t="str">
        <f>IF(AU464&lt;&gt;"",IF(AU464&lt;&gt;"LIBSETS_DROP_MECHANIC_MONSTER_NAME",VLOOKUP(AU464,'LibSets constants'!$I$4:$L$1003,3,FALSE),""),"")</f>
        <v/>
      </c>
      <c r="AW464" s="43" t="str">
        <f>IF(AU464&lt;&gt;"",IF(AU464&lt;&gt;"LIBSETS_DROP_MECHANIC_MONSTER_NAME",VLOOKUP(AU464,'LibSets constants'!$I$4:$L$1003,4,FALSE),""),"")</f>
        <v/>
      </c>
      <c r="AX464" s="87" t="s">
        <v>2679</v>
      </c>
      <c r="AY464" s="21" t="str">
        <f t="shared" si="35"/>
        <v>[526] = {wayshrines={249,249,249,}, dlcId=DLC_ORSINIUM</v>
      </c>
      <c r="AZ464" s="21" t="str">
        <f t="shared" si="36"/>
        <v>, zoneIds={677}, veteran=true</v>
      </c>
      <c r="BA464" s="21" t="str">
        <f t="shared" si="37"/>
        <v>, setType=LIBSETS_SETTYPE_ARENA</v>
      </c>
      <c r="BB464" s="21" t="str">
        <f t="shared" si="38"/>
        <v>, isProcSetAllowedInPvP=1, dropMechanic={LIBSETS_DROP_MECHANIC_ARENA_STAGE_CHEST}},</v>
      </c>
      <c r="BC464" s="21" t="str">
        <f t="shared" si="39"/>
        <v xml:space="preserve"> --Perfected Crushing Wall / Perfektionierte zermalmende Mauer   [Maelstrom Arena]</v>
      </c>
    </row>
    <row r="465" spans="1:55" x14ac:dyDescent="0.25">
      <c r="A465" s="5">
        <v>527</v>
      </c>
      <c r="B465" t="s">
        <v>1790</v>
      </c>
      <c r="C465" t="s">
        <v>1791</v>
      </c>
      <c r="D465" s="3">
        <f>A465</f>
        <v>527</v>
      </c>
      <c r="E465" s="42"/>
      <c r="G465" s="8" t="s">
        <v>1477</v>
      </c>
      <c r="I465" t="s">
        <v>92</v>
      </c>
      <c r="J465" t="s">
        <v>91</v>
      </c>
      <c r="K465">
        <v>249</v>
      </c>
      <c r="L465">
        <v>249</v>
      </c>
      <c r="M465">
        <v>249</v>
      </c>
      <c r="N465">
        <v>0</v>
      </c>
      <c r="O465" s="66" t="s">
        <v>451</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S465" s="19" t="str">
        <f>IF(AND(R465&lt;&gt;"",NOT(ISERROR(R465))),R465,IF(P465&lt;&gt;"",IF(NOT(ISERROR(VLOOKUP(P465,'ESO Dungeon constants'!$D$3:$H$9999,5,FALSE))),VLOOKUP(P465,'ESO Dungeon constants'!$D$3:$I$9999,6,FALSE),VLOOKUP(P465,'ESO zone constants'!$H$3:$K$9987,4,FALSE)),""))</f>
        <v>DLC_ORSINIUM</v>
      </c>
      <c r="T465" s="3" t="str">
        <f>IF(S465&lt;&gt;"",VLOOKUP(S465,'LibSets constants'!$B$4:$C$1003,2,FALSE),"")</f>
        <v>Orsinium</v>
      </c>
      <c r="U465" s="33" t="s">
        <v>1561</v>
      </c>
      <c r="V465" s="3" t="str">
        <f>IF(U465&lt;&gt;"",IF(U465&lt;&gt;"LIBSETS_DROP_MECHANIC_MONSTER_NAME",VLOOKUP(U465,'LibSets constants'!$I$4:$L$1003,3,FALSE),""),"")</f>
        <v>Arena stage chest</v>
      </c>
      <c r="W465" s="3" t="str">
        <f>IF(U465&lt;&gt;"",IF(U465&lt;&gt;"LIBSETS_DROP_MECHANIC_MONSTER_NAME",VLOOKUP(U465,'LibSets constants'!$I$4:$L$1003,4,FALSE),""),"")</f>
        <v>Arena-Phasen Schatztruhe</v>
      </c>
      <c r="X465" s="3"/>
      <c r="Y465" s="3" t="str">
        <f>IF(G465&lt;&gt;"LIBSETS_SETTYPE_BATTLEGROUND",IF(G465&lt;&gt;"LIBSETS_SETTYPE_SPECIAL",IF(X465&lt;&gt;"",X465,IF(Z465&lt;&gt;"",VLOOKUP(Z465,'ESO zone constants'!$D$3:$H$4953,5,FALSE),"")),""),"")</f>
        <v/>
      </c>
      <c r="Z465" t="str">
        <f>IF(AND(O465&lt;&gt;"",NOT(ISERROR(O465))),"",IF(AND(L465&lt;&gt;"",L465&gt;0,NOT(ISERROR(L465))),VLOOKUP(L465,'ESO dumped WayshrineInfo'!$K$3:$N$9999,4,FALSE),""))</f>
        <v/>
      </c>
      <c r="AB465" s="43" t="str">
        <f>IF(AA465&lt;&gt;"",IF(AA465&lt;&gt;"LIBSETS_DROP_MECHANIC_MONSTER_NAME",VLOOKUP(AA465,'LibSets constants'!$I$4:$L$1003,3,FALSE),""),"")</f>
        <v/>
      </c>
      <c r="AC465" s="43" t="str">
        <f>IF(AA465&lt;&gt;"",IF(AA465&lt;&gt;"LIBSETS_DROP_MECHANIC_MONSTER_NAME",VLOOKUP(AA465,'LibSets constants'!$I$4:$L$1003,4,FALSE),""),"")</f>
        <v/>
      </c>
      <c r="AD465" s="3" t="str">
        <f>IF(G465&lt;&gt;"LIBSETS_SETTYPE_BATTLEGROUND",IF(G465&lt;&gt;"LIBSETS_SETTYPE_SPECIAL",IF(AE465&lt;&gt;"",VLOOKUP(AE465,'ESO zone constants'!$D$3:$H$4953,5,FALSE),""),""),"")</f>
        <v/>
      </c>
      <c r="AE465" t="str">
        <f>IF(AND(O465&lt;&gt;"",NOT(ISERROR(O465))),"",IF(AND(M465&lt;&gt;"",M465&gt;0,NOT(ISERROR(M465))),VLOOKUP(M465,'ESO dumped WayshrineInfo'!$K$3:$N$9999,4,FALSE),""))</f>
        <v/>
      </c>
      <c r="AF465" s="44"/>
      <c r="AG465" s="43" t="str">
        <f>IF(AF465&lt;&gt;"",IF(AF465&lt;&gt;"LIBSETS_DROP_MECHANIC_MONSTER_NAME",VLOOKUP(AF465,'LibSets constants'!$I$4:$L$1003,3,FALSE),""),"")</f>
        <v/>
      </c>
      <c r="AH465" s="43" t="str">
        <f>IF(AF465&lt;&gt;"",IF(AF465&lt;&gt;"LIBSETS_DROP_MECHANIC_MONSTER_NAME",VLOOKUP(AF465,'LibSets constants'!$I$4:$L$1003,4,FALSE),""),"")</f>
        <v/>
      </c>
      <c r="AI465" s="3" t="str">
        <f>IF(G465&lt;&gt;"LIBSETS_SETTYPE_BATTLEGROUND",IF(G465&lt;&gt;"LIBSETS_SETTYPE_SPECIAL",IF(AJ465&lt;&gt;"",VLOOKUP(AJ465,'ESO zone constants'!$D$3:$H$4953,5,FALSE),""),""),"")</f>
        <v/>
      </c>
      <c r="AK465" s="44"/>
      <c r="AL465" s="43" t="str">
        <f>IF(AK465&lt;&gt;"",IF(AK465&lt;&gt;"LIBSETS_DROP_MECHANIC_MONSTER_NAME",VLOOKUP(AK465,'LibSets constants'!$I$4:$L$1003,3,FALSE),""),"")</f>
        <v/>
      </c>
      <c r="AM465" s="43" t="str">
        <f>IF(AK465&lt;&gt;"",IF(AK465&lt;&gt;"LIBSETS_DROP_MECHANIC_MONSTER_NAME",VLOOKUP(AK465,'LibSets constants'!$I$4:$L$1003,4,FALSE),""),"")</f>
        <v/>
      </c>
      <c r="AN465" s="3" t="str">
        <f>IF(G465&lt;&gt;"LIBSETS_SETTYPE_BATTLEGROUND",IF(G465&lt;&gt;"LIBSETS_SETTYPE_SPECIAL",IF(AO465&lt;&gt;"",VLOOKUP(AO465,'ESO zone constants'!$D$3:$H$4953,5,FALSE),""),""),"")</f>
        <v/>
      </c>
      <c r="AP465" s="44"/>
      <c r="AQ465" s="43" t="str">
        <f>IF(AP465&lt;&gt;"",IF(AP465&lt;&gt;"LIBSETS_DROP_MECHANIC_MONSTER_NAME",VLOOKUP(AP465,'LibSets constants'!$I$4:$L$1003,3,FALSE),""),"")</f>
        <v/>
      </c>
      <c r="AR465" s="43" t="str">
        <f>IF(AP465&lt;&gt;"",IF(AP465&lt;&gt;"LIBSETS_DROP_MECHANIC_MONSTER_NAME",VLOOKUP(AP465,'LibSets constants'!$I$4:$L$1003,4,FALSE),""),"")</f>
        <v/>
      </c>
      <c r="AS465" s="3" t="str">
        <f>IF(G465&lt;&gt;"LIBSETS_SETTYPE_BATTLEGROUND",IF(G465&lt;&gt;"LIBSETS_SETTYPE_SPECIAL",IF(AT465&lt;&gt;"",VLOOKUP(AT465,'ESO zone constants'!$D$3:$H$4953,5,FALSE),""),""),"")</f>
        <v/>
      </c>
      <c r="AU465" s="44"/>
      <c r="AV465" s="43" t="str">
        <f>IF(AU465&lt;&gt;"",IF(AU465&lt;&gt;"LIBSETS_DROP_MECHANIC_MONSTER_NAME",VLOOKUP(AU465,'LibSets constants'!$I$4:$L$1003,3,FALSE),""),"")</f>
        <v/>
      </c>
      <c r="AW465" s="43" t="str">
        <f>IF(AU465&lt;&gt;"",IF(AU465&lt;&gt;"LIBSETS_DROP_MECHANIC_MONSTER_NAME",VLOOKUP(AU465,'LibSets constants'!$I$4:$L$1003,4,FALSE),""),"")</f>
        <v/>
      </c>
      <c r="AX465" s="87" t="s">
        <v>2678</v>
      </c>
      <c r="AY465" s="21" t="str">
        <f t="shared" si="35"/>
        <v>[527] = {wayshrines={249,249,249,}, dlcId=DLC_ORSINIUM</v>
      </c>
      <c r="AZ465" s="21" t="str">
        <f t="shared" si="36"/>
        <v>, zoneIds={677}, veteran=true</v>
      </c>
      <c r="BA465" s="21" t="str">
        <f t="shared" si="37"/>
        <v>, setType=LIBSETS_SETTYPE_ARENA</v>
      </c>
      <c r="BB465" s="21" t="str">
        <f t="shared" si="38"/>
        <v>, dropMechanic={LIBSETS_DROP_MECHANIC_ARENA_STAGE_CHEST}},</v>
      </c>
      <c r="BC465" s="21" t="str">
        <f t="shared" si="39"/>
        <v xml:space="preserve"> --Perfected Precise Regeneration / Perfektionierte präzise Regeneration   [Maelstrom Arena]</v>
      </c>
    </row>
    <row r="466" spans="1:55" x14ac:dyDescent="0.25">
      <c r="A466" s="5">
        <v>528</v>
      </c>
      <c r="B466" t="s">
        <v>1793</v>
      </c>
      <c r="C466" t="s">
        <v>1792</v>
      </c>
      <c r="D466" s="3">
        <f>A466</f>
        <v>528</v>
      </c>
      <c r="E466" s="42"/>
      <c r="G466" s="8" t="s">
        <v>1477</v>
      </c>
      <c r="I466" t="s">
        <v>92</v>
      </c>
      <c r="J466" t="s">
        <v>91</v>
      </c>
      <c r="K466">
        <v>270</v>
      </c>
      <c r="L466">
        <v>270</v>
      </c>
      <c r="M466">
        <v>270</v>
      </c>
      <c r="N466">
        <v>0</v>
      </c>
      <c r="O466" s="66" t="s">
        <v>441</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S466" s="19" t="str">
        <f>IF(AND(R466&lt;&gt;"",NOT(ISERROR(R466))),R466,IF(P466&lt;&gt;"",IF(NOT(ISERROR(VLOOKUP(P466,'ESO Dungeon constants'!$D$3:$H$9999,5,FALSE))),VLOOKUP(P466,'ESO Dungeon constants'!$D$3:$I$9999,6,FALSE),VLOOKUP(P466,'ESO zone constants'!$H$3:$K$9987,4,FALSE)),""))</f>
        <v>DLC_BASE_GAME</v>
      </c>
      <c r="T466" s="3" t="str">
        <f>IF(S466&lt;&gt;"",VLOOKUP(S466,'LibSets constants'!$B$4:$C$1003,2,FALSE),"")</f>
        <v>Included in base game</v>
      </c>
      <c r="U466" s="33" t="s">
        <v>1561</v>
      </c>
      <c r="V466" s="3" t="str">
        <f>IF(U466&lt;&gt;"",IF(U466&lt;&gt;"LIBSETS_DROP_MECHANIC_MONSTER_NAME",VLOOKUP(U466,'LibSets constants'!$I$4:$L$1003,3,FALSE),""),"")</f>
        <v>Arena stage chest</v>
      </c>
      <c r="W466" s="3" t="str">
        <f>IF(U466&lt;&gt;"",IF(U466&lt;&gt;"LIBSETS_DROP_MECHANIC_MONSTER_NAME",VLOOKUP(U466,'LibSets constants'!$I$4:$L$1003,4,FALSE),""),"")</f>
        <v>Arena-Phasen Schatztruhe</v>
      </c>
      <c r="X466" s="3"/>
      <c r="Y466" s="3" t="str">
        <f>IF(G466&lt;&gt;"LIBSETS_SETTYPE_BATTLEGROUND",IF(G466&lt;&gt;"LIBSETS_SETTYPE_SPECIAL",IF(X466&lt;&gt;"",X466,IF(Z466&lt;&gt;"",VLOOKUP(Z466,'ESO zone constants'!$D$3:$H$4953,5,FALSE),"")),""),"")</f>
        <v/>
      </c>
      <c r="Z466" t="str">
        <f>IF(AND(O466&lt;&gt;"",NOT(ISERROR(O466))),"",IF(AND(L466&lt;&gt;"",L466&gt;0,NOT(ISERROR(L466))),VLOOKUP(L466,'ESO dumped WayshrineInfo'!$K$3:$N$9999,4,FALSE),""))</f>
        <v/>
      </c>
      <c r="AB466" s="43" t="str">
        <f>IF(AA466&lt;&gt;"",IF(AA466&lt;&gt;"LIBSETS_DROP_MECHANIC_MONSTER_NAME",VLOOKUP(AA466,'LibSets constants'!$I$4:$L$1003,3,FALSE),""),"")</f>
        <v/>
      </c>
      <c r="AC466" s="43" t="str">
        <f>IF(AA466&lt;&gt;"",IF(AA466&lt;&gt;"LIBSETS_DROP_MECHANIC_MONSTER_NAME",VLOOKUP(AA466,'LibSets constants'!$I$4:$L$1003,4,FALSE),""),"")</f>
        <v/>
      </c>
      <c r="AD466" s="3" t="str">
        <f>IF(G466&lt;&gt;"LIBSETS_SETTYPE_BATTLEGROUND",IF(G466&lt;&gt;"LIBSETS_SETTYPE_SPECIAL",IF(AE466&lt;&gt;"",VLOOKUP(AE466,'ESO zone constants'!$D$3:$H$4953,5,FALSE),""),""),"")</f>
        <v/>
      </c>
      <c r="AE466" t="str">
        <f>IF(AND(O466&lt;&gt;"",NOT(ISERROR(O466))),"",IF(AND(M466&lt;&gt;"",M466&gt;0,NOT(ISERROR(M466))),VLOOKUP(M466,'ESO dumped WayshrineInfo'!$K$3:$N$9999,4,FALSE),""))</f>
        <v/>
      </c>
      <c r="AF466" s="44"/>
      <c r="AG466" s="43" t="str">
        <f>IF(AF466&lt;&gt;"",IF(AF466&lt;&gt;"LIBSETS_DROP_MECHANIC_MONSTER_NAME",VLOOKUP(AF466,'LibSets constants'!$I$4:$L$1003,3,FALSE),""),"")</f>
        <v/>
      </c>
      <c r="AH466" s="43" t="str">
        <f>IF(AF466&lt;&gt;"",IF(AF466&lt;&gt;"LIBSETS_DROP_MECHANIC_MONSTER_NAME",VLOOKUP(AF466,'LibSets constants'!$I$4:$L$1003,4,FALSE),""),"")</f>
        <v/>
      </c>
      <c r="AI466" s="3" t="str">
        <f>IF(G466&lt;&gt;"LIBSETS_SETTYPE_BATTLEGROUND",IF(G466&lt;&gt;"LIBSETS_SETTYPE_SPECIAL",IF(AJ466&lt;&gt;"",VLOOKUP(AJ466,'ESO zone constants'!$D$3:$H$4953,5,FALSE),""),""),"")</f>
        <v/>
      </c>
      <c r="AK466" s="44"/>
      <c r="AL466" s="43" t="str">
        <f>IF(AK466&lt;&gt;"",IF(AK466&lt;&gt;"LIBSETS_DROP_MECHANIC_MONSTER_NAME",VLOOKUP(AK466,'LibSets constants'!$I$4:$L$1003,3,FALSE),""),"")</f>
        <v/>
      </c>
      <c r="AM466" s="43" t="str">
        <f>IF(AK466&lt;&gt;"",IF(AK466&lt;&gt;"LIBSETS_DROP_MECHANIC_MONSTER_NAME",VLOOKUP(AK466,'LibSets constants'!$I$4:$L$1003,4,FALSE),""),"")</f>
        <v/>
      </c>
      <c r="AN466" s="3" t="str">
        <f>IF(G466&lt;&gt;"LIBSETS_SETTYPE_BATTLEGROUND",IF(G466&lt;&gt;"LIBSETS_SETTYPE_SPECIAL",IF(AO466&lt;&gt;"",VLOOKUP(AO466,'ESO zone constants'!$D$3:$H$4953,5,FALSE),""),""),"")</f>
        <v/>
      </c>
      <c r="AP466" s="44"/>
      <c r="AQ466" s="43" t="str">
        <f>IF(AP466&lt;&gt;"",IF(AP466&lt;&gt;"LIBSETS_DROP_MECHANIC_MONSTER_NAME",VLOOKUP(AP466,'LibSets constants'!$I$4:$L$1003,3,FALSE),""),"")</f>
        <v/>
      </c>
      <c r="AR466" s="43" t="str">
        <f>IF(AP466&lt;&gt;"",IF(AP466&lt;&gt;"LIBSETS_DROP_MECHANIC_MONSTER_NAME",VLOOKUP(AP466,'LibSets constants'!$I$4:$L$1003,4,FALSE),""),"")</f>
        <v/>
      </c>
      <c r="AS466" s="3" t="str">
        <f>IF(G466&lt;&gt;"LIBSETS_SETTYPE_BATTLEGROUND",IF(G466&lt;&gt;"LIBSETS_SETTYPE_SPECIAL",IF(AT466&lt;&gt;"",VLOOKUP(AT466,'ESO zone constants'!$D$3:$H$4953,5,FALSE),""),""),"")</f>
        <v/>
      </c>
      <c r="AU466" s="44"/>
      <c r="AV466" s="43" t="str">
        <f>IF(AU466&lt;&gt;"",IF(AU466&lt;&gt;"LIBSETS_DROP_MECHANIC_MONSTER_NAME",VLOOKUP(AU466,'LibSets constants'!$I$4:$L$1003,3,FALSE),""),"")</f>
        <v/>
      </c>
      <c r="AW466" s="43" t="str">
        <f>IF(AU466&lt;&gt;"",IF(AU466&lt;&gt;"LIBSETS_DROP_MECHANIC_MONSTER_NAME",VLOOKUP(AU466,'LibSets constants'!$I$4:$L$1003,4,FALSE),""),"")</f>
        <v/>
      </c>
      <c r="AX466" s="87" t="s">
        <v>2678</v>
      </c>
      <c r="AY466" s="21" t="str">
        <f t="shared" si="35"/>
        <v>[528] = {wayshrines={270,270,270,}, dlcId=DLC_BASE_GAME</v>
      </c>
      <c r="AZ466" s="21" t="str">
        <f t="shared" si="36"/>
        <v>, zoneIds={635}, veteran=true</v>
      </c>
      <c r="BA466" s="21" t="str">
        <f t="shared" si="37"/>
        <v>, setType=LIBSETS_SETTYPE_ARENA</v>
      </c>
      <c r="BB466" s="21" t="str">
        <f t="shared" si="38"/>
        <v>, dropMechanic={LIBSETS_DROP_MECHANIC_ARENA_STAGE_CHEST}},</v>
      </c>
      <c r="BC466" s="21" t="str">
        <f t="shared" si="39"/>
        <v xml:space="preserve"> --Perfected Titanic Cleave / Perfektioniertes titanisches Trennen   [Dragonstar Arena]</v>
      </c>
    </row>
    <row r="467" spans="1:55" x14ac:dyDescent="0.25">
      <c r="A467" s="5">
        <v>529</v>
      </c>
      <c r="B467" t="s">
        <v>1795</v>
      </c>
      <c r="C467" t="s">
        <v>1794</v>
      </c>
      <c r="D467" s="3">
        <f>A467</f>
        <v>529</v>
      </c>
      <c r="E467" s="42"/>
      <c r="G467" s="8" t="s">
        <v>1477</v>
      </c>
      <c r="I467" t="s">
        <v>92</v>
      </c>
      <c r="J467" t="s">
        <v>91</v>
      </c>
      <c r="K467">
        <v>270</v>
      </c>
      <c r="L467">
        <v>270</v>
      </c>
      <c r="M467">
        <v>270</v>
      </c>
      <c r="N467">
        <v>0</v>
      </c>
      <c r="O467" s="66" t="s">
        <v>441</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S467" s="19" t="str">
        <f>IF(AND(R467&lt;&gt;"",NOT(ISERROR(R467))),R467,IF(P467&lt;&gt;"",IF(NOT(ISERROR(VLOOKUP(P467,'ESO Dungeon constants'!$D$3:$H$9999,5,FALSE))),VLOOKUP(P467,'ESO Dungeon constants'!$D$3:$I$9999,6,FALSE),VLOOKUP(P467,'ESO zone constants'!$H$3:$K$9987,4,FALSE)),""))</f>
        <v>DLC_BASE_GAME</v>
      </c>
      <c r="T467" s="3" t="str">
        <f>IF(S467&lt;&gt;"",VLOOKUP(S467,'LibSets constants'!$B$4:$C$1003,2,FALSE),"")</f>
        <v>Included in base game</v>
      </c>
      <c r="U467" s="33" t="s">
        <v>1561</v>
      </c>
      <c r="V467" s="3" t="str">
        <f>IF(U467&lt;&gt;"",IF(U467&lt;&gt;"LIBSETS_DROP_MECHANIC_MONSTER_NAME",VLOOKUP(U467,'LibSets constants'!$I$4:$L$1003,3,FALSE),""),"")</f>
        <v>Arena stage chest</v>
      </c>
      <c r="W467" s="3" t="str">
        <f>IF(U467&lt;&gt;"",IF(U467&lt;&gt;"LIBSETS_DROP_MECHANIC_MONSTER_NAME",VLOOKUP(U467,'LibSets constants'!$I$4:$L$1003,4,FALSE),""),"")</f>
        <v>Arena-Phasen Schatztruhe</v>
      </c>
      <c r="X467" s="3"/>
      <c r="Y467" s="3" t="str">
        <f>IF(G467&lt;&gt;"LIBSETS_SETTYPE_BATTLEGROUND",IF(G467&lt;&gt;"LIBSETS_SETTYPE_SPECIAL",IF(X467&lt;&gt;"",X467,IF(Z467&lt;&gt;"",VLOOKUP(Z467,'ESO zone constants'!$D$3:$H$4953,5,FALSE),"")),""),"")</f>
        <v/>
      </c>
      <c r="Z467" t="str">
        <f>IF(AND(O467&lt;&gt;"",NOT(ISERROR(O467))),"",IF(AND(L467&lt;&gt;"",L467&gt;0,NOT(ISERROR(L467))),VLOOKUP(L467,'ESO dumped WayshrineInfo'!$K$3:$N$9999,4,FALSE),""))</f>
        <v/>
      </c>
      <c r="AB467" s="43" t="str">
        <f>IF(AA467&lt;&gt;"",IF(AA467&lt;&gt;"LIBSETS_DROP_MECHANIC_MONSTER_NAME",VLOOKUP(AA467,'LibSets constants'!$I$4:$L$1003,3,FALSE),""),"")</f>
        <v/>
      </c>
      <c r="AC467" s="43" t="str">
        <f>IF(AA467&lt;&gt;"",IF(AA467&lt;&gt;"LIBSETS_DROP_MECHANIC_MONSTER_NAME",VLOOKUP(AA467,'LibSets constants'!$I$4:$L$1003,4,FALSE),""),"")</f>
        <v/>
      </c>
      <c r="AD467" s="3" t="str">
        <f>IF(G467&lt;&gt;"LIBSETS_SETTYPE_BATTLEGROUND",IF(G467&lt;&gt;"LIBSETS_SETTYPE_SPECIAL",IF(AE467&lt;&gt;"",VLOOKUP(AE467,'ESO zone constants'!$D$3:$H$4953,5,FALSE),""),""),"")</f>
        <v/>
      </c>
      <c r="AE467" t="str">
        <f>IF(AND(O467&lt;&gt;"",NOT(ISERROR(O467))),"",IF(AND(M467&lt;&gt;"",M467&gt;0,NOT(ISERROR(M467))),VLOOKUP(M467,'ESO dumped WayshrineInfo'!$K$3:$N$9999,4,FALSE),""))</f>
        <v/>
      </c>
      <c r="AF467" s="44"/>
      <c r="AG467" s="43" t="str">
        <f>IF(AF467&lt;&gt;"",IF(AF467&lt;&gt;"LIBSETS_DROP_MECHANIC_MONSTER_NAME",VLOOKUP(AF467,'LibSets constants'!$I$4:$L$1003,3,FALSE),""),"")</f>
        <v/>
      </c>
      <c r="AH467" s="43" t="str">
        <f>IF(AF467&lt;&gt;"",IF(AF467&lt;&gt;"LIBSETS_DROP_MECHANIC_MONSTER_NAME",VLOOKUP(AF467,'LibSets constants'!$I$4:$L$1003,4,FALSE),""),"")</f>
        <v/>
      </c>
      <c r="AI467" s="3" t="str">
        <f>IF(G467&lt;&gt;"LIBSETS_SETTYPE_BATTLEGROUND",IF(G467&lt;&gt;"LIBSETS_SETTYPE_SPECIAL",IF(AJ467&lt;&gt;"",VLOOKUP(AJ467,'ESO zone constants'!$D$3:$H$4953,5,FALSE),""),""),"")</f>
        <v/>
      </c>
      <c r="AK467" s="44"/>
      <c r="AL467" s="43" t="str">
        <f>IF(AK467&lt;&gt;"",IF(AK467&lt;&gt;"LIBSETS_DROP_MECHANIC_MONSTER_NAME",VLOOKUP(AK467,'LibSets constants'!$I$4:$L$1003,3,FALSE),""),"")</f>
        <v/>
      </c>
      <c r="AM467" s="43" t="str">
        <f>IF(AK467&lt;&gt;"",IF(AK467&lt;&gt;"LIBSETS_DROP_MECHANIC_MONSTER_NAME",VLOOKUP(AK467,'LibSets constants'!$I$4:$L$1003,4,FALSE),""),"")</f>
        <v/>
      </c>
      <c r="AN467" s="3" t="str">
        <f>IF(G467&lt;&gt;"LIBSETS_SETTYPE_BATTLEGROUND",IF(G467&lt;&gt;"LIBSETS_SETTYPE_SPECIAL",IF(AO467&lt;&gt;"",VLOOKUP(AO467,'ESO zone constants'!$D$3:$H$4953,5,FALSE),""),""),"")</f>
        <v/>
      </c>
      <c r="AP467" s="44"/>
      <c r="AQ467" s="43" t="str">
        <f>IF(AP467&lt;&gt;"",IF(AP467&lt;&gt;"LIBSETS_DROP_MECHANIC_MONSTER_NAME",VLOOKUP(AP467,'LibSets constants'!$I$4:$L$1003,3,FALSE),""),"")</f>
        <v/>
      </c>
      <c r="AR467" s="43" t="str">
        <f>IF(AP467&lt;&gt;"",IF(AP467&lt;&gt;"LIBSETS_DROP_MECHANIC_MONSTER_NAME",VLOOKUP(AP467,'LibSets constants'!$I$4:$L$1003,4,FALSE),""),"")</f>
        <v/>
      </c>
      <c r="AS467" s="3" t="str">
        <f>IF(G467&lt;&gt;"LIBSETS_SETTYPE_BATTLEGROUND",IF(G467&lt;&gt;"LIBSETS_SETTYPE_SPECIAL",IF(AT467&lt;&gt;"",VLOOKUP(AT467,'ESO zone constants'!$D$3:$H$4953,5,FALSE),""),""),"")</f>
        <v/>
      </c>
      <c r="AU467" s="44"/>
      <c r="AV467" s="43" t="str">
        <f>IF(AU467&lt;&gt;"",IF(AU467&lt;&gt;"LIBSETS_DROP_MECHANIC_MONSTER_NAME",VLOOKUP(AU467,'LibSets constants'!$I$4:$L$1003,3,FALSE),""),"")</f>
        <v/>
      </c>
      <c r="AW467" s="43" t="str">
        <f>IF(AU467&lt;&gt;"",IF(AU467&lt;&gt;"LIBSETS_DROP_MECHANIC_MONSTER_NAME",VLOOKUP(AU467,'LibSets constants'!$I$4:$L$1003,4,FALSE),""),"")</f>
        <v/>
      </c>
      <c r="AX467" s="87" t="s">
        <v>2678</v>
      </c>
      <c r="AY467" s="21" t="str">
        <f t="shared" si="35"/>
        <v>[529] = {wayshrines={270,270,270,}, dlcId=DLC_BASE_GAME</v>
      </c>
      <c r="AZ467" s="21" t="str">
        <f t="shared" si="36"/>
        <v>, zoneIds={635}, veteran=true</v>
      </c>
      <c r="BA467" s="21" t="str">
        <f t="shared" si="37"/>
        <v>, setType=LIBSETS_SETTYPE_ARENA</v>
      </c>
      <c r="BB467" s="21" t="str">
        <f t="shared" si="38"/>
        <v>, dropMechanic={LIBSETS_DROP_MECHANIC_ARENA_STAGE_CHEST}},</v>
      </c>
      <c r="BC467" s="21" t="str">
        <f t="shared" si="39"/>
        <v xml:space="preserve"> --Perfected Puncturing Remedy / Perfektionierte durchschlagende Genesung   [Dragonstar Arena]</v>
      </c>
    </row>
    <row r="468" spans="1:55" x14ac:dyDescent="0.25">
      <c r="A468" s="5">
        <v>530</v>
      </c>
      <c r="B468" t="s">
        <v>1796</v>
      </c>
      <c r="C468" t="s">
        <v>1797</v>
      </c>
      <c r="D468" s="3">
        <f>A468</f>
        <v>530</v>
      </c>
      <c r="E468" s="42"/>
      <c r="G468" s="8" t="s">
        <v>1477</v>
      </c>
      <c r="I468" t="s">
        <v>92</v>
      </c>
      <c r="J468" t="s">
        <v>91</v>
      </c>
      <c r="K468">
        <v>270</v>
      </c>
      <c r="L468">
        <v>270</v>
      </c>
      <c r="M468">
        <v>270</v>
      </c>
      <c r="N468">
        <v>0</v>
      </c>
      <c r="O468" s="66" t="s">
        <v>441</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S468" s="19" t="str">
        <f>IF(AND(R468&lt;&gt;"",NOT(ISERROR(R468))),R468,IF(P468&lt;&gt;"",IF(NOT(ISERROR(VLOOKUP(P468,'ESO Dungeon constants'!$D$3:$H$9999,5,FALSE))),VLOOKUP(P468,'ESO Dungeon constants'!$D$3:$I$9999,6,FALSE),VLOOKUP(P468,'ESO zone constants'!$H$3:$K$9987,4,FALSE)),""))</f>
        <v>DLC_BASE_GAME</v>
      </c>
      <c r="T468" s="3" t="str">
        <f>IF(S468&lt;&gt;"",VLOOKUP(S468,'LibSets constants'!$B$4:$C$1003,2,FALSE),"")</f>
        <v>Included in base game</v>
      </c>
      <c r="U468" s="33" t="s">
        <v>1561</v>
      </c>
      <c r="V468" s="3" t="str">
        <f>IF(U468&lt;&gt;"",IF(U468&lt;&gt;"LIBSETS_DROP_MECHANIC_MONSTER_NAME",VLOOKUP(U468,'LibSets constants'!$I$4:$L$1003,3,FALSE),""),"")</f>
        <v>Arena stage chest</v>
      </c>
      <c r="W468" s="3" t="str">
        <f>IF(U468&lt;&gt;"",IF(U468&lt;&gt;"LIBSETS_DROP_MECHANIC_MONSTER_NAME",VLOOKUP(U468,'LibSets constants'!$I$4:$L$1003,4,FALSE),""),"")</f>
        <v>Arena-Phasen Schatztruhe</v>
      </c>
      <c r="X468" s="3"/>
      <c r="Y468" s="3" t="str">
        <f>IF(G468&lt;&gt;"LIBSETS_SETTYPE_BATTLEGROUND",IF(G468&lt;&gt;"LIBSETS_SETTYPE_SPECIAL",IF(X468&lt;&gt;"",X468,IF(Z468&lt;&gt;"",VLOOKUP(Z468,'ESO zone constants'!$D$3:$H$4953,5,FALSE),"")),""),"")</f>
        <v/>
      </c>
      <c r="Z468" t="str">
        <f>IF(AND(O468&lt;&gt;"",NOT(ISERROR(O468))),"",IF(AND(L468&lt;&gt;"",L468&gt;0,NOT(ISERROR(L468))),VLOOKUP(L468,'ESO dumped WayshrineInfo'!$K$3:$N$9999,4,FALSE),""))</f>
        <v/>
      </c>
      <c r="AB468" s="43" t="str">
        <f>IF(AA468&lt;&gt;"",IF(AA468&lt;&gt;"LIBSETS_DROP_MECHANIC_MONSTER_NAME",VLOOKUP(AA468,'LibSets constants'!$I$4:$L$1003,3,FALSE),""),"")</f>
        <v/>
      </c>
      <c r="AC468" s="43" t="str">
        <f>IF(AA468&lt;&gt;"",IF(AA468&lt;&gt;"LIBSETS_DROP_MECHANIC_MONSTER_NAME",VLOOKUP(AA468,'LibSets constants'!$I$4:$L$1003,4,FALSE),""),"")</f>
        <v/>
      </c>
      <c r="AD468" s="3" t="str">
        <f>IF(G468&lt;&gt;"LIBSETS_SETTYPE_BATTLEGROUND",IF(G468&lt;&gt;"LIBSETS_SETTYPE_SPECIAL",IF(AE468&lt;&gt;"",VLOOKUP(AE468,'ESO zone constants'!$D$3:$H$4953,5,FALSE),""),""),"")</f>
        <v/>
      </c>
      <c r="AE468" t="str">
        <f>IF(AND(O468&lt;&gt;"",NOT(ISERROR(O468))),"",IF(AND(M468&lt;&gt;"",M468&gt;0,NOT(ISERROR(M468))),VLOOKUP(M468,'ESO dumped WayshrineInfo'!$K$3:$N$9999,4,FALSE),""))</f>
        <v/>
      </c>
      <c r="AF468" s="44"/>
      <c r="AG468" s="43" t="str">
        <f>IF(AF468&lt;&gt;"",IF(AF468&lt;&gt;"LIBSETS_DROP_MECHANIC_MONSTER_NAME",VLOOKUP(AF468,'LibSets constants'!$I$4:$L$1003,3,FALSE),""),"")</f>
        <v/>
      </c>
      <c r="AH468" s="43" t="str">
        <f>IF(AF468&lt;&gt;"",IF(AF468&lt;&gt;"LIBSETS_DROP_MECHANIC_MONSTER_NAME",VLOOKUP(AF468,'LibSets constants'!$I$4:$L$1003,4,FALSE),""),"")</f>
        <v/>
      </c>
      <c r="AI468" s="3" t="str">
        <f>IF(G468&lt;&gt;"LIBSETS_SETTYPE_BATTLEGROUND",IF(G468&lt;&gt;"LIBSETS_SETTYPE_SPECIAL",IF(AJ468&lt;&gt;"",VLOOKUP(AJ468,'ESO zone constants'!$D$3:$H$4953,5,FALSE),""),""),"")</f>
        <v/>
      </c>
      <c r="AK468" s="44"/>
      <c r="AL468" s="43" t="str">
        <f>IF(AK468&lt;&gt;"",IF(AK468&lt;&gt;"LIBSETS_DROP_MECHANIC_MONSTER_NAME",VLOOKUP(AK468,'LibSets constants'!$I$4:$L$1003,3,FALSE),""),"")</f>
        <v/>
      </c>
      <c r="AM468" s="43" t="str">
        <f>IF(AK468&lt;&gt;"",IF(AK468&lt;&gt;"LIBSETS_DROP_MECHANIC_MONSTER_NAME",VLOOKUP(AK468,'LibSets constants'!$I$4:$L$1003,4,FALSE),""),"")</f>
        <v/>
      </c>
      <c r="AN468" s="3" t="str">
        <f>IF(G468&lt;&gt;"LIBSETS_SETTYPE_BATTLEGROUND",IF(G468&lt;&gt;"LIBSETS_SETTYPE_SPECIAL",IF(AO468&lt;&gt;"",VLOOKUP(AO468,'ESO zone constants'!$D$3:$H$4953,5,FALSE),""),""),"")</f>
        <v/>
      </c>
      <c r="AP468" s="44"/>
      <c r="AQ468" s="43" t="str">
        <f>IF(AP468&lt;&gt;"",IF(AP468&lt;&gt;"LIBSETS_DROP_MECHANIC_MONSTER_NAME",VLOOKUP(AP468,'LibSets constants'!$I$4:$L$1003,3,FALSE),""),"")</f>
        <v/>
      </c>
      <c r="AR468" s="43" t="str">
        <f>IF(AP468&lt;&gt;"",IF(AP468&lt;&gt;"LIBSETS_DROP_MECHANIC_MONSTER_NAME",VLOOKUP(AP468,'LibSets constants'!$I$4:$L$1003,4,FALSE),""),"")</f>
        <v/>
      </c>
      <c r="AS468" s="3" t="str">
        <f>IF(G468&lt;&gt;"LIBSETS_SETTYPE_BATTLEGROUND",IF(G468&lt;&gt;"LIBSETS_SETTYPE_SPECIAL",IF(AT468&lt;&gt;"",VLOOKUP(AT468,'ESO zone constants'!$D$3:$H$4953,5,FALSE),""),""),"")</f>
        <v/>
      </c>
      <c r="AU468" s="44"/>
      <c r="AV468" s="43" t="str">
        <f>IF(AU468&lt;&gt;"",IF(AU468&lt;&gt;"LIBSETS_DROP_MECHANIC_MONSTER_NAME",VLOOKUP(AU468,'LibSets constants'!$I$4:$L$1003,3,FALSE),""),"")</f>
        <v/>
      </c>
      <c r="AW468" s="43" t="str">
        <f>IF(AU468&lt;&gt;"",IF(AU468&lt;&gt;"LIBSETS_DROP_MECHANIC_MONSTER_NAME",VLOOKUP(AU468,'LibSets constants'!$I$4:$L$1003,4,FALSE),""),"")</f>
        <v/>
      </c>
      <c r="AX468" s="87" t="s">
        <v>2678</v>
      </c>
      <c r="AY468" s="21" t="str">
        <f t="shared" si="35"/>
        <v>[530] = {wayshrines={270,270,270,}, dlcId=DLC_BASE_GAME</v>
      </c>
      <c r="AZ468" s="21" t="str">
        <f t="shared" si="36"/>
        <v>, zoneIds={635}, veteran=true</v>
      </c>
      <c r="BA468" s="21" t="str">
        <f t="shared" si="37"/>
        <v>, setType=LIBSETS_SETTYPE_ARENA</v>
      </c>
      <c r="BB468" s="21" t="str">
        <f t="shared" si="38"/>
        <v>, dropMechanic={LIBSETS_DROP_MECHANIC_ARENA_STAGE_CHEST}},</v>
      </c>
      <c r="BC468" s="21" t="str">
        <f t="shared" si="39"/>
        <v xml:space="preserve"> --Perfected Stinging Slashes / Perfektionierte stechende Schnitte   [Dragonstar Arena]</v>
      </c>
    </row>
    <row r="469" spans="1:55" x14ac:dyDescent="0.25">
      <c r="A469" s="5">
        <v>531</v>
      </c>
      <c r="B469" t="s">
        <v>1799</v>
      </c>
      <c r="C469" t="s">
        <v>1798</v>
      </c>
      <c r="D469" s="3">
        <f>A469</f>
        <v>531</v>
      </c>
      <c r="E469" s="42"/>
      <c r="G469" s="8" t="s">
        <v>1477</v>
      </c>
      <c r="I469" t="s">
        <v>92</v>
      </c>
      <c r="J469" t="s">
        <v>91</v>
      </c>
      <c r="K469">
        <v>270</v>
      </c>
      <c r="L469">
        <v>270</v>
      </c>
      <c r="M469">
        <v>270</v>
      </c>
      <c r="N469">
        <v>0</v>
      </c>
      <c r="O469" s="66" t="s">
        <v>441</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S469" s="19" t="str">
        <f>IF(AND(R469&lt;&gt;"",NOT(ISERROR(R469))),R469,IF(P469&lt;&gt;"",IF(NOT(ISERROR(VLOOKUP(P469,'ESO Dungeon constants'!$D$3:$H$9999,5,FALSE))),VLOOKUP(P469,'ESO Dungeon constants'!$D$3:$I$9999,6,FALSE),VLOOKUP(P469,'ESO zone constants'!$H$3:$K$9987,4,FALSE)),""))</f>
        <v>DLC_BASE_GAME</v>
      </c>
      <c r="T469" s="3" t="str">
        <f>IF(S469&lt;&gt;"",VLOOKUP(S469,'LibSets constants'!$B$4:$C$1003,2,FALSE),"")</f>
        <v>Included in base game</v>
      </c>
      <c r="U469" s="33" t="s">
        <v>1561</v>
      </c>
      <c r="V469" s="3" t="str">
        <f>IF(U469&lt;&gt;"",IF(U469&lt;&gt;"LIBSETS_DROP_MECHANIC_MONSTER_NAME",VLOOKUP(U469,'LibSets constants'!$I$4:$L$1003,3,FALSE),""),"")</f>
        <v>Arena stage chest</v>
      </c>
      <c r="W469" s="3" t="str">
        <f>IF(U469&lt;&gt;"",IF(U469&lt;&gt;"LIBSETS_DROP_MECHANIC_MONSTER_NAME",VLOOKUP(U469,'LibSets constants'!$I$4:$L$1003,4,FALSE),""),"")</f>
        <v>Arena-Phasen Schatztruhe</v>
      </c>
      <c r="X469" s="3"/>
      <c r="Y469" s="3" t="str">
        <f>IF(G469&lt;&gt;"LIBSETS_SETTYPE_BATTLEGROUND",IF(G469&lt;&gt;"LIBSETS_SETTYPE_SPECIAL",IF(X469&lt;&gt;"",X469,IF(Z469&lt;&gt;"",VLOOKUP(Z469,'ESO zone constants'!$D$3:$H$4953,5,FALSE),"")),""),"")</f>
        <v/>
      </c>
      <c r="Z469" t="str">
        <f>IF(AND(O469&lt;&gt;"",NOT(ISERROR(O469))),"",IF(AND(L469&lt;&gt;"",L469&gt;0,NOT(ISERROR(L469))),VLOOKUP(L469,'ESO dumped WayshrineInfo'!$K$3:$N$9999,4,FALSE),""))</f>
        <v/>
      </c>
      <c r="AB469" s="43" t="str">
        <f>IF(AA469&lt;&gt;"",IF(AA469&lt;&gt;"LIBSETS_DROP_MECHANIC_MONSTER_NAME",VLOOKUP(AA469,'LibSets constants'!$I$4:$L$1003,3,FALSE),""),"")</f>
        <v/>
      </c>
      <c r="AC469" s="43" t="str">
        <f>IF(AA469&lt;&gt;"",IF(AA469&lt;&gt;"LIBSETS_DROP_MECHANIC_MONSTER_NAME",VLOOKUP(AA469,'LibSets constants'!$I$4:$L$1003,4,FALSE),""),"")</f>
        <v/>
      </c>
      <c r="AD469" s="3" t="str">
        <f>IF(G469&lt;&gt;"LIBSETS_SETTYPE_BATTLEGROUND",IF(G469&lt;&gt;"LIBSETS_SETTYPE_SPECIAL",IF(AE469&lt;&gt;"",VLOOKUP(AE469,'ESO zone constants'!$D$3:$H$4953,5,FALSE),""),""),"")</f>
        <v/>
      </c>
      <c r="AE469" t="str">
        <f>IF(AND(O469&lt;&gt;"",NOT(ISERROR(O469))),"",IF(AND(M469&lt;&gt;"",M469&gt;0,NOT(ISERROR(M469))),VLOOKUP(M469,'ESO dumped WayshrineInfo'!$K$3:$N$9999,4,FALSE),""))</f>
        <v/>
      </c>
      <c r="AF469" s="44"/>
      <c r="AG469" s="43" t="str">
        <f>IF(AF469&lt;&gt;"",IF(AF469&lt;&gt;"LIBSETS_DROP_MECHANIC_MONSTER_NAME",VLOOKUP(AF469,'LibSets constants'!$I$4:$L$1003,3,FALSE),""),"")</f>
        <v/>
      </c>
      <c r="AH469" s="43" t="str">
        <f>IF(AF469&lt;&gt;"",IF(AF469&lt;&gt;"LIBSETS_DROP_MECHANIC_MONSTER_NAME",VLOOKUP(AF469,'LibSets constants'!$I$4:$L$1003,4,FALSE),""),"")</f>
        <v/>
      </c>
      <c r="AI469" s="3" t="str">
        <f>IF(G469&lt;&gt;"LIBSETS_SETTYPE_BATTLEGROUND",IF(G469&lt;&gt;"LIBSETS_SETTYPE_SPECIAL",IF(AJ469&lt;&gt;"",VLOOKUP(AJ469,'ESO zone constants'!$D$3:$H$4953,5,FALSE),""),""),"")</f>
        <v/>
      </c>
      <c r="AK469" s="44"/>
      <c r="AL469" s="43" t="str">
        <f>IF(AK469&lt;&gt;"",IF(AK469&lt;&gt;"LIBSETS_DROP_MECHANIC_MONSTER_NAME",VLOOKUP(AK469,'LibSets constants'!$I$4:$L$1003,3,FALSE),""),"")</f>
        <v/>
      </c>
      <c r="AM469" s="43" t="str">
        <f>IF(AK469&lt;&gt;"",IF(AK469&lt;&gt;"LIBSETS_DROP_MECHANIC_MONSTER_NAME",VLOOKUP(AK469,'LibSets constants'!$I$4:$L$1003,4,FALSE),""),"")</f>
        <v/>
      </c>
      <c r="AN469" s="3" t="str">
        <f>IF(G469&lt;&gt;"LIBSETS_SETTYPE_BATTLEGROUND",IF(G469&lt;&gt;"LIBSETS_SETTYPE_SPECIAL",IF(AO469&lt;&gt;"",VLOOKUP(AO469,'ESO zone constants'!$D$3:$H$4953,5,FALSE),""),""),"")</f>
        <v/>
      </c>
      <c r="AP469" s="44"/>
      <c r="AQ469" s="43" t="str">
        <f>IF(AP469&lt;&gt;"",IF(AP469&lt;&gt;"LIBSETS_DROP_MECHANIC_MONSTER_NAME",VLOOKUP(AP469,'LibSets constants'!$I$4:$L$1003,3,FALSE),""),"")</f>
        <v/>
      </c>
      <c r="AR469" s="43" t="str">
        <f>IF(AP469&lt;&gt;"",IF(AP469&lt;&gt;"LIBSETS_DROP_MECHANIC_MONSTER_NAME",VLOOKUP(AP469,'LibSets constants'!$I$4:$L$1003,4,FALSE),""),"")</f>
        <v/>
      </c>
      <c r="AS469" s="3" t="str">
        <f>IF(G469&lt;&gt;"LIBSETS_SETTYPE_BATTLEGROUND",IF(G469&lt;&gt;"LIBSETS_SETTYPE_SPECIAL",IF(AT469&lt;&gt;"",VLOOKUP(AT469,'ESO zone constants'!$D$3:$H$4953,5,FALSE),""),""),"")</f>
        <v/>
      </c>
      <c r="AU469" s="44"/>
      <c r="AV469" s="43" t="str">
        <f>IF(AU469&lt;&gt;"",IF(AU469&lt;&gt;"LIBSETS_DROP_MECHANIC_MONSTER_NAME",VLOOKUP(AU469,'LibSets constants'!$I$4:$L$1003,3,FALSE),""),"")</f>
        <v/>
      </c>
      <c r="AW469" s="43" t="str">
        <f>IF(AU469&lt;&gt;"",IF(AU469&lt;&gt;"LIBSETS_DROP_MECHANIC_MONSTER_NAME",VLOOKUP(AU469,'LibSets constants'!$I$4:$L$1003,4,FALSE),""),"")</f>
        <v/>
      </c>
      <c r="AX469" s="87">
        <v>0</v>
      </c>
      <c r="AY469" s="21" t="str">
        <f t="shared" si="35"/>
        <v>[531] = {wayshrines={270,270,270,}, dlcId=DLC_BASE_GAME</v>
      </c>
      <c r="AZ469" s="21" t="str">
        <f t="shared" si="36"/>
        <v>, zoneIds={635}, veteran=true</v>
      </c>
      <c r="BA469" s="21" t="str">
        <f t="shared" si="37"/>
        <v>, setType=LIBSETS_SETTYPE_ARENA</v>
      </c>
      <c r="BB469" s="21" t="str">
        <f t="shared" si="38"/>
        <v>, isProcSetAllowedInPvP=0, dropMechanic={LIBSETS_DROP_MECHANIC_ARENA_STAGE_CHEST}},</v>
      </c>
      <c r="BC469" s="21" t="str">
        <f t="shared" si="39"/>
        <v xml:space="preserve"> --Perfected Caustic Arrow / Perfektionierter beißender Pfeil   [Dragonstar Arena]</v>
      </c>
    </row>
    <row r="470" spans="1:55" x14ac:dyDescent="0.25">
      <c r="A470" s="5">
        <v>532</v>
      </c>
      <c r="B470" t="s">
        <v>1800</v>
      </c>
      <c r="C470" t="s">
        <v>1801</v>
      </c>
      <c r="D470" s="3">
        <f>A470</f>
        <v>532</v>
      </c>
      <c r="E470" s="42"/>
      <c r="G470" s="8" t="s">
        <v>1477</v>
      </c>
      <c r="I470" t="s">
        <v>92</v>
      </c>
      <c r="J470" t="s">
        <v>91</v>
      </c>
      <c r="K470">
        <v>270</v>
      </c>
      <c r="L470">
        <v>270</v>
      </c>
      <c r="M470">
        <v>270</v>
      </c>
      <c r="N470">
        <v>0</v>
      </c>
      <c r="O470" s="66" t="s">
        <v>441</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S470" s="19" t="str">
        <f>IF(AND(R470&lt;&gt;"",NOT(ISERROR(R470))),R470,IF(P470&lt;&gt;"",IF(NOT(ISERROR(VLOOKUP(P470,'ESO Dungeon constants'!$D$3:$H$9999,5,FALSE))),VLOOKUP(P470,'ESO Dungeon constants'!$D$3:$I$9999,6,FALSE),VLOOKUP(P470,'ESO zone constants'!$H$3:$K$9987,4,FALSE)),""))</f>
        <v>DLC_BASE_GAME</v>
      </c>
      <c r="T470" s="3" t="str">
        <f>IF(S470&lt;&gt;"",VLOOKUP(S470,'LibSets constants'!$B$4:$C$1003,2,FALSE),"")</f>
        <v>Included in base game</v>
      </c>
      <c r="U470" s="33" t="s">
        <v>1561</v>
      </c>
      <c r="V470" s="3" t="str">
        <f>IF(U470&lt;&gt;"",IF(U470&lt;&gt;"LIBSETS_DROP_MECHANIC_MONSTER_NAME",VLOOKUP(U470,'LibSets constants'!$I$4:$L$1003,3,FALSE),""),"")</f>
        <v>Arena stage chest</v>
      </c>
      <c r="W470" s="3" t="str">
        <f>IF(U470&lt;&gt;"",IF(U470&lt;&gt;"LIBSETS_DROP_MECHANIC_MONSTER_NAME",VLOOKUP(U470,'LibSets constants'!$I$4:$L$1003,4,FALSE),""),"")</f>
        <v>Arena-Phasen Schatztruhe</v>
      </c>
      <c r="X470" s="3"/>
      <c r="Y470" s="3" t="str">
        <f>IF(G470&lt;&gt;"LIBSETS_SETTYPE_BATTLEGROUND",IF(G470&lt;&gt;"LIBSETS_SETTYPE_SPECIAL",IF(X470&lt;&gt;"",X470,IF(Z470&lt;&gt;"",VLOOKUP(Z470,'ESO zone constants'!$D$3:$H$4953,5,FALSE),"")),""),"")</f>
        <v/>
      </c>
      <c r="Z470" t="str">
        <f>IF(AND(O470&lt;&gt;"",NOT(ISERROR(O470))),"",IF(AND(L470&lt;&gt;"",L470&gt;0,NOT(ISERROR(L470))),VLOOKUP(L470,'ESO dumped WayshrineInfo'!$K$3:$N$9999,4,FALSE),""))</f>
        <v/>
      </c>
      <c r="AB470" s="43" t="str">
        <f>IF(AA470&lt;&gt;"",IF(AA470&lt;&gt;"LIBSETS_DROP_MECHANIC_MONSTER_NAME",VLOOKUP(AA470,'LibSets constants'!$I$4:$L$1003,3,FALSE),""),"")</f>
        <v/>
      </c>
      <c r="AC470" s="43" t="str">
        <f>IF(AA470&lt;&gt;"",IF(AA470&lt;&gt;"LIBSETS_DROP_MECHANIC_MONSTER_NAME",VLOOKUP(AA470,'LibSets constants'!$I$4:$L$1003,4,FALSE),""),"")</f>
        <v/>
      </c>
      <c r="AD470" s="3" t="str">
        <f>IF(G470&lt;&gt;"LIBSETS_SETTYPE_BATTLEGROUND",IF(G470&lt;&gt;"LIBSETS_SETTYPE_SPECIAL",IF(AE470&lt;&gt;"",VLOOKUP(AE470,'ESO zone constants'!$D$3:$H$4953,5,FALSE),""),""),"")</f>
        <v/>
      </c>
      <c r="AE470" t="str">
        <f>IF(AND(O470&lt;&gt;"",NOT(ISERROR(O470))),"",IF(AND(M470&lt;&gt;"",M470&gt;0,NOT(ISERROR(M470))),VLOOKUP(M470,'ESO dumped WayshrineInfo'!$K$3:$N$9999,4,FALSE),""))</f>
        <v/>
      </c>
      <c r="AF470" s="44"/>
      <c r="AG470" s="43" t="str">
        <f>IF(AF470&lt;&gt;"",IF(AF470&lt;&gt;"LIBSETS_DROP_MECHANIC_MONSTER_NAME",VLOOKUP(AF470,'LibSets constants'!$I$4:$L$1003,3,FALSE),""),"")</f>
        <v/>
      </c>
      <c r="AH470" s="43" t="str">
        <f>IF(AF470&lt;&gt;"",IF(AF470&lt;&gt;"LIBSETS_DROP_MECHANIC_MONSTER_NAME",VLOOKUP(AF470,'LibSets constants'!$I$4:$L$1003,4,FALSE),""),"")</f>
        <v/>
      </c>
      <c r="AI470" s="3" t="str">
        <f>IF(G470&lt;&gt;"LIBSETS_SETTYPE_BATTLEGROUND",IF(G470&lt;&gt;"LIBSETS_SETTYPE_SPECIAL",IF(AJ470&lt;&gt;"",VLOOKUP(AJ470,'ESO zone constants'!$D$3:$H$4953,5,FALSE),""),""),"")</f>
        <v/>
      </c>
      <c r="AK470" s="44"/>
      <c r="AL470" s="43" t="str">
        <f>IF(AK470&lt;&gt;"",IF(AK470&lt;&gt;"LIBSETS_DROP_MECHANIC_MONSTER_NAME",VLOOKUP(AK470,'LibSets constants'!$I$4:$L$1003,3,FALSE),""),"")</f>
        <v/>
      </c>
      <c r="AM470" s="43" t="str">
        <f>IF(AK470&lt;&gt;"",IF(AK470&lt;&gt;"LIBSETS_DROP_MECHANIC_MONSTER_NAME",VLOOKUP(AK470,'LibSets constants'!$I$4:$L$1003,4,FALSE),""),"")</f>
        <v/>
      </c>
      <c r="AN470" s="3" t="str">
        <f>IF(G470&lt;&gt;"LIBSETS_SETTYPE_BATTLEGROUND",IF(G470&lt;&gt;"LIBSETS_SETTYPE_SPECIAL",IF(AO470&lt;&gt;"",VLOOKUP(AO470,'ESO zone constants'!$D$3:$H$4953,5,FALSE),""),""),"")</f>
        <v/>
      </c>
      <c r="AP470" s="44"/>
      <c r="AQ470" s="43" t="str">
        <f>IF(AP470&lt;&gt;"",IF(AP470&lt;&gt;"LIBSETS_DROP_MECHANIC_MONSTER_NAME",VLOOKUP(AP470,'LibSets constants'!$I$4:$L$1003,3,FALSE),""),"")</f>
        <v/>
      </c>
      <c r="AR470" s="43" t="str">
        <f>IF(AP470&lt;&gt;"",IF(AP470&lt;&gt;"LIBSETS_DROP_MECHANIC_MONSTER_NAME",VLOOKUP(AP470,'LibSets constants'!$I$4:$L$1003,4,FALSE),""),"")</f>
        <v/>
      </c>
      <c r="AS470" s="3" t="str">
        <f>IF(G470&lt;&gt;"LIBSETS_SETTYPE_BATTLEGROUND",IF(G470&lt;&gt;"LIBSETS_SETTYPE_SPECIAL",IF(AT470&lt;&gt;"",VLOOKUP(AT470,'ESO zone constants'!$D$3:$H$4953,5,FALSE),""),""),"")</f>
        <v/>
      </c>
      <c r="AU470" s="44"/>
      <c r="AV470" s="43" t="str">
        <f>IF(AU470&lt;&gt;"",IF(AU470&lt;&gt;"LIBSETS_DROP_MECHANIC_MONSTER_NAME",VLOOKUP(AU470,'LibSets constants'!$I$4:$L$1003,3,FALSE),""),"")</f>
        <v/>
      </c>
      <c r="AW470" s="43" t="str">
        <f>IF(AU470&lt;&gt;"",IF(AU470&lt;&gt;"LIBSETS_DROP_MECHANIC_MONSTER_NAME",VLOOKUP(AU470,'LibSets constants'!$I$4:$L$1003,4,FALSE),""),"")</f>
        <v/>
      </c>
      <c r="AX470" s="87" t="s">
        <v>2678</v>
      </c>
      <c r="AY470" s="21" t="str">
        <f t="shared" si="35"/>
        <v>[532] = {wayshrines={270,270,270,}, dlcId=DLC_BASE_GAME</v>
      </c>
      <c r="AZ470" s="21" t="str">
        <f t="shared" si="36"/>
        <v>, zoneIds={635}, veteran=true</v>
      </c>
      <c r="BA470" s="21" t="str">
        <f t="shared" si="37"/>
        <v>, setType=LIBSETS_SETTYPE_ARENA</v>
      </c>
      <c r="BB470" s="21" t="str">
        <f t="shared" si="38"/>
        <v>, dropMechanic={LIBSETS_DROP_MECHANIC_ARENA_STAGE_CHEST}},</v>
      </c>
      <c r="BC470" s="21" t="str">
        <f t="shared" si="39"/>
        <v xml:space="preserve"> --Perfected Destructive Impact / Perfektionierter zerstörerischer Einschlag   [Dragonstar Arena]</v>
      </c>
    </row>
    <row r="471" spans="1:55" x14ac:dyDescent="0.25">
      <c r="A471" s="5">
        <v>533</v>
      </c>
      <c r="B471" t="s">
        <v>1811</v>
      </c>
      <c r="C471" t="s">
        <v>1810</v>
      </c>
      <c r="D471" s="3">
        <f>A471</f>
        <v>533</v>
      </c>
      <c r="E471" s="42"/>
      <c r="G471" s="8" t="s">
        <v>1477</v>
      </c>
      <c r="I471" t="s">
        <v>92</v>
      </c>
      <c r="J471" t="s">
        <v>91</v>
      </c>
      <c r="K471">
        <v>270</v>
      </c>
      <c r="L471">
        <v>270</v>
      </c>
      <c r="M471">
        <v>270</v>
      </c>
      <c r="N471">
        <v>0</v>
      </c>
      <c r="O471" s="66" t="s">
        <v>441</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S471" s="19" t="str">
        <f>IF(AND(R471&lt;&gt;"",NOT(ISERROR(R471))),R471,IF(P471&lt;&gt;"",IF(NOT(ISERROR(VLOOKUP(P471,'ESO Dungeon constants'!$D$3:$H$9999,5,FALSE))),VLOOKUP(P471,'ESO Dungeon constants'!$D$3:$I$9999,6,FALSE),VLOOKUP(P471,'ESO zone constants'!$H$3:$K$9987,4,FALSE)),""))</f>
        <v>DLC_BASE_GAME</v>
      </c>
      <c r="T471" s="3" t="str">
        <f>IF(S471&lt;&gt;"",VLOOKUP(S471,'LibSets constants'!$B$4:$C$1003,2,FALSE),"")</f>
        <v>Included in base game</v>
      </c>
      <c r="U471" s="33" t="s">
        <v>1561</v>
      </c>
      <c r="V471" s="3" t="str">
        <f>IF(U471&lt;&gt;"",IF(U471&lt;&gt;"LIBSETS_DROP_MECHANIC_MONSTER_NAME",VLOOKUP(U471,'LibSets constants'!$I$4:$L$1003,3,FALSE),""),"")</f>
        <v>Arena stage chest</v>
      </c>
      <c r="W471" s="3" t="str">
        <f>IF(U471&lt;&gt;"",IF(U471&lt;&gt;"LIBSETS_DROP_MECHANIC_MONSTER_NAME",VLOOKUP(U471,'LibSets constants'!$I$4:$L$1003,4,FALSE),""),"")</f>
        <v>Arena-Phasen Schatztruhe</v>
      </c>
      <c r="X471" s="3"/>
      <c r="Y471" s="3" t="str">
        <f>IF(G471&lt;&gt;"LIBSETS_SETTYPE_BATTLEGROUND",IF(G471&lt;&gt;"LIBSETS_SETTYPE_SPECIAL",IF(X471&lt;&gt;"",X471,IF(Z471&lt;&gt;"",VLOOKUP(Z471,'ESO zone constants'!$D$3:$H$4953,5,FALSE),"")),""),"")</f>
        <v/>
      </c>
      <c r="Z471" t="str">
        <f>IF(AND(O471&lt;&gt;"",NOT(ISERROR(O471))),"",IF(AND(L471&lt;&gt;"",L471&gt;0,NOT(ISERROR(L471))),VLOOKUP(L471,'ESO dumped WayshrineInfo'!$K$3:$N$9999,4,FALSE),""))</f>
        <v/>
      </c>
      <c r="AB471" s="3" t="str">
        <f>IF(AA471&lt;&gt;"",IF(AA471&lt;&gt;"LIBSETS_DROP_MECHANIC_MONSTER_NAME",VLOOKUP(AA471,'LibSets constants'!$I$4:$L$1003,3,FALSE),""),"")</f>
        <v/>
      </c>
      <c r="AC471" s="3" t="str">
        <f>IF(AA471&lt;&gt;"",IF(AA471&lt;&gt;"LIBSETS_DROP_MECHANIC_MONSTER_NAME",VLOOKUP(AA471,'LibSets constants'!$I$4:$L$1003,4,FALSE),""),"")</f>
        <v/>
      </c>
      <c r="AD471" s="3" t="str">
        <f>IF(G471&lt;&gt;"LIBSETS_SETTYPE_BATTLEGROUND",IF(G471&lt;&gt;"LIBSETS_SETTYPE_SPECIAL",IF(AE471&lt;&gt;"",VLOOKUP(AE471,'ESO zone constants'!$D$3:$H$4953,5,FALSE),""),""),"")</f>
        <v/>
      </c>
      <c r="AE471" t="str">
        <f>IF(AND(O471&lt;&gt;"",NOT(ISERROR(O471))),"",IF(AND(M471&lt;&gt;"",M471&gt;0,NOT(ISERROR(M471))),VLOOKUP(M471,'ESO dumped WayshrineInfo'!$K$3:$N$9999,4,FALSE),""))</f>
        <v/>
      </c>
      <c r="AG471" s="3" t="str">
        <f>IF(AF471&lt;&gt;"",IF(AF471&lt;&gt;"LIBSETS_DROP_MECHANIC_MONSTER_NAME",VLOOKUP(AF471,'LibSets constants'!$I$4:$L$1003,3,FALSE),""),"")</f>
        <v/>
      </c>
      <c r="AH471" s="3" t="str">
        <f>IF(AF471&lt;&gt;"",IF(AF471&lt;&gt;"LIBSETS_DROP_MECHANIC_MONSTER_NAME",VLOOKUP(AF471,'LibSets constants'!$I$4:$L$1003,4,FALSE),""),"")</f>
        <v/>
      </c>
      <c r="AI471" s="3" t="str">
        <f>IF(G471&lt;&gt;"LIBSETS_SETTYPE_BATTLEGROUND",IF(G471&lt;&gt;"LIBSETS_SETTYPE_SPECIAL",IF(AJ471&lt;&gt;"",VLOOKUP(AJ471,'ESO zone constants'!$D$3:$H$4953,5,FALSE),""),""),"")</f>
        <v/>
      </c>
      <c r="AL471" s="3" t="str">
        <f>IF(AK471&lt;&gt;"",IF(AK471&lt;&gt;"LIBSETS_DROP_MECHANIC_MONSTER_NAME",VLOOKUP(AK471,'LibSets constants'!$I$4:$L$1003,3,FALSE),""),"")</f>
        <v/>
      </c>
      <c r="AM471" s="3" t="str">
        <f>IF(AK471&lt;&gt;"",IF(AK471&lt;&gt;"LIBSETS_DROP_MECHANIC_MONSTER_NAME",VLOOKUP(AK471,'LibSets constants'!$I$4:$L$1003,4,FALSE),""),"")</f>
        <v/>
      </c>
      <c r="AN471" s="3" t="str">
        <f>IF(G471&lt;&gt;"LIBSETS_SETTYPE_BATTLEGROUND",IF(G471&lt;&gt;"LIBSETS_SETTYPE_SPECIAL",IF(AO471&lt;&gt;"",VLOOKUP(AO471,'ESO zone constants'!$D$3:$H$4953,5,FALSE),""),""),"")</f>
        <v/>
      </c>
      <c r="AQ471" s="3" t="str">
        <f>IF(AP471&lt;&gt;"",IF(AP471&lt;&gt;"LIBSETS_DROP_MECHANIC_MONSTER_NAME",VLOOKUP(AP471,'LibSets constants'!$I$4:$L$1003,3,FALSE),""),"")</f>
        <v/>
      </c>
      <c r="AR471" s="3" t="str">
        <f>IF(AP471&lt;&gt;"",IF(AP471&lt;&gt;"LIBSETS_DROP_MECHANIC_MONSTER_NAME",VLOOKUP(AP471,'LibSets constants'!$I$4:$L$1003,4,FALSE),""),"")</f>
        <v/>
      </c>
      <c r="AS471" s="3" t="str">
        <f>IF(G471&lt;&gt;"LIBSETS_SETTYPE_BATTLEGROUND",IF(G471&lt;&gt;"LIBSETS_SETTYPE_SPECIAL",IF(AT471&lt;&gt;"",VLOOKUP(AT471,'ESO zone constants'!$D$3:$H$4953,5,FALSE),""),""),"")</f>
        <v/>
      </c>
      <c r="AV471" s="3" t="str">
        <f>IF(AU471&lt;&gt;"",IF(AU471&lt;&gt;"LIBSETS_DROP_MECHANIC_MONSTER_NAME",VLOOKUP(AU471,'LibSets constants'!$I$4:$L$1003,3,FALSE),""),"")</f>
        <v/>
      </c>
      <c r="AW471" s="3" t="str">
        <f>IF(AU471&lt;&gt;"",IF(AU471&lt;&gt;"LIBSETS_DROP_MECHANIC_MONSTER_NAME",VLOOKUP(AU471,'LibSets constants'!$I$4:$L$1003,4,FALSE),""),"")</f>
        <v/>
      </c>
      <c r="AX471" s="87" t="s">
        <v>2678</v>
      </c>
      <c r="AY471" s="21" t="str">
        <f t="shared" si="35"/>
        <v>[533] = {wayshrines={270,270,270,}, dlcId=DLC_BASE_GAME</v>
      </c>
      <c r="AZ471" s="21" t="str">
        <f t="shared" si="36"/>
        <v>, zoneIds={635}, veteran=true</v>
      </c>
      <c r="BA471" s="21" t="str">
        <f t="shared" si="37"/>
        <v>, setType=LIBSETS_SETTYPE_ARENA</v>
      </c>
      <c r="BB471" s="21" t="str">
        <f t="shared" si="38"/>
        <v>, dropMechanic={LIBSETS_DROP_MECHANIC_ARENA_STAGE_CHEST}},</v>
      </c>
      <c r="BC471" s="21" t="str">
        <f t="shared" si="39"/>
        <v xml:space="preserve"> --Perfected Grand Rejuvenation / Pefektionierte Große Verjüngung   [Dragonstar Arena]</v>
      </c>
    </row>
    <row r="472" spans="1:55" x14ac:dyDescent="0.25">
      <c r="A472" s="5">
        <v>534</v>
      </c>
      <c r="B472" t="s">
        <v>2176</v>
      </c>
      <c r="C472" t="s">
        <v>1822</v>
      </c>
      <c r="D472" s="3">
        <f>A472</f>
        <v>534</v>
      </c>
      <c r="G472" s="3" t="s">
        <v>1484</v>
      </c>
      <c r="H472" s="115">
        <v>3</v>
      </c>
      <c r="I472" t="s">
        <v>1471</v>
      </c>
      <c r="J472" t="s">
        <v>91</v>
      </c>
      <c r="K472">
        <v>435</v>
      </c>
      <c r="L472">
        <v>435</v>
      </c>
      <c r="M472">
        <v>435</v>
      </c>
      <c r="N472">
        <v>0</v>
      </c>
      <c r="O472" s="66" t="s">
        <v>1821</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constants'!$B$4:$C$1003,2,FALSE),"")</f>
        <v>Stonethorn</v>
      </c>
      <c r="U472" s="33" t="s">
        <v>1549</v>
      </c>
      <c r="V472" s="3" t="s">
        <v>2178</v>
      </c>
      <c r="W472" s="3" t="s">
        <v>2179</v>
      </c>
      <c r="X472" s="3"/>
      <c r="Y472" s="3" t="str">
        <f>IF(G472&lt;&gt;"LIBSETS_SETTYPE_BATTLEGROUND",IF(G472&lt;&gt;"LIBSETS_SETTYPE_SPECIAL",IF(X472&lt;&gt;"",X472,IF(Z472&lt;&gt;"",VLOOKUP(Z472,'ESO zone constants'!$D$3:$H$4953,5,FALSE),"")),""),"")</f>
        <v/>
      </c>
      <c r="Z472" t="str">
        <f>IF(AND(O472&lt;&gt;"",NOT(ISERROR(O472))),"",IF(AND(L472&lt;&gt;"",L472&gt;0,NOT(ISERROR(L472))),VLOOKUP(L472,'ESO dumped WayshrineInfo'!$K$3:$N$9999,4,FALSE),""))</f>
        <v/>
      </c>
      <c r="AB472" s="43" t="str">
        <f>IF(AA472&lt;&gt;"",IF(AA472&lt;&gt;"LIBSETS_DROP_MECHANIC_MONSTER_NAME",VLOOKUP(AA472,'LibSets constants'!$I$4:$L$1003,3,FALSE),""),"")</f>
        <v/>
      </c>
      <c r="AC472" s="43" t="str">
        <f>IF(AA472&lt;&gt;"",IF(AA472&lt;&gt;"LIBSETS_DROP_MECHANIC_MONSTER_NAME",VLOOKUP(AA472,'LibSets constants'!$I$4:$L$1003,4,FALSE),""),"")</f>
        <v/>
      </c>
      <c r="AD472" s="3" t="str">
        <f>IF(G472&lt;&gt;"LIBSETS_SETTYPE_BATTLEGROUND",IF(G472&lt;&gt;"LIBSETS_SETTYPE_SPECIAL",IF(AE472&lt;&gt;"",VLOOKUP(AE472,'ESO zone constants'!$D$3:$H$4953,5,FALSE),""),""),"")</f>
        <v/>
      </c>
      <c r="AE472" t="str">
        <f>IF(AND(O472&lt;&gt;"",NOT(ISERROR(O472))),"",IF(AND(M472&lt;&gt;"",M472&gt;0,NOT(ISERROR(M472))),VLOOKUP(M472,'ESO dumped WayshrineInfo'!$K$3:$N$9999,4,FALSE),""))</f>
        <v/>
      </c>
      <c r="AF472" s="44"/>
      <c r="AG472" s="43" t="str">
        <f>IF(AF472&lt;&gt;"",IF(AF472&lt;&gt;"LIBSETS_DROP_MECHANIC_MONSTER_NAME",VLOOKUP(AF472,'LibSets constants'!$I$4:$L$1003,3,FALSE),""),"")</f>
        <v/>
      </c>
      <c r="AH472" s="43" t="str">
        <f>IF(AF472&lt;&gt;"",IF(AF472&lt;&gt;"LIBSETS_DROP_MECHANIC_MONSTER_NAME",VLOOKUP(AF472,'LibSets constants'!$I$4:$L$1003,4,FALSE),""),"")</f>
        <v/>
      </c>
      <c r="AI472" s="3" t="str">
        <f>IF(G472&lt;&gt;"LIBSETS_SETTYPE_BATTLEGROUND",IF(G472&lt;&gt;"LIBSETS_SETTYPE_SPECIAL",IF(AJ472&lt;&gt;"",VLOOKUP(AJ472,'ESO zone constants'!$D$3:$H$4953,5,FALSE),""),""),"")</f>
        <v/>
      </c>
      <c r="AK472" s="44"/>
      <c r="AL472" s="43" t="str">
        <f>IF(AK472&lt;&gt;"",IF(AK472&lt;&gt;"LIBSETS_DROP_MECHANIC_MONSTER_NAME",VLOOKUP(AK472,'LibSets constants'!$I$4:$L$1003,3,FALSE),""),"")</f>
        <v/>
      </c>
      <c r="AM472" s="43" t="str">
        <f>IF(AK472&lt;&gt;"",IF(AK472&lt;&gt;"LIBSETS_DROP_MECHANIC_MONSTER_NAME",VLOOKUP(AK472,'LibSets constants'!$I$4:$L$1003,4,FALSE),""),"")</f>
        <v/>
      </c>
      <c r="AN472" s="3" t="str">
        <f>IF(G472&lt;&gt;"LIBSETS_SETTYPE_BATTLEGROUND",IF(G472&lt;&gt;"LIBSETS_SETTYPE_SPECIAL",IF(AO472&lt;&gt;"",VLOOKUP(AO472,'ESO zone constants'!$D$3:$H$4953,5,FALSE),""),""),"")</f>
        <v/>
      </c>
      <c r="AP472" s="44"/>
      <c r="AQ472" s="43" t="str">
        <f>IF(AP472&lt;&gt;"",IF(AP472&lt;&gt;"LIBSETS_DROP_MECHANIC_MONSTER_NAME",VLOOKUP(AP472,'LibSets constants'!$I$4:$L$1003,3,FALSE),""),"")</f>
        <v/>
      </c>
      <c r="AR472" s="43" t="str">
        <f>IF(AP472&lt;&gt;"",IF(AP472&lt;&gt;"LIBSETS_DROP_MECHANIC_MONSTER_NAME",VLOOKUP(AP472,'LibSets constants'!$I$4:$L$1003,4,FALSE),""),"")</f>
        <v/>
      </c>
      <c r="AS472" s="3" t="str">
        <f>IF(G472&lt;&gt;"LIBSETS_SETTYPE_BATTLEGROUND",IF(G472&lt;&gt;"LIBSETS_SETTYPE_SPECIAL",IF(AT472&lt;&gt;"",VLOOKUP(AT472,'ESO zone constants'!$D$3:$H$4953,5,FALSE),""),""),"")</f>
        <v/>
      </c>
      <c r="AU472" s="44"/>
      <c r="AV472" s="43" t="str">
        <f>IF(AU472&lt;&gt;"",IF(AU472&lt;&gt;"LIBSETS_DROP_MECHANIC_MONSTER_NAME",VLOOKUP(AU472,'LibSets constants'!$I$4:$L$1003,3,FALSE),""),"")</f>
        <v/>
      </c>
      <c r="AW472" s="43" t="str">
        <f>IF(AU472&lt;&gt;"",IF(AU472&lt;&gt;"LIBSETS_DROP_MECHANIC_MONSTER_NAME",VLOOKUP(AU472,'LibSets constants'!$I$4:$L$1003,4,FALSE),""),"")</f>
        <v/>
      </c>
      <c r="AX472" s="87" t="s">
        <v>2678</v>
      </c>
      <c r="AY472" s="21" t="str">
        <f t="shared" si="35"/>
        <v>[534] = {wayshrines={435,435,435,}, dlcId=DLC_STONETHORN</v>
      </c>
      <c r="AZ472" s="21" t="str">
        <f t="shared" si="36"/>
        <v>, zoneIds={1197}, veteran={[EQUIP_TYPE_HEAD]=true, [EQUIP_TYPE_SHOULDERS]=false}</v>
      </c>
      <c r="BA472" s="21" t="str">
        <f t="shared" si="37"/>
        <v>, setType=LIBSETS_SETTYPE_MONSTER</v>
      </c>
      <c r="BB472" s="21" t="str">
        <f t="shared" si="38"/>
        <v>, dropMechanic={LIBSETS_DROP_MECHANIC_MONSTER_NAME}, dropMechanicNames={['en']='Arkasis the Mad Alchemist', ['de']='Arkasis der verrückte Alchemist'}},</v>
      </c>
      <c r="BC472" s="21" t="str">
        <f t="shared" si="39"/>
        <v xml:space="preserve"> --Stone Husk / Steinhülle   [Stone Garden]</v>
      </c>
    </row>
    <row r="473" spans="1:55" x14ac:dyDescent="0.25">
      <c r="A473" s="5">
        <v>535</v>
      </c>
      <c r="B473" t="s">
        <v>2177</v>
      </c>
      <c r="C473" t="s">
        <v>1819</v>
      </c>
      <c r="D473" s="3">
        <f>A473</f>
        <v>535</v>
      </c>
      <c r="G473" s="3" t="s">
        <v>1484</v>
      </c>
      <c r="H473" s="115">
        <v>3</v>
      </c>
      <c r="I473" t="s">
        <v>1471</v>
      </c>
      <c r="J473" t="s">
        <v>91</v>
      </c>
      <c r="K473">
        <v>436</v>
      </c>
      <c r="L473">
        <v>436</v>
      </c>
      <c r="M473">
        <v>436</v>
      </c>
      <c r="N473">
        <v>0</v>
      </c>
      <c r="O473" s="66" t="s">
        <v>1816</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constants'!$B$4:$C$1003,2,FALSE),"")</f>
        <v>Stonethorn</v>
      </c>
      <c r="U473" s="33" t="s">
        <v>1549</v>
      </c>
      <c r="V473" s="3" t="s">
        <v>1819</v>
      </c>
      <c r="W473" s="3" t="s">
        <v>2177</v>
      </c>
      <c r="X473" s="3"/>
      <c r="Y473" s="3" t="str">
        <f>IF(G473&lt;&gt;"LIBSETS_SETTYPE_BATTLEGROUND",IF(G473&lt;&gt;"LIBSETS_SETTYPE_SPECIAL",IF(X473&lt;&gt;"",X473,IF(Z473&lt;&gt;"",VLOOKUP(Z473,'ESO zone constants'!$D$3:$H$4953,5,FALSE),"")),""),"")</f>
        <v/>
      </c>
      <c r="Z473" t="str">
        <f>IF(AND(O473&lt;&gt;"",NOT(ISERROR(O473))),"",IF(AND(L473&lt;&gt;"",L473&gt;0,NOT(ISERROR(L473))),VLOOKUP(L473,'ESO dumped WayshrineInfo'!$K$3:$N$9999,4,FALSE),""))</f>
        <v/>
      </c>
      <c r="AB473" s="43" t="str">
        <f>IF(AA473&lt;&gt;"",IF(AA473&lt;&gt;"LIBSETS_DROP_MECHANIC_MONSTER_NAME",VLOOKUP(AA473,'LibSets constants'!$I$4:$L$1003,3,FALSE),""),"")</f>
        <v/>
      </c>
      <c r="AC473" s="43" t="str">
        <f>IF(AA473&lt;&gt;"",IF(AA473&lt;&gt;"LIBSETS_DROP_MECHANIC_MONSTER_NAME",VLOOKUP(AA473,'LibSets constants'!$I$4:$L$1003,4,FALSE),""),"")</f>
        <v/>
      </c>
      <c r="AD473" s="3" t="str">
        <f>IF(G473&lt;&gt;"LIBSETS_SETTYPE_BATTLEGROUND",IF(G473&lt;&gt;"LIBSETS_SETTYPE_SPECIAL",IF(AE473&lt;&gt;"",VLOOKUP(AE473,'ESO zone constants'!$D$3:$H$4953,5,FALSE),""),""),"")</f>
        <v/>
      </c>
      <c r="AE473" t="str">
        <f>IF(AND(O473&lt;&gt;"",NOT(ISERROR(O473))),"",IF(AND(M473&lt;&gt;"",M473&gt;0,NOT(ISERROR(M473))),VLOOKUP(M473,'ESO dumped WayshrineInfo'!$K$3:$N$9999,4,FALSE),""))</f>
        <v/>
      </c>
      <c r="AF473" s="44"/>
      <c r="AG473" s="43" t="str">
        <f>IF(AF473&lt;&gt;"",IF(AF473&lt;&gt;"LIBSETS_DROP_MECHANIC_MONSTER_NAME",VLOOKUP(AF473,'LibSets constants'!$I$4:$L$1003,3,FALSE),""),"")</f>
        <v/>
      </c>
      <c r="AH473" s="43" t="str">
        <f>IF(AF473&lt;&gt;"",IF(AF473&lt;&gt;"LIBSETS_DROP_MECHANIC_MONSTER_NAME",VLOOKUP(AF473,'LibSets constants'!$I$4:$L$1003,4,FALSE),""),"")</f>
        <v/>
      </c>
      <c r="AI473" s="3" t="str">
        <f>IF(G473&lt;&gt;"LIBSETS_SETTYPE_BATTLEGROUND",IF(G473&lt;&gt;"LIBSETS_SETTYPE_SPECIAL",IF(AJ473&lt;&gt;"",VLOOKUP(AJ473,'ESO zone constants'!$D$3:$H$4953,5,FALSE),""),""),"")</f>
        <v/>
      </c>
      <c r="AK473" s="44"/>
      <c r="AL473" s="43" t="str">
        <f>IF(AK473&lt;&gt;"",IF(AK473&lt;&gt;"LIBSETS_DROP_MECHANIC_MONSTER_NAME",VLOOKUP(AK473,'LibSets constants'!$I$4:$L$1003,3,FALSE),""),"")</f>
        <v/>
      </c>
      <c r="AM473" s="43" t="str">
        <f>IF(AK473&lt;&gt;"",IF(AK473&lt;&gt;"LIBSETS_DROP_MECHANIC_MONSTER_NAME",VLOOKUP(AK473,'LibSets constants'!$I$4:$L$1003,4,FALSE),""),"")</f>
        <v/>
      </c>
      <c r="AN473" s="3" t="str">
        <f>IF(G473&lt;&gt;"LIBSETS_SETTYPE_BATTLEGROUND",IF(G473&lt;&gt;"LIBSETS_SETTYPE_SPECIAL",IF(AO473&lt;&gt;"",VLOOKUP(AO473,'ESO zone constants'!$D$3:$H$4953,5,FALSE),""),""),"")</f>
        <v/>
      </c>
      <c r="AP473" s="44"/>
      <c r="AQ473" s="43" t="str">
        <f>IF(AP473&lt;&gt;"",IF(AP473&lt;&gt;"LIBSETS_DROP_MECHANIC_MONSTER_NAME",VLOOKUP(AP473,'LibSets constants'!$I$4:$L$1003,3,FALSE),""),"")</f>
        <v/>
      </c>
      <c r="AR473" s="43" t="str">
        <f>IF(AP473&lt;&gt;"",IF(AP473&lt;&gt;"LIBSETS_DROP_MECHANIC_MONSTER_NAME",VLOOKUP(AP473,'LibSets constants'!$I$4:$L$1003,4,FALSE),""),"")</f>
        <v/>
      </c>
      <c r="AS473" s="3" t="str">
        <f>IF(G473&lt;&gt;"LIBSETS_SETTYPE_BATTLEGROUND",IF(G473&lt;&gt;"LIBSETS_SETTYPE_SPECIAL",IF(AT473&lt;&gt;"",VLOOKUP(AT473,'ESO zone constants'!$D$3:$H$4953,5,FALSE),""),""),"")</f>
        <v/>
      </c>
      <c r="AU473" s="44"/>
      <c r="AV473" s="43" t="str">
        <f>IF(AU473&lt;&gt;"",IF(AU473&lt;&gt;"LIBSETS_DROP_MECHANIC_MONSTER_NAME",VLOOKUP(AU473,'LibSets constants'!$I$4:$L$1003,3,FALSE),""),"")</f>
        <v/>
      </c>
      <c r="AW473" s="43" t="str">
        <f>IF(AU473&lt;&gt;"",IF(AU473&lt;&gt;"LIBSETS_DROP_MECHANIC_MONSTER_NAME",VLOOKUP(AU473,'LibSets constants'!$I$4:$L$1003,4,FALSE),""),"")</f>
        <v/>
      </c>
      <c r="AX473" s="87" t="s">
        <v>2678</v>
      </c>
      <c r="AY473" s="21" t="str">
        <f t="shared" si="35"/>
        <v>[535] = {wayshrines={436,436,436,}, dlcId=DLC_STONETHORN</v>
      </c>
      <c r="AZ473" s="21" t="str">
        <f t="shared" si="36"/>
        <v>, zoneIds={1201}, veteran={[EQUIP_TYPE_HEAD]=true, [EQUIP_TYPE_SHOULDERS]=false}</v>
      </c>
      <c r="BA473" s="21" t="str">
        <f t="shared" si="37"/>
        <v>, setType=LIBSETS_SETTYPE_MONSTER</v>
      </c>
      <c r="BB473" s="21" t="str">
        <f t="shared" si="38"/>
        <v>, dropMechanic={LIBSETS_DROP_MECHANIC_MONSTER_NAME}, dropMechanicNames={['en']='Lady Thorn', ['de']='Fürstin Dorn'}},</v>
      </c>
      <c r="BC473" s="21" t="str">
        <f t="shared" si="39"/>
        <v xml:space="preserve"> --Lady Thorn / Fürstin Dorn   [Castle Thorn]</v>
      </c>
    </row>
    <row r="474" spans="1:55" x14ac:dyDescent="0.25">
      <c r="A474" s="5">
        <v>536</v>
      </c>
      <c r="B474" t="s">
        <v>2248</v>
      </c>
      <c r="C474" t="s">
        <v>2247</v>
      </c>
      <c r="D474" s="3">
        <f>A474</f>
        <v>536</v>
      </c>
      <c r="G474" s="3" t="s">
        <v>1485</v>
      </c>
      <c r="I474" t="s">
        <v>91</v>
      </c>
      <c r="J474" t="s">
        <v>91</v>
      </c>
      <c r="K474">
        <v>441</v>
      </c>
      <c r="L474">
        <v>441</v>
      </c>
      <c r="M474">
        <v>441</v>
      </c>
      <c r="N474">
        <v>0</v>
      </c>
      <c r="O474" s="66" t="s">
        <v>2228</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constants'!$B$4:$C$1003,2,FALSE),"")</f>
        <v>Markarth</v>
      </c>
      <c r="U474" s="33" t="s">
        <v>1565</v>
      </c>
      <c r="V474" s="3" t="str">
        <f>IF(U474&lt;&gt;"",IF(U474&lt;&gt;"LIBSETS_DROP_MECHANIC_MONSTER_NAME",VLOOKUP(U474,'LibSets constants'!$I$4:$L$1003,3,FALSE),""),"")</f>
        <v>Delve bosses have a chance to drop a waist or feet.</v>
      </c>
      <c r="W474" s="3" t="str">
        <f>IF(U474&lt;&gt;"",IF(U474&lt;&gt;"LIBSETS_DROP_MECHANIC_MONSTER_NAME",VLOOKUP(U474,'LibSets constants'!$I$4:$L$1003,4,FALSE),""),"")</f>
        <v>Bosse in Gewölben haben die Chance, eine Taille oder Füße fallen zu lassen.</v>
      </c>
      <c r="X474" s="3"/>
      <c r="Y474" s="3" t="str">
        <f>IF(G474&lt;&gt;"LIBSETS_SETTYPE_BATTLEGROUND",IF(G474&lt;&gt;"LIBSETS_SETTYPE_SPECIAL",IF(X474&lt;&gt;"",X474,IF(Z474&lt;&gt;"",VLOOKUP(Z474,'ESO zone constants'!$D$3:$H$4953,5,FALSE),"")),""),"")</f>
        <v/>
      </c>
      <c r="Z474" t="str">
        <f>IF(AND(O474&lt;&gt;"",NOT(ISERROR(O474))),"",IF(AND(L474&lt;&gt;"",L474&gt;0,NOT(ISERROR(L474))),VLOOKUP(L474,'ESO dumped WayshrineInfo'!$K$3:$N$9999,4,FALSE),""))</f>
        <v/>
      </c>
      <c r="AA474" s="33" t="s">
        <v>1565</v>
      </c>
      <c r="AB474" s="43" t="str">
        <f>IF(AA474&lt;&gt;"",IF(AA474&lt;&gt;"LIBSETS_DROP_MECHANIC_MONSTER_NAME",VLOOKUP(AA474,'LibSets constants'!$I$4:$L$1003,3,FALSE),""),"")</f>
        <v>Delve bosses have a chance to drop a waist or feet.</v>
      </c>
      <c r="AC474" s="43" t="str">
        <f>IF(AA474&lt;&gt;"",IF(AA474&lt;&gt;"LIBSETS_DROP_MECHANIC_MONSTER_NAME",VLOOKUP(AA474,'LibSets constants'!$I$4:$L$1003,4,FALSE),""),"")</f>
        <v>Bosse in Gewölben haben die Chance, eine Taille oder Füße fallen zu lassen.</v>
      </c>
      <c r="AD474" s="3" t="str">
        <f>IF(G474&lt;&gt;"LIBSETS_SETTYPE_BATTLEGROUND",IF(G474&lt;&gt;"LIBSETS_SETTYPE_SPECIAL",IF(AE474&lt;&gt;"",VLOOKUP(AE474,'ESO zone constants'!$D$3:$H$4953,5,FALSE),""),""),"")</f>
        <v/>
      </c>
      <c r="AE474" t="str">
        <f>IF(AND(O474&lt;&gt;"",NOT(ISERROR(O474))),"",IF(AND(M474&lt;&gt;"",M474&gt;0,NOT(ISERROR(M474))),VLOOKUP(M474,'ESO dumped WayshrineInfo'!$K$3:$N$9999,4,FALSE),""))</f>
        <v/>
      </c>
      <c r="AF474" s="44" t="s">
        <v>1567</v>
      </c>
      <c r="AG474" s="43" t="str">
        <f>IF(AF474&lt;&gt;"",IF(AF474&lt;&gt;"LIBSETS_DROP_MECHANIC_MONSTER_NAME",VLOOKUP(AF474,'LibSets constants'!$I$4:$L$1003,3,FALSE),""),"")</f>
        <v>Public dungeon bosses have a chance to drop a shoulder, hand, or weapon.</v>
      </c>
      <c r="AH474" s="43" t="str">
        <f>IF(AF474&lt;&gt;"",IF(AF474&lt;&gt;"LIBSETS_DROP_MECHANIC_MONSTER_NAME",VLOOKUP(AF474,'LibSets constants'!$I$4:$L$1003,4,FALSE),""),"")</f>
        <v>Öffentliche Dungeon-Bosse haben die Möglichkeit, eine Schulter, Handschuhe oder eine Waffe fallen zu lassen.</v>
      </c>
      <c r="AI474" s="3" t="str">
        <f>IF(G474&lt;&gt;"LIBSETS_SETTYPE_BATTLEGROUND",IF(G474&lt;&gt;"LIBSETS_SETTYPE_SPECIAL",IF(AJ474&lt;&gt;"",VLOOKUP(AJ474,'ESO zone constants'!$D$3:$H$4953,5,FALSE),""),""),"")</f>
        <v/>
      </c>
      <c r="AK474" s="44" t="s">
        <v>1568</v>
      </c>
      <c r="AL474" s="43" t="str">
        <f>IF(AK474&lt;&gt;"",IF(AK474&lt;&gt;"LIBSETS_DROP_MECHANIC_MONSTER_NAME",VLOOKUP(AK474,'LibSets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4" s="43" t="str">
        <f>IF(AK474&lt;&gt;"",IF(AK474&lt;&gt;"LIBSETS_DROP_MECHANIC_MONSTER_NAME",VLOOKUP(AK474,'LibSets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4" s="3" t="str">
        <f>IF(G474&lt;&gt;"LIBSETS_SETTYPE_BATTLEGROUND",IF(G474&lt;&gt;"LIBSETS_SETTYPE_SPECIAL",IF(AO474&lt;&gt;"",VLOOKUP(AO474,'ESO zone constants'!$D$3:$H$4953,5,FALSE),""),""),"")</f>
        <v/>
      </c>
      <c r="AP474" s="44"/>
      <c r="AQ474" s="43" t="str">
        <f>IF(AP474&lt;&gt;"",IF(AP474&lt;&gt;"LIBSETS_DROP_MECHANIC_MONSTER_NAME",VLOOKUP(AP474,'LibSets constants'!$I$4:$L$1003,3,FALSE),""),"")</f>
        <v/>
      </c>
      <c r="AR474" s="43" t="str">
        <f>IF(AP474&lt;&gt;"",IF(AP474&lt;&gt;"LIBSETS_DROP_MECHANIC_MONSTER_NAME",VLOOKUP(AP474,'LibSets constants'!$I$4:$L$1003,4,FALSE),""),"")</f>
        <v/>
      </c>
      <c r="AS474" s="3" t="str">
        <f>IF(G474&lt;&gt;"LIBSETS_SETTYPE_BATTLEGROUND",IF(G474&lt;&gt;"LIBSETS_SETTYPE_SPECIAL",IF(AT474&lt;&gt;"",VLOOKUP(AT474,'ESO zone constants'!$D$3:$H$4953,5,FALSE),""),""),"")</f>
        <v/>
      </c>
      <c r="AU474" s="44"/>
      <c r="AV474" s="43" t="str">
        <f>IF(AU474&lt;&gt;"",IF(AU474&lt;&gt;"LIBSETS_DROP_MECHANIC_MONSTER_NAME",VLOOKUP(AU474,'LibSets constants'!$I$4:$L$1003,3,FALSE),""),"")</f>
        <v/>
      </c>
      <c r="AW474" s="43" t="str">
        <f>IF(AU474&lt;&gt;"",IF(AU474&lt;&gt;"LIBSETS_DROP_MECHANIC_MONSTER_NAME",VLOOKUP(AU474,'LibSets constants'!$I$4:$L$1003,4,FALSE),""),"")</f>
        <v/>
      </c>
      <c r="AX474" s="87" t="s">
        <v>2678</v>
      </c>
      <c r="AY474" s="21" t="str">
        <f t="shared" si="35"/>
        <v>[536] = {wayshrines={441,441,441,}, dlcId=DLC_MARKARTH</v>
      </c>
      <c r="AZ474" s="21" t="str">
        <f t="shared" si="36"/>
        <v>, zoneIds={1207}, veteran=false</v>
      </c>
      <c r="BA474" s="21" t="str">
        <f t="shared" si="37"/>
        <v>, setType=LIBSETS_SETTYPE_OVERLAND</v>
      </c>
      <c r="BB474" s="21" t="str">
        <f t="shared" si="38"/>
        <v>, dropMechanic={LIBSETS_DROP_MECHANIC_OVERLAND_BOSS_DELVE,LIBSETS_DROP_MECHANIC_OVERLAND_BOSS_DELVE,LIBSETS_DROP_MECHANIC_OVERLAND_BOSS_PUBLIC_DUNGEON,LIBSETS_DROP_MECHANIC_OVERLAND_CHEST}},</v>
      </c>
      <c r="BC474" s="21" t="str">
        <f t="shared" si="39"/>
        <v xml:space="preserve"> --Radiant Bastion / Strahlende Bastion   [The Reach]</v>
      </c>
    </row>
    <row r="475" spans="1:55" x14ac:dyDescent="0.25">
      <c r="A475" s="5">
        <v>537</v>
      </c>
      <c r="B475" t="s">
        <v>2249</v>
      </c>
      <c r="C475" t="s">
        <v>2271</v>
      </c>
      <c r="D475" s="3">
        <f>A475</f>
        <v>537</v>
      </c>
      <c r="G475" s="3" t="s">
        <v>1485</v>
      </c>
      <c r="I475" t="s">
        <v>91</v>
      </c>
      <c r="J475" t="s">
        <v>91</v>
      </c>
      <c r="K475">
        <v>441</v>
      </c>
      <c r="L475">
        <v>441</v>
      </c>
      <c r="M475">
        <v>441</v>
      </c>
      <c r="N475">
        <v>0</v>
      </c>
      <c r="O475" s="66" t="s">
        <v>2228</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constants'!$B$4:$C$1003,2,FALSE),"")</f>
        <v>Markarth</v>
      </c>
      <c r="U475" s="33" t="s">
        <v>1565</v>
      </c>
      <c r="V475" s="3" t="str">
        <f>IF(U475&lt;&gt;"",IF(U475&lt;&gt;"LIBSETS_DROP_MECHANIC_MONSTER_NAME",VLOOKUP(U475,'LibSets constants'!$I$4:$L$1003,3,FALSE),""),"")</f>
        <v>Delve bosses have a chance to drop a waist or feet.</v>
      </c>
      <c r="W475" s="3" t="str">
        <f>IF(U475&lt;&gt;"",IF(U475&lt;&gt;"LIBSETS_DROP_MECHANIC_MONSTER_NAME",VLOOKUP(U475,'LibSets constants'!$I$4:$L$1003,4,FALSE),""),"")</f>
        <v>Bosse in Gewölben haben die Chance, eine Taille oder Füße fallen zu lassen.</v>
      </c>
      <c r="X475" s="3"/>
      <c r="Y475" s="3" t="str">
        <f>IF(G475&lt;&gt;"LIBSETS_SETTYPE_BATTLEGROUND",IF(G475&lt;&gt;"LIBSETS_SETTYPE_SPECIAL",IF(X475&lt;&gt;"",X475,IF(Z475&lt;&gt;"",VLOOKUP(Z475,'ESO zone constants'!$D$3:$H$4953,5,FALSE),"")),""),"")</f>
        <v/>
      </c>
      <c r="Z475" t="str">
        <f>IF(AND(O475&lt;&gt;"",NOT(ISERROR(O475))),"",IF(AND(L475&lt;&gt;"",L475&gt;0,NOT(ISERROR(L475))),VLOOKUP(L475,'ESO dumped WayshrineInfo'!$K$3:$N$9999,4,FALSE),""))</f>
        <v/>
      </c>
      <c r="AA475" s="33" t="s">
        <v>1565</v>
      </c>
      <c r="AB475" s="43" t="str">
        <f>IF(AA475&lt;&gt;"",IF(AA475&lt;&gt;"LIBSETS_DROP_MECHANIC_MONSTER_NAME",VLOOKUP(AA475,'LibSets constants'!$I$4:$L$1003,3,FALSE),""),"")</f>
        <v>Delve bosses have a chance to drop a waist or feet.</v>
      </c>
      <c r="AC475" s="43" t="str">
        <f>IF(AA475&lt;&gt;"",IF(AA475&lt;&gt;"LIBSETS_DROP_MECHANIC_MONSTER_NAME",VLOOKUP(AA475,'LibSets constants'!$I$4:$L$1003,4,FALSE),""),"")</f>
        <v>Bosse in Gewölben haben die Chance, eine Taille oder Füße fallen zu lassen.</v>
      </c>
      <c r="AD475" s="43" t="str">
        <f>IF(G475&lt;&gt;"LIBSETS_SETTYPE_BATTLEGROUND",IF(G475&lt;&gt;"LIBSETS_SETTYPE_SPECIAL",IF(AE475&lt;&gt;"",VLOOKUP(AE475,'ESO zone constants'!$D$3:$H$4953,5,FALSE),""),""),"")</f>
        <v/>
      </c>
      <c r="AE475" t="str">
        <f>IF(AND(O475&lt;&gt;"",NOT(ISERROR(O475))),"",IF(AND(M475&lt;&gt;"",M475&gt;0,NOT(ISERROR(M475))),VLOOKUP(M475,'ESO dumped WayshrineInfo'!$K$3:$N$9999,4,FALSE),""))</f>
        <v/>
      </c>
      <c r="AF475" s="44" t="s">
        <v>1567</v>
      </c>
      <c r="AG475" s="43" t="str">
        <f>IF(AF475&lt;&gt;"",IF(AF475&lt;&gt;"LIBSETS_DROP_MECHANIC_MONSTER_NAME",VLOOKUP(AF475,'LibSets constants'!$I$4:$L$1003,3,FALSE),""),"")</f>
        <v>Public dungeon bosses have a chance to drop a shoulder, hand, or weapon.</v>
      </c>
      <c r="AH475" s="43" t="str">
        <f>IF(AF475&lt;&gt;"",IF(AF475&lt;&gt;"LIBSETS_DROP_MECHANIC_MONSTER_NAME",VLOOKUP(AF475,'LibSets constants'!$I$4:$L$1003,4,FALSE),""),"")</f>
        <v>Öffentliche Dungeon-Bosse haben die Möglichkeit, eine Schulter, Handschuhe oder eine Waffe fallen zu lassen.</v>
      </c>
      <c r="AI475" s="43" t="str">
        <f>IF(G475&lt;&gt;"LIBSETS_SETTYPE_BATTLEGROUND",IF(G475&lt;&gt;"LIBSETS_SETTYPE_SPECIAL",IF(AJ475&lt;&gt;"",VLOOKUP(AJ475,'ESO zone constants'!$D$3:$H$4953,5,FALSE),""),""),"")</f>
        <v/>
      </c>
      <c r="AK475" s="44" t="s">
        <v>1568</v>
      </c>
      <c r="AL475" s="43" t="str">
        <f>IF(AK475&lt;&gt;"",IF(AK475&lt;&gt;"LIBSETS_DROP_MECHANIC_MONSTER_NAME",VLOOKUP(AK475,'LibSets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5" s="43" t="str">
        <f>IF(AK475&lt;&gt;"",IF(AK475&lt;&gt;"LIBSETS_DROP_MECHANIC_MONSTER_NAME",VLOOKUP(AK475,'LibSets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5" s="3" t="str">
        <f>IF(G475&lt;&gt;"LIBSETS_SETTYPE_BATTLEGROUND",IF(G475&lt;&gt;"LIBSETS_SETTYPE_SPECIAL",IF(AO475&lt;&gt;"",VLOOKUP(AO475,'ESO zone constants'!$D$3:$H$4953,5,FALSE),""),""),"")</f>
        <v/>
      </c>
      <c r="AP475" s="44"/>
      <c r="AQ475" s="43" t="str">
        <f>IF(AP475&lt;&gt;"",IF(AP475&lt;&gt;"LIBSETS_DROP_MECHANIC_MONSTER_NAME",VLOOKUP(AP475,'LibSets constants'!$I$4:$L$1003,3,FALSE),""),"")</f>
        <v/>
      </c>
      <c r="AR475" s="43" t="str">
        <f>IF(AP475&lt;&gt;"",IF(AP475&lt;&gt;"LIBSETS_DROP_MECHANIC_MONSTER_NAME",VLOOKUP(AP475,'LibSets constants'!$I$4:$L$1003,4,FALSE),""),"")</f>
        <v/>
      </c>
      <c r="AS475" s="3" t="str">
        <f>IF(G475&lt;&gt;"LIBSETS_SETTYPE_BATTLEGROUND",IF(G475&lt;&gt;"LIBSETS_SETTYPE_SPECIAL",IF(AT475&lt;&gt;"",VLOOKUP(AT475,'ESO zone constants'!$D$3:$H$4953,5,FALSE),""),""),"")</f>
        <v/>
      </c>
      <c r="AU475" s="44"/>
      <c r="AV475" s="43" t="str">
        <f>IF(AU475&lt;&gt;"",IF(AU475&lt;&gt;"LIBSETS_DROP_MECHANIC_MONSTER_NAME",VLOOKUP(AU475,'LibSets constants'!$I$4:$L$1003,3,FALSE),""),"")</f>
        <v/>
      </c>
      <c r="AW475" s="43" t="str">
        <f>IF(AU475&lt;&gt;"",IF(AU475&lt;&gt;"LIBSETS_DROP_MECHANIC_MONSTER_NAME",VLOOKUP(AU475,'LibSets constants'!$I$4:$L$1003,4,FALSE),""),"")</f>
        <v/>
      </c>
      <c r="AX475" s="87" t="s">
        <v>2678</v>
      </c>
      <c r="AY475" s="21" t="str">
        <f t="shared" si="35"/>
        <v>[537] = {wayshrines={441,441,441,}, dlcId=DLC_MARKARTH</v>
      </c>
      <c r="AZ475" s="21" t="str">
        <f t="shared" si="36"/>
        <v>, zoneIds={1207}, veteran=false</v>
      </c>
      <c r="BA475" s="21" t="str">
        <f t="shared" si="37"/>
        <v>, setType=LIBSETS_SETTYPE_OVERLAND</v>
      </c>
      <c r="BB475" s="21" t="str">
        <f t="shared" si="38"/>
        <v>, dropMechanic={LIBSETS_DROP_MECHANIC_OVERLAND_BOSS_DELVE,LIBSETS_DROP_MECHANIC_OVERLAND_BOSS_DELVE,LIBSETS_DROP_MECHANIC_OVERLAND_BOSS_PUBLIC_DUNGEON,LIBSETS_DROP_MECHANIC_OVERLAND_CHEST}},</v>
      </c>
      <c r="BC475" s="21" t="str">
        <f t="shared" si="39"/>
        <v xml:space="preserve"> --Voidcaller / Leerenrufer   [The Reach]</v>
      </c>
    </row>
    <row r="476" spans="1:55" x14ac:dyDescent="0.25">
      <c r="A476" s="5">
        <v>538</v>
      </c>
      <c r="B476" t="s">
        <v>2250</v>
      </c>
      <c r="C476" t="s">
        <v>2673</v>
      </c>
      <c r="D476" s="3">
        <f>A476</f>
        <v>538</v>
      </c>
      <c r="G476" s="3" t="s">
        <v>1485</v>
      </c>
      <c r="I476" t="s">
        <v>91</v>
      </c>
      <c r="J476" t="s">
        <v>91</v>
      </c>
      <c r="K476">
        <v>441</v>
      </c>
      <c r="L476">
        <v>441</v>
      </c>
      <c r="M476">
        <v>441</v>
      </c>
      <c r="N476">
        <v>0</v>
      </c>
      <c r="O476" s="66" t="s">
        <v>2228</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constants'!$B$4:$C$1003,2,FALSE),"")</f>
        <v>Markarth</v>
      </c>
      <c r="U476" s="33" t="s">
        <v>1565</v>
      </c>
      <c r="V476" s="3" t="str">
        <f>IF(U476&lt;&gt;"",IF(U476&lt;&gt;"LIBSETS_DROP_MECHANIC_MONSTER_NAME",VLOOKUP(U476,'LibSets constants'!$I$4:$L$1003,3,FALSE),""),"")</f>
        <v>Delve bosses have a chance to drop a waist or feet.</v>
      </c>
      <c r="W476" s="3" t="str">
        <f>IF(U476&lt;&gt;"",IF(U476&lt;&gt;"LIBSETS_DROP_MECHANIC_MONSTER_NAME",VLOOKUP(U476,'LibSets constants'!$I$4:$L$1003,4,FALSE),""),"")</f>
        <v>Bosse in Gewölben haben die Chance, eine Taille oder Füße fallen zu lassen.</v>
      </c>
      <c r="X476" s="3"/>
      <c r="Y476" s="3" t="str">
        <f>IF(G476&lt;&gt;"LIBSETS_SETTYPE_BATTLEGROUND",IF(G476&lt;&gt;"LIBSETS_SETTYPE_SPECIAL",IF(X476&lt;&gt;"",X476,IF(Z476&lt;&gt;"",VLOOKUP(Z476,'ESO zone constants'!$D$3:$H$4953,5,FALSE),"")),""),"")</f>
        <v/>
      </c>
      <c r="Z476" t="str">
        <f>IF(AND(O476&lt;&gt;"",NOT(ISERROR(O476))),"",IF(AND(L476&lt;&gt;"",L476&gt;0,NOT(ISERROR(L476))),VLOOKUP(L476,'ESO dumped WayshrineInfo'!$K$3:$N$9999,4,FALSE),""))</f>
        <v/>
      </c>
      <c r="AA476" s="33" t="s">
        <v>1565</v>
      </c>
      <c r="AB476" s="43" t="str">
        <f>IF(AA476&lt;&gt;"",IF(AA476&lt;&gt;"LIBSETS_DROP_MECHANIC_MONSTER_NAME",VLOOKUP(AA476,'LibSets constants'!$I$4:$L$1003,3,FALSE),""),"")</f>
        <v>Delve bosses have a chance to drop a waist or feet.</v>
      </c>
      <c r="AC476" s="43" t="str">
        <f>IF(AA476&lt;&gt;"",IF(AA476&lt;&gt;"LIBSETS_DROP_MECHANIC_MONSTER_NAME",VLOOKUP(AA476,'LibSets constants'!$I$4:$L$1003,4,FALSE),""),"")</f>
        <v>Bosse in Gewölben haben die Chance, eine Taille oder Füße fallen zu lassen.</v>
      </c>
      <c r="AD476" s="43" t="str">
        <f>IF(G476&lt;&gt;"LIBSETS_SETTYPE_BATTLEGROUND",IF(G476&lt;&gt;"LIBSETS_SETTYPE_SPECIAL",IF(AE476&lt;&gt;"",VLOOKUP(AE476,'ESO zone constants'!$D$3:$H$4953,5,FALSE),""),""),"")</f>
        <v/>
      </c>
      <c r="AE476" t="str">
        <f>IF(AND(O476&lt;&gt;"",NOT(ISERROR(O476))),"",IF(AND(M476&lt;&gt;"",M476&gt;0,NOT(ISERROR(M476))),VLOOKUP(M476,'ESO dumped WayshrineInfo'!$K$3:$N$9999,4,FALSE),""))</f>
        <v/>
      </c>
      <c r="AF476" s="44" t="s">
        <v>1567</v>
      </c>
      <c r="AG476" s="43" t="str">
        <f>IF(AF476&lt;&gt;"",IF(AF476&lt;&gt;"LIBSETS_DROP_MECHANIC_MONSTER_NAME",VLOOKUP(AF476,'LibSets constants'!$I$4:$L$1003,3,FALSE),""),"")</f>
        <v>Public dungeon bosses have a chance to drop a shoulder, hand, or weapon.</v>
      </c>
      <c r="AH476" s="43" t="str">
        <f>IF(AF476&lt;&gt;"",IF(AF476&lt;&gt;"LIBSETS_DROP_MECHANIC_MONSTER_NAME",VLOOKUP(AF476,'LibSets constants'!$I$4:$L$1003,4,FALSE),""),"")</f>
        <v>Öffentliche Dungeon-Bosse haben die Möglichkeit, eine Schulter, Handschuhe oder eine Waffe fallen zu lassen.</v>
      </c>
      <c r="AI476" s="43" t="str">
        <f>IF(G476&lt;&gt;"LIBSETS_SETTYPE_BATTLEGROUND",IF(G476&lt;&gt;"LIBSETS_SETTYPE_SPECIAL",IF(AJ476&lt;&gt;"",VLOOKUP(AJ476,'ESO zone constants'!$D$3:$H$4953,5,FALSE),""),""),"")</f>
        <v/>
      </c>
      <c r="AK476" s="44" t="s">
        <v>1568</v>
      </c>
      <c r="AL476" s="43" t="str">
        <f>IF(AK476&lt;&gt;"",IF(AK476&lt;&gt;"LIBSETS_DROP_MECHANIC_MONSTER_NAME",VLOOKUP(AK476,'LibSets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6" s="43" t="str">
        <f>IF(AK476&lt;&gt;"",IF(AK476&lt;&gt;"LIBSETS_DROP_MECHANIC_MONSTER_NAME",VLOOKUP(AK476,'LibSets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6" s="3" t="str">
        <f>IF(G476&lt;&gt;"LIBSETS_SETTYPE_BATTLEGROUND",IF(G476&lt;&gt;"LIBSETS_SETTYPE_SPECIAL",IF(AO476&lt;&gt;"",VLOOKUP(AO476,'ESO zone constants'!$D$3:$H$4953,5,FALSE),""),""),"")</f>
        <v/>
      </c>
      <c r="AP476" s="44"/>
      <c r="AQ476" s="43" t="str">
        <f>IF(AP476&lt;&gt;"",IF(AP476&lt;&gt;"LIBSETS_DROP_MECHANIC_MONSTER_NAME",VLOOKUP(AP476,'LibSets constants'!$I$4:$L$1003,3,FALSE),""),"")</f>
        <v/>
      </c>
      <c r="AR476" s="43" t="str">
        <f>IF(AP476&lt;&gt;"",IF(AP476&lt;&gt;"LIBSETS_DROP_MECHANIC_MONSTER_NAME",VLOOKUP(AP476,'LibSets constants'!$I$4:$L$1003,4,FALSE),""),"")</f>
        <v/>
      </c>
      <c r="AS476" s="3" t="str">
        <f>IF(G476&lt;&gt;"LIBSETS_SETTYPE_BATTLEGROUND",IF(G476&lt;&gt;"LIBSETS_SETTYPE_SPECIAL",IF(AT476&lt;&gt;"",VLOOKUP(AT476,'ESO zone constants'!$D$3:$H$4953,5,FALSE),""),""),"")</f>
        <v/>
      </c>
      <c r="AU476" s="44"/>
      <c r="AV476" s="43" t="str">
        <f>IF(AU476&lt;&gt;"",IF(AU476&lt;&gt;"LIBSETS_DROP_MECHANIC_MONSTER_NAME",VLOOKUP(AU476,'LibSets constants'!$I$4:$L$1003,3,FALSE),""),"")</f>
        <v/>
      </c>
      <c r="AW476" s="43" t="str">
        <f>IF(AU476&lt;&gt;"",IF(AU476&lt;&gt;"LIBSETS_DROP_MECHANIC_MONSTER_NAME",VLOOKUP(AU476,'LibSets constants'!$I$4:$L$1003,4,FALSE),""),"")</f>
        <v/>
      </c>
      <c r="AX476" s="87" t="s">
        <v>2679</v>
      </c>
      <c r="AY476" s="21" t="str">
        <f t="shared" si="35"/>
        <v>[538] = {wayshrines={441,441,441,}, dlcId=DLC_MARKARTH</v>
      </c>
      <c r="AZ476" s="21" t="str">
        <f t="shared" si="36"/>
        <v>, zoneIds={1207}, veteran=false</v>
      </c>
      <c r="BA476" s="21" t="str">
        <f t="shared" si="37"/>
        <v>, setType=LIBSETS_SETTYPE_OVERLAND</v>
      </c>
      <c r="BB476" s="21" t="str">
        <f t="shared" si="38"/>
        <v>, isProcSetAllowedInPvP=1, dropMechanic={LIBSETS_DROP_MECHANIC_OVERLAND_BOSS_DELVE,LIBSETS_DROP_MECHANIC_OVERLAND_BOSS_DELVE,LIBSETS_DROP_MECHANIC_OVERLAND_BOSS_PUBLIC_DUNGEON,LIBSETS_DROP_MECHANIC_OVERLAND_CHEST}},</v>
      </c>
      <c r="BC476" s="21" t="str">
        <f t="shared" si="39"/>
        <v xml:space="preserve"> --Witch-Knight\'s Defiance / Trotz des Hexenritters   [The Reach]</v>
      </c>
    </row>
    <row r="477" spans="1:55" x14ac:dyDescent="0.25">
      <c r="A477" s="5">
        <v>539</v>
      </c>
      <c r="B477" t="s">
        <v>2251</v>
      </c>
      <c r="C477" t="s">
        <v>2674</v>
      </c>
      <c r="D477" s="3">
        <f>A477</f>
        <v>539</v>
      </c>
      <c r="G477" s="3" t="s">
        <v>1479</v>
      </c>
      <c r="I477" t="s">
        <v>91</v>
      </c>
      <c r="J477" t="s">
        <v>91</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constants'!$B$4:$C$1003,2,FALSE),"")</f>
        <v>Markarth</v>
      </c>
      <c r="X477" s="3"/>
      <c r="Y477" s="3">
        <f>IF(G477&lt;&gt;"LIBSETS_SETTYPE_BATTLEGROUND",IF(G477&lt;&gt;"LIBSETS_SETTYPE_SPECIAL",IF(X477&lt;&gt;"",X477,IF(Z477&lt;&gt;"",VLOOKUP(Z477,'ESO zone constants'!$D$3:$H$4953,5,FALSE),"")),""),"")</f>
        <v>1207</v>
      </c>
      <c r="Z477" t="str">
        <f>IF(AND(O477&lt;&gt;"",NOT(ISERROR(O477))),"",IF(AND(L477&lt;&gt;"",L477&gt;0,NOT(ISERROR(L477))),VLOOKUP(L477,'ESO dumped WayshrineInfo'!$K$3:$N$9999,4,FALSE),""))</f>
        <v>The Reach</v>
      </c>
      <c r="AB477" s="43" t="str">
        <f>IF(AA477&lt;&gt;"",IF(AA477&lt;&gt;"LIBSETS_DROP_MECHANIC_MONSTER_NAME",VLOOKUP(AA477,'LibSets constants'!$I$4:$L$1003,3,FALSE),""),"")</f>
        <v/>
      </c>
      <c r="AC477" s="43" t="str">
        <f>IF(AA477&lt;&gt;"",IF(AA477&lt;&gt;"LIBSETS_DROP_MECHANIC_MONSTER_NAME",VLOOKUP(AA477,'LibSets constants'!$I$4:$L$1003,4,FALSE),""),"")</f>
        <v/>
      </c>
      <c r="AD477" s="3">
        <f>IF(G477&lt;&gt;"LIBSETS_SETTYPE_BATTLEGROUND",IF(G477&lt;&gt;"LIBSETS_SETTYPE_SPECIAL",IF(AE477&lt;&gt;"",VLOOKUP(AE477,'ESO zone constants'!$D$3:$H$4953,5,FALSE),""),""),"")</f>
        <v>1207</v>
      </c>
      <c r="AE477" t="str">
        <f>IF(AND(O477&lt;&gt;"",NOT(ISERROR(O477))),"",IF(AND(M477&lt;&gt;"",M477&gt;0,NOT(ISERROR(M477))),VLOOKUP(M477,'ESO dumped WayshrineInfo'!$K$3:$N$9999,4,FALSE),""))</f>
        <v>The Reach</v>
      </c>
      <c r="AF477" s="44"/>
      <c r="AG477" s="43" t="str">
        <f>IF(AF477&lt;&gt;"",IF(AF477&lt;&gt;"LIBSETS_DROP_MECHANIC_MONSTER_NAME",VLOOKUP(AF477,'LibSets constants'!$I$4:$L$1003,3,FALSE),""),"")</f>
        <v/>
      </c>
      <c r="AH477" s="43" t="str">
        <f>IF(AF477&lt;&gt;"",IF(AF477&lt;&gt;"LIBSETS_DROP_MECHANIC_MONSTER_NAME",VLOOKUP(AF477,'LibSets constants'!$I$4:$L$1003,4,FALSE),""),"")</f>
        <v/>
      </c>
      <c r="AI477" s="3" t="str">
        <f>IF(G477&lt;&gt;"LIBSETS_SETTYPE_BATTLEGROUND",IF(G477&lt;&gt;"LIBSETS_SETTYPE_SPECIAL",IF(AJ477&lt;&gt;"",VLOOKUP(AJ477,'ESO zone constants'!$D$3:$H$4953,5,FALSE),""),""),"")</f>
        <v/>
      </c>
      <c r="AK477" s="44"/>
      <c r="AL477" s="43" t="str">
        <f>IF(AK477&lt;&gt;"",IF(AK477&lt;&gt;"LIBSETS_DROP_MECHANIC_MONSTER_NAME",VLOOKUP(AK477,'LibSets constants'!$I$4:$L$1003,3,FALSE),""),"")</f>
        <v/>
      </c>
      <c r="AM477" s="43" t="str">
        <f>IF(AK477&lt;&gt;"",IF(AK477&lt;&gt;"LIBSETS_DROP_MECHANIC_MONSTER_NAME",VLOOKUP(AK477,'LibSets constants'!$I$4:$L$1003,4,FALSE),""),"")</f>
        <v/>
      </c>
      <c r="AN477" s="3" t="str">
        <f>IF(G477&lt;&gt;"LIBSETS_SETTYPE_BATTLEGROUND",IF(G477&lt;&gt;"LIBSETS_SETTYPE_SPECIAL",IF(AO477&lt;&gt;"",VLOOKUP(AO477,'ESO zone constants'!$D$3:$H$4953,5,FALSE),""),""),"")</f>
        <v/>
      </c>
      <c r="AP477" s="44"/>
      <c r="AQ477" s="43" t="str">
        <f>IF(AP477&lt;&gt;"",IF(AP477&lt;&gt;"LIBSETS_DROP_MECHANIC_MONSTER_NAME",VLOOKUP(AP477,'LibSets constants'!$I$4:$L$1003,3,FALSE),""),"")</f>
        <v/>
      </c>
      <c r="AR477" s="43" t="str">
        <f>IF(AP477&lt;&gt;"",IF(AP477&lt;&gt;"LIBSETS_DROP_MECHANIC_MONSTER_NAME",VLOOKUP(AP477,'LibSets constants'!$I$4:$L$1003,4,FALSE),""),"")</f>
        <v/>
      </c>
      <c r="AS477" s="3" t="str">
        <f>IF(G477&lt;&gt;"LIBSETS_SETTYPE_BATTLEGROUND",IF(G477&lt;&gt;"LIBSETS_SETTYPE_SPECIAL",IF(AT477&lt;&gt;"",VLOOKUP(AT477,'ESO zone constants'!$D$3:$H$4953,5,FALSE),""),""),"")</f>
        <v/>
      </c>
      <c r="AU477" s="44"/>
      <c r="AV477" s="43" t="str">
        <f>IF(AU477&lt;&gt;"",IF(AU477&lt;&gt;"LIBSETS_DROP_MECHANIC_MONSTER_NAME",VLOOKUP(AU477,'LibSets constants'!$I$4:$L$1003,3,FALSE),""),"")</f>
        <v/>
      </c>
      <c r="AW477" s="43" t="str">
        <f>IF(AU477&lt;&gt;"",IF(AU477&lt;&gt;"LIBSETS_DROP_MECHANIC_MONSTER_NAME",VLOOKUP(AU477,'LibSets constants'!$I$4:$L$1003,4,FALSE),""),"")</f>
        <v/>
      </c>
      <c r="AX477" s="87" t="s">
        <v>2679</v>
      </c>
      <c r="AY477" s="21" t="str">
        <f t="shared" si="35"/>
        <v>[539] = {wayshrines={447,447,447,}, traitsNeeded=3, dlcId=DLC_MARKARTH</v>
      </c>
      <c r="AZ477" s="21" t="str">
        <f t="shared" si="36"/>
        <v>, zoneIds={1207,1207,1207}, veteran=false</v>
      </c>
      <c r="BA477" s="21" t="str">
        <f t="shared" si="37"/>
        <v>, setType=LIBSETS_SETTYPE_CRAFTED</v>
      </c>
      <c r="BB477" s="21" t="str">
        <f t="shared" si="38"/>
        <v>, isProcSetAllowedInPvP=1},</v>
      </c>
      <c r="BC477" s="21" t="str">
        <f t="shared" si="39"/>
        <v xml:space="preserve"> --Red Eagle\'s Fury / Zorn des Roten Adlers   [The Reach, The Reach, The Reach]</v>
      </c>
    </row>
    <row r="478" spans="1:55" x14ac:dyDescent="0.25">
      <c r="A478" s="5">
        <v>540</v>
      </c>
      <c r="B478" t="s">
        <v>2252</v>
      </c>
      <c r="C478" t="s">
        <v>2272</v>
      </c>
      <c r="D478" s="3">
        <f>A478</f>
        <v>540</v>
      </c>
      <c r="G478" s="3" t="s">
        <v>1479</v>
      </c>
      <c r="I478" t="s">
        <v>91</v>
      </c>
      <c r="J478" t="s">
        <v>91</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constants'!$B$4:$C$1003,2,FALSE),"")</f>
        <v>Markarth</v>
      </c>
      <c r="X478" s="3"/>
      <c r="Y478" s="3">
        <f>IF(G478&lt;&gt;"LIBSETS_SETTYPE_BATTLEGROUND",IF(G478&lt;&gt;"LIBSETS_SETTYPE_SPECIAL",IF(X478&lt;&gt;"",X478,IF(Z478&lt;&gt;"",VLOOKUP(Z478,'ESO zone constants'!$D$3:$H$4953,5,FALSE),"")),""),"")</f>
        <v>1207</v>
      </c>
      <c r="Z478" t="str">
        <f>IF(AND(O478&lt;&gt;"",NOT(ISERROR(O478))),"",IF(AND(L478&lt;&gt;"",L478&gt;0,NOT(ISERROR(L478))),VLOOKUP(L478,'ESO dumped WayshrineInfo'!$K$3:$N$9999,4,FALSE),""))</f>
        <v>The Reach</v>
      </c>
      <c r="AB478" s="43" t="str">
        <f>IF(AA478&lt;&gt;"",IF(AA478&lt;&gt;"LIBSETS_DROP_MECHANIC_MONSTER_NAME",VLOOKUP(AA478,'LibSets constants'!$I$4:$L$1003,3,FALSE),""),"")</f>
        <v/>
      </c>
      <c r="AC478" s="43" t="str">
        <f>IF(AA478&lt;&gt;"",IF(AA478&lt;&gt;"LIBSETS_DROP_MECHANIC_MONSTER_NAME",VLOOKUP(AA478,'LibSets constants'!$I$4:$L$1003,4,FALSE),""),"")</f>
        <v/>
      </c>
      <c r="AD478" s="3">
        <f>IF(G478&lt;&gt;"LIBSETS_SETTYPE_BATTLEGROUND",IF(G478&lt;&gt;"LIBSETS_SETTYPE_SPECIAL",IF(AE478&lt;&gt;"",VLOOKUP(AE478,'ESO zone constants'!$D$3:$H$4953,5,FALSE),""),""),"")</f>
        <v>1207</v>
      </c>
      <c r="AE478" t="str">
        <f>IF(AND(O478&lt;&gt;"",NOT(ISERROR(O478))),"",IF(AND(M478&lt;&gt;"",M478&gt;0,NOT(ISERROR(M478))),VLOOKUP(M478,'ESO dumped WayshrineInfo'!$K$3:$N$9999,4,FALSE),""))</f>
        <v>The Reach</v>
      </c>
      <c r="AF478" s="44"/>
      <c r="AG478" s="43" t="str">
        <f>IF(AF478&lt;&gt;"",IF(AF478&lt;&gt;"LIBSETS_DROP_MECHANIC_MONSTER_NAME",VLOOKUP(AF478,'LibSets constants'!$I$4:$L$1003,3,FALSE),""),"")</f>
        <v/>
      </c>
      <c r="AH478" s="43" t="str">
        <f>IF(AF478&lt;&gt;"",IF(AF478&lt;&gt;"LIBSETS_DROP_MECHANIC_MONSTER_NAME",VLOOKUP(AF478,'LibSets constants'!$I$4:$L$1003,4,FALSE),""),"")</f>
        <v/>
      </c>
      <c r="AI478" s="3" t="str">
        <f>IF(G478&lt;&gt;"LIBSETS_SETTYPE_BATTLEGROUND",IF(G478&lt;&gt;"LIBSETS_SETTYPE_SPECIAL",IF(AJ478&lt;&gt;"",VLOOKUP(AJ478,'ESO zone constants'!$D$3:$H$4953,5,FALSE),""),""),"")</f>
        <v/>
      </c>
      <c r="AK478" s="44"/>
      <c r="AL478" s="43" t="str">
        <f>IF(AK478&lt;&gt;"",IF(AK478&lt;&gt;"LIBSETS_DROP_MECHANIC_MONSTER_NAME",VLOOKUP(AK478,'LibSets constants'!$I$4:$L$1003,3,FALSE),""),"")</f>
        <v/>
      </c>
      <c r="AM478" s="43" t="str">
        <f>IF(AK478&lt;&gt;"",IF(AK478&lt;&gt;"LIBSETS_DROP_MECHANIC_MONSTER_NAME",VLOOKUP(AK478,'LibSets constants'!$I$4:$L$1003,4,FALSE),""),"")</f>
        <v/>
      </c>
      <c r="AN478" s="3" t="str">
        <f>IF(G478&lt;&gt;"LIBSETS_SETTYPE_BATTLEGROUND",IF(G478&lt;&gt;"LIBSETS_SETTYPE_SPECIAL",IF(AO478&lt;&gt;"",VLOOKUP(AO478,'ESO zone constants'!$D$3:$H$4953,5,FALSE),""),""),"")</f>
        <v/>
      </c>
      <c r="AP478" s="44"/>
      <c r="AQ478" s="43" t="str">
        <f>IF(AP478&lt;&gt;"",IF(AP478&lt;&gt;"LIBSETS_DROP_MECHANIC_MONSTER_NAME",VLOOKUP(AP478,'LibSets constants'!$I$4:$L$1003,3,FALSE),""),"")</f>
        <v/>
      </c>
      <c r="AR478" s="43" t="str">
        <f>IF(AP478&lt;&gt;"",IF(AP478&lt;&gt;"LIBSETS_DROP_MECHANIC_MONSTER_NAME",VLOOKUP(AP478,'LibSets constants'!$I$4:$L$1003,4,FALSE),""),"")</f>
        <v/>
      </c>
      <c r="AS478" s="3" t="str">
        <f>IF(G478&lt;&gt;"LIBSETS_SETTYPE_BATTLEGROUND",IF(G478&lt;&gt;"LIBSETS_SETTYPE_SPECIAL",IF(AT478&lt;&gt;"",VLOOKUP(AT478,'ESO zone constants'!$D$3:$H$4953,5,FALSE),""),""),"")</f>
        <v/>
      </c>
      <c r="AU478" s="44"/>
      <c r="AV478" s="43" t="str">
        <f>IF(AU478&lt;&gt;"",IF(AU478&lt;&gt;"LIBSETS_DROP_MECHANIC_MONSTER_NAME",VLOOKUP(AU478,'LibSets constants'!$I$4:$L$1003,3,FALSE),""),"")</f>
        <v/>
      </c>
      <c r="AW478" s="43" t="str">
        <f>IF(AU478&lt;&gt;"",IF(AU478&lt;&gt;"LIBSETS_DROP_MECHANIC_MONSTER_NAME",VLOOKUP(AU478,'LibSets constants'!$I$4:$L$1003,4,FALSE),""),"")</f>
        <v/>
      </c>
      <c r="AX478" s="87" t="s">
        <v>2678</v>
      </c>
      <c r="AY478" s="21" t="str">
        <f t="shared" si="35"/>
        <v>[540] = {wayshrines={442,442,442,}, traitsNeeded=6, dlcId=DLC_MARKARTH</v>
      </c>
      <c r="AZ478" s="21" t="str">
        <f t="shared" si="36"/>
        <v>, zoneIds={1207,1207,1207}, veteran=false</v>
      </c>
      <c r="BA478" s="21" t="str">
        <f t="shared" si="37"/>
        <v>, setType=LIBSETS_SETTYPE_CRAFTED</v>
      </c>
      <c r="BB478" s="21" t="str">
        <f t="shared" si="38"/>
        <v>},</v>
      </c>
      <c r="BC478" s="21" t="str">
        <f t="shared" si="39"/>
        <v xml:space="preserve"> --Legacy of Karth / Erbe des Karth   [The Reach, The Reach, The Reach]</v>
      </c>
    </row>
    <row r="479" spans="1:55" x14ac:dyDescent="0.25">
      <c r="A479" s="5">
        <v>541</v>
      </c>
      <c r="B479" t="s">
        <v>2253</v>
      </c>
      <c r="C479" t="s">
        <v>2273</v>
      </c>
      <c r="D479" s="3">
        <f>A479</f>
        <v>541</v>
      </c>
      <c r="G479" s="3" t="s">
        <v>1479</v>
      </c>
      <c r="I479" t="s">
        <v>91</v>
      </c>
      <c r="J479" t="s">
        <v>91</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constants'!$B$4:$C$1003,2,FALSE),"")</f>
        <v>Markarth</v>
      </c>
      <c r="V479" s="39"/>
      <c r="W479" s="39"/>
      <c r="X479" s="112"/>
      <c r="Y479" s="3">
        <f>IF(G479&lt;&gt;"LIBSETS_SETTYPE_BATTLEGROUND",IF(G479&lt;&gt;"LIBSETS_SETTYPE_SPECIAL",IF(X479&lt;&gt;"",X479,IF(Z479&lt;&gt;"",VLOOKUP(Z479,'ESO zone constants'!$D$3:$H$4953,5,FALSE),"")),""),"")</f>
        <v>1208</v>
      </c>
      <c r="Z479" t="str">
        <f>IF(AND(O479&lt;&gt;"",NOT(ISERROR(O479))),"",IF(AND(L479&lt;&gt;"",L479&gt;0,NOT(ISERROR(L479))),VLOOKUP(L479,'ESO dumped WayshrineInfo'!$K$3:$N$9999,4,FALSE),""))</f>
        <v>Blackreach: Arkthzand Cavern</v>
      </c>
      <c r="AA479" s="44"/>
      <c r="AB479" s="43" t="str">
        <f>IF(AA479&lt;&gt;"",IF(AA479&lt;&gt;"LIBSETS_DROP_MECHANIC_MONSTER_NAME",VLOOKUP(AA479,'LibSets constants'!$I$4:$L$1003,3,FALSE),""),"")</f>
        <v/>
      </c>
      <c r="AC479" s="43" t="str">
        <f>IF(AA479&lt;&gt;"",IF(AA479&lt;&gt;"LIBSETS_DROP_MECHANIC_MONSTER_NAME",VLOOKUP(AA479,'LibSets constants'!$I$4:$L$1003,4,FALSE),""),"")</f>
        <v/>
      </c>
      <c r="AD479" s="3">
        <f>IF(G479&lt;&gt;"LIBSETS_SETTYPE_BATTLEGROUND",IF(G479&lt;&gt;"LIBSETS_SETTYPE_SPECIAL",IF(AE479&lt;&gt;"",VLOOKUP(AE479,'ESO zone constants'!$D$3:$H$4953,5,FALSE),""),""),"")</f>
        <v>1208</v>
      </c>
      <c r="AE479" t="str">
        <f>IF(AND(O479&lt;&gt;"",NOT(ISERROR(O479))),"",IF(AND(M479&lt;&gt;"",M479&gt;0,NOT(ISERROR(M479))),VLOOKUP(M479,'ESO dumped WayshrineInfo'!$K$3:$N$9999,4,FALSE),""))</f>
        <v>Blackreach: Arkthzand Cavern</v>
      </c>
      <c r="AF479" s="44"/>
      <c r="AG479" s="43" t="str">
        <f>IF(AF479&lt;&gt;"",IF(AF479&lt;&gt;"LIBSETS_DROP_MECHANIC_MONSTER_NAME",VLOOKUP(AF479,'LibSets constants'!$I$4:$L$1003,3,FALSE),""),"")</f>
        <v/>
      </c>
      <c r="AH479" s="43" t="str">
        <f>IF(AF479&lt;&gt;"",IF(AF479&lt;&gt;"LIBSETS_DROP_MECHANIC_MONSTER_NAME",VLOOKUP(AF479,'LibSets constants'!$I$4:$L$1003,4,FALSE),""),"")</f>
        <v/>
      </c>
      <c r="AI479" s="3" t="str">
        <f>IF(G479&lt;&gt;"LIBSETS_SETTYPE_BATTLEGROUND",IF(G479&lt;&gt;"LIBSETS_SETTYPE_SPECIAL",IF(AJ479&lt;&gt;"",VLOOKUP(AJ479,'ESO zone constants'!$D$3:$H$4953,5,FALSE),""),""),"")</f>
        <v/>
      </c>
      <c r="AK479" s="44"/>
      <c r="AL479" s="43" t="str">
        <f>IF(AK479&lt;&gt;"",IF(AK479&lt;&gt;"LIBSETS_DROP_MECHANIC_MONSTER_NAME",VLOOKUP(AK479,'LibSets constants'!$I$4:$L$1003,3,FALSE),""),"")</f>
        <v/>
      </c>
      <c r="AM479" s="43" t="str">
        <f>IF(AK479&lt;&gt;"",IF(AK479&lt;&gt;"LIBSETS_DROP_MECHANIC_MONSTER_NAME",VLOOKUP(AK479,'LibSets constants'!$I$4:$L$1003,4,FALSE),""),"")</f>
        <v/>
      </c>
      <c r="AN479" s="3" t="str">
        <f>IF(G479&lt;&gt;"LIBSETS_SETTYPE_BATTLEGROUND",IF(G479&lt;&gt;"LIBSETS_SETTYPE_SPECIAL",IF(AO479&lt;&gt;"",VLOOKUP(AO479,'ESO zone constants'!$D$3:$H$4953,5,FALSE),""),""),"")</f>
        <v/>
      </c>
      <c r="AP479" s="44"/>
      <c r="AQ479" s="43" t="str">
        <f>IF(AP479&lt;&gt;"",IF(AP479&lt;&gt;"LIBSETS_DROP_MECHANIC_MONSTER_NAME",VLOOKUP(AP479,'LibSets constants'!$I$4:$L$1003,3,FALSE),""),"")</f>
        <v/>
      </c>
      <c r="AR479" s="43" t="str">
        <f>IF(AP479&lt;&gt;"",IF(AP479&lt;&gt;"LIBSETS_DROP_MECHANIC_MONSTER_NAME",VLOOKUP(AP479,'LibSets constants'!$I$4:$L$1003,4,FALSE),""),"")</f>
        <v/>
      </c>
      <c r="AS479" s="3" t="str">
        <f>IF(G479&lt;&gt;"LIBSETS_SETTYPE_BATTLEGROUND",IF(G479&lt;&gt;"LIBSETS_SETTYPE_SPECIAL",IF(AT479&lt;&gt;"",VLOOKUP(AT479,'ESO zone constants'!$D$3:$H$4953,5,FALSE),""),""),"")</f>
        <v/>
      </c>
      <c r="AU479" s="44"/>
      <c r="AV479" s="43" t="str">
        <f>IF(AU479&lt;&gt;"",IF(AU479&lt;&gt;"LIBSETS_DROP_MECHANIC_MONSTER_NAME",VLOOKUP(AU479,'LibSets constants'!$I$4:$L$1003,3,FALSE),""),"")</f>
        <v/>
      </c>
      <c r="AW479" s="43" t="str">
        <f>IF(AU479&lt;&gt;"",IF(AU479&lt;&gt;"LIBSETS_DROP_MECHANIC_MONSTER_NAME",VLOOKUP(AU479,'LibSets constants'!$I$4:$L$1003,4,FALSE),""),"")</f>
        <v/>
      </c>
      <c r="AX479" s="87" t="s">
        <v>2679</v>
      </c>
      <c r="AY479" s="21" t="str">
        <f t="shared" si="35"/>
        <v>[541] = {wayshrines={446,446,446,}, traitsNeeded=9, dlcId=DLC_MARKARTH</v>
      </c>
      <c r="AZ479" s="21" t="str">
        <f t="shared" si="36"/>
        <v>, zoneIds={1208,1208,1208}, veteran=false</v>
      </c>
      <c r="BA479" s="21" t="str">
        <f t="shared" si="37"/>
        <v>, setType=LIBSETS_SETTYPE_CRAFTED</v>
      </c>
      <c r="BB479" s="21" t="str">
        <f t="shared" si="38"/>
        <v>, isProcSetAllowedInPvP=1},</v>
      </c>
      <c r="BC479" s="21" t="str">
        <f t="shared" si="39"/>
        <v xml:space="preserve"> --Aetherial Ascension / Ätherischer Aufstieg   [Blackreach: Arkthzand Cavern, Blackreach: Arkthzand Cavern, Blackreach: Arkthzand Cavern]</v>
      </c>
    </row>
    <row r="480" spans="1:55" x14ac:dyDescent="0.25">
      <c r="A480" s="5">
        <v>542</v>
      </c>
      <c r="B480" t="s">
        <v>2254</v>
      </c>
      <c r="C480" t="s">
        <v>2274</v>
      </c>
      <c r="D480" s="3">
        <f>A480</f>
        <v>542</v>
      </c>
      <c r="G480" s="3" t="s">
        <v>1485</v>
      </c>
      <c r="I480" t="s">
        <v>91</v>
      </c>
      <c r="J480" t="s">
        <v>91</v>
      </c>
      <c r="K480">
        <v>441</v>
      </c>
      <c r="L480">
        <v>441</v>
      </c>
      <c r="M480">
        <v>441</v>
      </c>
      <c r="N480">
        <v>0</v>
      </c>
      <c r="O480" s="66" t="s">
        <v>2228</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constants'!$B$4:$C$1003,2,FALSE),"")</f>
        <v>Markarth</v>
      </c>
      <c r="U480" s="33" t="s">
        <v>1565</v>
      </c>
      <c r="V480" s="3" t="str">
        <f>IF(U480&lt;&gt;"",IF(U480&lt;&gt;"LIBSETS_DROP_MECHANIC_MONSTER_NAME",VLOOKUP(U480,'LibSets constants'!$I$4:$L$1003,3,FALSE),""),"")</f>
        <v>Delve bosses have a chance to drop a waist or feet.</v>
      </c>
      <c r="W480" s="3" t="str">
        <f>IF(U480&lt;&gt;"",IF(U480&lt;&gt;"LIBSETS_DROP_MECHANIC_MONSTER_NAME",VLOOKUP(U480,'LibSets constants'!$I$4:$L$1003,4,FALSE),""),"")</f>
        <v>Bosse in Gewölben haben die Chance, eine Taille oder Füße fallen zu lassen.</v>
      </c>
      <c r="X480" s="3"/>
      <c r="Y480" s="3" t="str">
        <f>IF(G480&lt;&gt;"LIBSETS_SETTYPE_BATTLEGROUND",IF(G480&lt;&gt;"LIBSETS_SETTYPE_SPECIAL",IF(X480&lt;&gt;"",X480,IF(Z480&lt;&gt;"",VLOOKUP(Z480,'ESO zone constants'!$D$3:$H$4953,5,FALSE),"")),""),"")</f>
        <v/>
      </c>
      <c r="Z480" t="str">
        <f>IF(AND(O480&lt;&gt;"",NOT(ISERROR(O480))),"",IF(AND(L480&lt;&gt;"",L480&gt;0,NOT(ISERROR(L480))),VLOOKUP(L480,'ESO dumped WayshrineInfo'!$K$3:$N$9999,4,FALSE),""))</f>
        <v/>
      </c>
      <c r="AA480" s="33" t="s">
        <v>1565</v>
      </c>
      <c r="AB480" s="43" t="str">
        <f>IF(AA480&lt;&gt;"",IF(AA480&lt;&gt;"LIBSETS_DROP_MECHANIC_MONSTER_NAME",VLOOKUP(AA480,'LibSets constants'!$I$4:$L$1003,3,FALSE),""),"")</f>
        <v>Delve bosses have a chance to drop a waist or feet.</v>
      </c>
      <c r="AC480" s="43" t="str">
        <f>IF(AA480&lt;&gt;"",IF(AA480&lt;&gt;"LIBSETS_DROP_MECHANIC_MONSTER_NAME",VLOOKUP(AA480,'LibSets constants'!$I$4:$L$1003,4,FALSE),""),"")</f>
        <v>Bosse in Gewölben haben die Chance, eine Taille oder Füße fallen zu lassen.</v>
      </c>
      <c r="AD480" s="43" t="str">
        <f>IF(G480&lt;&gt;"LIBSETS_SETTYPE_BATTLEGROUND",IF(G480&lt;&gt;"LIBSETS_SETTYPE_SPECIAL",IF(AE480&lt;&gt;"",VLOOKUP(AE480,'ESO zone constants'!$D$3:$H$4953,5,FALSE),""),""),"")</f>
        <v/>
      </c>
      <c r="AE480" t="str">
        <f>IF(AND(O480&lt;&gt;"",NOT(ISERROR(O480))),"",IF(AND(M480&lt;&gt;"",M480&gt;0,NOT(ISERROR(M480))),VLOOKUP(M480,'ESO dumped WayshrineInfo'!$K$3:$N$9999,4,FALSE),""))</f>
        <v/>
      </c>
      <c r="AF480" s="44" t="s">
        <v>1567</v>
      </c>
      <c r="AG480" s="43" t="str">
        <f>IF(AF480&lt;&gt;"",IF(AF480&lt;&gt;"LIBSETS_DROP_MECHANIC_MONSTER_NAME",VLOOKUP(AF480,'LibSets constants'!$I$4:$L$1003,3,FALSE),""),"")</f>
        <v>Public dungeon bosses have a chance to drop a shoulder, hand, or weapon.</v>
      </c>
      <c r="AH480" s="43" t="str">
        <f>IF(AF480&lt;&gt;"",IF(AF480&lt;&gt;"LIBSETS_DROP_MECHANIC_MONSTER_NAME",VLOOKUP(AF480,'LibSets constants'!$I$4:$L$1003,4,FALSE),""),"")</f>
        <v>Öffentliche Dungeon-Bosse haben die Möglichkeit, eine Schulter, Handschuhe oder eine Waffe fallen zu lassen.</v>
      </c>
      <c r="AI480" s="43" t="str">
        <f>IF(G480&lt;&gt;"LIBSETS_SETTYPE_BATTLEGROUND",IF(G480&lt;&gt;"LIBSETS_SETTYPE_SPECIAL",IF(AJ480&lt;&gt;"",VLOOKUP(AJ480,'ESO zone constants'!$D$3:$H$4953,5,FALSE),""),""),"")</f>
        <v/>
      </c>
      <c r="AK480" s="44" t="s">
        <v>1568</v>
      </c>
      <c r="AL480" s="43" t="str">
        <f>IF(AK480&lt;&gt;"",IF(AK480&lt;&gt;"LIBSETS_DROP_MECHANIC_MONSTER_NAME",VLOOKUP(AK480,'LibSets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0" s="43" t="str">
        <f>IF(AK480&lt;&gt;"",IF(AK480&lt;&gt;"LIBSETS_DROP_MECHANIC_MONSTER_NAME",VLOOKUP(AK480,'LibSets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0" s="3" t="str">
        <f>IF(G480&lt;&gt;"LIBSETS_SETTYPE_BATTLEGROUND",IF(G480&lt;&gt;"LIBSETS_SETTYPE_SPECIAL",IF(AO480&lt;&gt;"",VLOOKUP(AO480,'ESO zone constants'!$D$3:$H$4953,5,FALSE),""),""),"")</f>
        <v/>
      </c>
      <c r="AP480" s="44"/>
      <c r="AQ480" s="43" t="str">
        <f>IF(AP480&lt;&gt;"",IF(AP480&lt;&gt;"LIBSETS_DROP_MECHANIC_MONSTER_NAME",VLOOKUP(AP480,'LibSets constants'!$I$4:$L$1003,3,FALSE),""),"")</f>
        <v/>
      </c>
      <c r="AR480" s="43" t="str">
        <f>IF(AP480&lt;&gt;"",IF(AP480&lt;&gt;"LIBSETS_DROP_MECHANIC_MONSTER_NAME",VLOOKUP(AP480,'LibSets constants'!$I$4:$L$1003,4,FALSE),""),"")</f>
        <v/>
      </c>
      <c r="AS480" s="3" t="str">
        <f>IF(G480&lt;&gt;"LIBSETS_SETTYPE_BATTLEGROUND",IF(G480&lt;&gt;"LIBSETS_SETTYPE_SPECIAL",IF(AT480&lt;&gt;"",VLOOKUP(AT480,'ESO zone constants'!$D$3:$H$4953,5,FALSE),""),""),"")</f>
        <v/>
      </c>
      <c r="AU480" s="44"/>
      <c r="AV480" s="43" t="str">
        <f>IF(AU480&lt;&gt;"",IF(AU480&lt;&gt;"LIBSETS_DROP_MECHANIC_MONSTER_NAME",VLOOKUP(AU480,'LibSets constants'!$I$4:$L$1003,3,FALSE),""),"")</f>
        <v/>
      </c>
      <c r="AW480" s="43" t="str">
        <f>IF(AU480&lt;&gt;"",IF(AU480&lt;&gt;"LIBSETS_DROP_MECHANIC_MONSTER_NAME",VLOOKUP(AU480,'LibSets constants'!$I$4:$L$1003,4,FALSE),""),"")</f>
        <v/>
      </c>
      <c r="AX480" s="87" t="s">
        <v>2678</v>
      </c>
      <c r="AY480" s="21" t="str">
        <f t="shared" si="35"/>
        <v>[542] = {wayshrines={441,441,441,}, dlcId=DLC_MARKARTH</v>
      </c>
      <c r="AZ480" s="21" t="str">
        <f t="shared" si="36"/>
        <v>, zoneIds={1207}, veteran=false</v>
      </c>
      <c r="BA480" s="21" t="str">
        <f t="shared" si="37"/>
        <v>, setType=LIBSETS_SETTYPE_OVERLAND</v>
      </c>
      <c r="BB480" s="21" t="str">
        <f t="shared" si="38"/>
        <v>, dropMechanic={LIBSETS_DROP_MECHANIC_OVERLAND_BOSS_DELVE,LIBSETS_DROP_MECHANIC_OVERLAND_BOSS_DELVE,LIBSETS_DROP_MECHANIC_OVERLAND_BOSS_PUBLIC_DUNGEON,LIBSETS_DROP_MECHANIC_OVERLAND_CHEST}},</v>
      </c>
      <c r="BC480" s="21" t="str">
        <f t="shared" si="39"/>
        <v xml:space="preserve"> --Hex Siphon / Fluchsiphon   [The Reach]</v>
      </c>
    </row>
    <row r="481" spans="1:55" x14ac:dyDescent="0.25">
      <c r="A481" s="5">
        <v>543</v>
      </c>
      <c r="B481" t="s">
        <v>2255</v>
      </c>
      <c r="C481" t="s">
        <v>2275</v>
      </c>
      <c r="D481" s="3">
        <f>A481</f>
        <v>543</v>
      </c>
      <c r="G481" s="3" t="s">
        <v>1485</v>
      </c>
      <c r="I481" t="s">
        <v>91</v>
      </c>
      <c r="J481" t="s">
        <v>91</v>
      </c>
      <c r="K481">
        <v>441</v>
      </c>
      <c r="L481">
        <v>441</v>
      </c>
      <c r="M481">
        <v>441</v>
      </c>
      <c r="N481">
        <v>0</v>
      </c>
      <c r="O481" s="66" t="s">
        <v>2228</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constants'!$B$4:$C$1003,2,FALSE),"")</f>
        <v>Markarth</v>
      </c>
      <c r="U481" s="33" t="s">
        <v>1565</v>
      </c>
      <c r="V481" s="3" t="str">
        <f>IF(U481&lt;&gt;"",IF(U481&lt;&gt;"LIBSETS_DROP_MECHANIC_MONSTER_NAME",VLOOKUP(U481,'LibSets constants'!$I$4:$L$1003,3,FALSE),""),"")</f>
        <v>Delve bosses have a chance to drop a waist or feet.</v>
      </c>
      <c r="W481" s="3" t="str">
        <f>IF(U481&lt;&gt;"",IF(U481&lt;&gt;"LIBSETS_DROP_MECHANIC_MONSTER_NAME",VLOOKUP(U481,'LibSets constants'!$I$4:$L$1003,4,FALSE),""),"")</f>
        <v>Bosse in Gewölben haben die Chance, eine Taille oder Füße fallen zu lassen.</v>
      </c>
      <c r="X481" s="3"/>
      <c r="Y481" s="3" t="str">
        <f>IF(G481&lt;&gt;"LIBSETS_SETTYPE_BATTLEGROUND",IF(G481&lt;&gt;"LIBSETS_SETTYPE_SPECIAL",IF(X481&lt;&gt;"",X481,IF(Z481&lt;&gt;"",VLOOKUP(Z481,'ESO zone constants'!$D$3:$H$4953,5,FALSE),"")),""),"")</f>
        <v/>
      </c>
      <c r="Z481" t="str">
        <f>IF(AND(O481&lt;&gt;"",NOT(ISERROR(O481))),"",IF(AND(L481&lt;&gt;"",L481&gt;0,NOT(ISERROR(L481))),VLOOKUP(L481,'ESO dumped WayshrineInfo'!$K$3:$N$9999,4,FALSE),""))</f>
        <v/>
      </c>
      <c r="AA481" s="33" t="s">
        <v>1565</v>
      </c>
      <c r="AB481" s="43" t="str">
        <f>IF(AA481&lt;&gt;"",IF(AA481&lt;&gt;"LIBSETS_DROP_MECHANIC_MONSTER_NAME",VLOOKUP(AA481,'LibSets constants'!$I$4:$L$1003,3,FALSE),""),"")</f>
        <v>Delve bosses have a chance to drop a waist or feet.</v>
      </c>
      <c r="AC481" s="43" t="str">
        <f>IF(AA481&lt;&gt;"",IF(AA481&lt;&gt;"LIBSETS_DROP_MECHANIC_MONSTER_NAME",VLOOKUP(AA481,'LibSets constants'!$I$4:$L$1003,4,FALSE),""),"")</f>
        <v>Bosse in Gewölben haben die Chance, eine Taille oder Füße fallen zu lassen.</v>
      </c>
      <c r="AD481" s="43" t="str">
        <f>IF(G481&lt;&gt;"LIBSETS_SETTYPE_BATTLEGROUND",IF(G481&lt;&gt;"LIBSETS_SETTYPE_SPECIAL",IF(AE481&lt;&gt;"",VLOOKUP(AE481,'ESO zone constants'!$D$3:$H$4953,5,FALSE),""),""),"")</f>
        <v/>
      </c>
      <c r="AE481" t="str">
        <f>IF(AND(O481&lt;&gt;"",NOT(ISERROR(O481))),"",IF(AND(M481&lt;&gt;"",M481&gt;0,NOT(ISERROR(M481))),VLOOKUP(M481,'ESO dumped WayshrineInfo'!$K$3:$N$9999,4,FALSE),""))</f>
        <v/>
      </c>
      <c r="AF481" s="44" t="s">
        <v>1567</v>
      </c>
      <c r="AG481" s="43" t="str">
        <f>IF(AF481&lt;&gt;"",IF(AF481&lt;&gt;"LIBSETS_DROP_MECHANIC_MONSTER_NAME",VLOOKUP(AF481,'LibSets constants'!$I$4:$L$1003,3,FALSE),""),"")</f>
        <v>Public dungeon bosses have a chance to drop a shoulder, hand, or weapon.</v>
      </c>
      <c r="AH481" s="43" t="str">
        <f>IF(AF481&lt;&gt;"",IF(AF481&lt;&gt;"LIBSETS_DROP_MECHANIC_MONSTER_NAME",VLOOKUP(AF481,'LibSets constants'!$I$4:$L$1003,4,FALSE),""),"")</f>
        <v>Öffentliche Dungeon-Bosse haben die Möglichkeit, eine Schulter, Handschuhe oder eine Waffe fallen zu lassen.</v>
      </c>
      <c r="AI481" s="43" t="str">
        <f>IF(G481&lt;&gt;"LIBSETS_SETTYPE_BATTLEGROUND",IF(G481&lt;&gt;"LIBSETS_SETTYPE_SPECIAL",IF(AJ481&lt;&gt;"",VLOOKUP(AJ481,'ESO zone constants'!$D$3:$H$4953,5,FALSE),""),""),"")</f>
        <v/>
      </c>
      <c r="AK481" s="44" t="s">
        <v>1568</v>
      </c>
      <c r="AL481" s="43" t="str">
        <f>IF(AK481&lt;&gt;"",IF(AK481&lt;&gt;"LIBSETS_DROP_MECHANIC_MONSTER_NAME",VLOOKUP(AK481,'LibSets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1" s="43" t="str">
        <f>IF(AK481&lt;&gt;"",IF(AK481&lt;&gt;"LIBSETS_DROP_MECHANIC_MONSTER_NAME",VLOOKUP(AK481,'LibSets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1" s="3" t="str">
        <f>IF(G481&lt;&gt;"LIBSETS_SETTYPE_BATTLEGROUND",IF(G481&lt;&gt;"LIBSETS_SETTYPE_SPECIAL",IF(AO481&lt;&gt;"",VLOOKUP(AO481,'ESO zone constants'!$D$3:$H$4953,5,FALSE),""),""),"")</f>
        <v/>
      </c>
      <c r="AP481" s="44"/>
      <c r="AQ481" s="43" t="str">
        <f>IF(AP481&lt;&gt;"",IF(AP481&lt;&gt;"LIBSETS_DROP_MECHANIC_MONSTER_NAME",VLOOKUP(AP481,'LibSets constants'!$I$4:$L$1003,3,FALSE),""),"")</f>
        <v/>
      </c>
      <c r="AR481" s="43" t="str">
        <f>IF(AP481&lt;&gt;"",IF(AP481&lt;&gt;"LIBSETS_DROP_MECHANIC_MONSTER_NAME",VLOOKUP(AP481,'LibSets constants'!$I$4:$L$1003,4,FALSE),""),"")</f>
        <v/>
      </c>
      <c r="AS481" s="3" t="str">
        <f>IF(G481&lt;&gt;"LIBSETS_SETTYPE_BATTLEGROUND",IF(G481&lt;&gt;"LIBSETS_SETTYPE_SPECIAL",IF(AT481&lt;&gt;"",VLOOKUP(AT481,'ESO zone constants'!$D$3:$H$4953,5,FALSE),""),""),"")</f>
        <v/>
      </c>
      <c r="AU481" s="44"/>
      <c r="AV481" s="43" t="str">
        <f>IF(AU481&lt;&gt;"",IF(AU481&lt;&gt;"LIBSETS_DROP_MECHANIC_MONSTER_NAME",VLOOKUP(AU481,'LibSets constants'!$I$4:$L$1003,3,FALSE),""),"")</f>
        <v/>
      </c>
      <c r="AW481" s="43" t="str">
        <f>IF(AU481&lt;&gt;"",IF(AU481&lt;&gt;"LIBSETS_DROP_MECHANIC_MONSTER_NAME",VLOOKUP(AU481,'LibSets constants'!$I$4:$L$1003,4,FALSE),""),"")</f>
        <v/>
      </c>
      <c r="AX481" s="87" t="s">
        <v>2678</v>
      </c>
      <c r="AY481" s="21" t="str">
        <f t="shared" si="35"/>
        <v>[543] = {wayshrines={441,441,441,}, dlcId=DLC_MARKARTH</v>
      </c>
      <c r="AZ481" s="21" t="str">
        <f t="shared" si="36"/>
        <v>, zoneIds={1207}, veteran=false</v>
      </c>
      <c r="BA481" s="21" t="str">
        <f t="shared" si="37"/>
        <v>, setType=LIBSETS_SETTYPE_OVERLAND</v>
      </c>
      <c r="BB481" s="21" t="str">
        <f t="shared" si="38"/>
        <v>, dropMechanic={LIBSETS_DROP_MECHANIC_OVERLAND_BOSS_DELVE,LIBSETS_DROP_MECHANIC_OVERLAND_BOSS_DELVE,LIBSETS_DROP_MECHANIC_OVERLAND_BOSS_PUBLIC_DUNGEON,LIBSETS_DROP_MECHANIC_OVERLAND_CHEST}},</v>
      </c>
      <c r="BC481" s="21" t="str">
        <f t="shared" si="39"/>
        <v xml:space="preserve"> --Pestilent Host / Pestilenter Wirt   [The Reach]</v>
      </c>
    </row>
    <row r="482" spans="1:55" x14ac:dyDescent="0.25">
      <c r="A482" s="5">
        <v>544</v>
      </c>
      <c r="B482" t="s">
        <v>2256</v>
      </c>
      <c r="C482" t="s">
        <v>2276</v>
      </c>
      <c r="D482" s="3">
        <f>A482</f>
        <v>544</v>
      </c>
      <c r="G482" s="3" t="s">
        <v>1485</v>
      </c>
      <c r="I482" t="s">
        <v>91</v>
      </c>
      <c r="J482" t="s">
        <v>91</v>
      </c>
      <c r="K482">
        <v>441</v>
      </c>
      <c r="L482">
        <v>441</v>
      </c>
      <c r="M482">
        <v>441</v>
      </c>
      <c r="N482">
        <v>0</v>
      </c>
      <c r="O482" s="66" t="s">
        <v>2228</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constants'!$B$4:$C$1003,2,FALSE),"")</f>
        <v>Markarth</v>
      </c>
      <c r="U482" s="33" t="s">
        <v>1565</v>
      </c>
      <c r="V482" s="3" t="str">
        <f>IF(U482&lt;&gt;"",IF(U482&lt;&gt;"LIBSETS_DROP_MECHANIC_MONSTER_NAME",VLOOKUP(U482,'LibSets constants'!$I$4:$L$1003,3,FALSE),""),"")</f>
        <v>Delve bosses have a chance to drop a waist or feet.</v>
      </c>
      <c r="W482" s="3" t="str">
        <f>IF(U482&lt;&gt;"",IF(U482&lt;&gt;"LIBSETS_DROP_MECHANIC_MONSTER_NAME",VLOOKUP(U482,'LibSets constants'!$I$4:$L$1003,4,FALSE),""),"")</f>
        <v>Bosse in Gewölben haben die Chance, eine Taille oder Füße fallen zu lassen.</v>
      </c>
      <c r="X482" s="3"/>
      <c r="Y482" s="3" t="str">
        <f>IF(G482&lt;&gt;"LIBSETS_SETTYPE_BATTLEGROUND",IF(G482&lt;&gt;"LIBSETS_SETTYPE_SPECIAL",IF(X482&lt;&gt;"",X482,IF(Z482&lt;&gt;"",VLOOKUP(Z482,'ESO zone constants'!$D$3:$H$4953,5,FALSE),"")),""),"")</f>
        <v/>
      </c>
      <c r="Z482" t="str">
        <f>IF(AND(O482&lt;&gt;"",NOT(ISERROR(O482))),"",IF(AND(L482&lt;&gt;"",L482&gt;0,NOT(ISERROR(L482))),VLOOKUP(L482,'ESO dumped WayshrineInfo'!$K$3:$N$9999,4,FALSE),""))</f>
        <v/>
      </c>
      <c r="AA482" s="33" t="s">
        <v>1565</v>
      </c>
      <c r="AB482" s="43" t="str">
        <f>IF(AA482&lt;&gt;"",IF(AA482&lt;&gt;"LIBSETS_DROP_MECHANIC_MONSTER_NAME",VLOOKUP(AA482,'LibSets constants'!$I$4:$L$1003,3,FALSE),""),"")</f>
        <v>Delve bosses have a chance to drop a waist or feet.</v>
      </c>
      <c r="AC482" s="43" t="str">
        <f>IF(AA482&lt;&gt;"",IF(AA482&lt;&gt;"LIBSETS_DROP_MECHANIC_MONSTER_NAME",VLOOKUP(AA482,'LibSets constants'!$I$4:$L$1003,4,FALSE),""),"")</f>
        <v>Bosse in Gewölben haben die Chance, eine Taille oder Füße fallen zu lassen.</v>
      </c>
      <c r="AD482" s="3" t="str">
        <f>IF(G482&lt;&gt;"LIBSETS_SETTYPE_BATTLEGROUND",IF(G482&lt;&gt;"LIBSETS_SETTYPE_SPECIAL",IF(AE482&lt;&gt;"",VLOOKUP(AE482,'ESO zone constants'!$D$3:$H$4953,5,FALSE),""),""),"")</f>
        <v/>
      </c>
      <c r="AE482" t="str">
        <f>IF(AND(O482&lt;&gt;"",NOT(ISERROR(O482))),"",IF(AND(M482&lt;&gt;"",M482&gt;0,NOT(ISERROR(M482))),VLOOKUP(M482,'ESO dumped WayshrineInfo'!$K$3:$N$9999,4,FALSE),""))</f>
        <v/>
      </c>
      <c r="AF482" s="44" t="s">
        <v>1567</v>
      </c>
      <c r="AG482" s="43" t="str">
        <f>IF(AF482&lt;&gt;"",IF(AF482&lt;&gt;"LIBSETS_DROP_MECHANIC_MONSTER_NAME",VLOOKUP(AF482,'LibSets constants'!$I$4:$L$1003,3,FALSE),""),"")</f>
        <v>Public dungeon bosses have a chance to drop a shoulder, hand, or weapon.</v>
      </c>
      <c r="AH482" s="43" t="str">
        <f>IF(AF482&lt;&gt;"",IF(AF482&lt;&gt;"LIBSETS_DROP_MECHANIC_MONSTER_NAME",VLOOKUP(AF482,'LibSets constants'!$I$4:$L$1003,4,FALSE),""),"")</f>
        <v>Öffentliche Dungeon-Bosse haben die Möglichkeit, eine Schulter, Handschuhe oder eine Waffe fallen zu lassen.</v>
      </c>
      <c r="AI482" s="3" t="str">
        <f>IF(G482&lt;&gt;"LIBSETS_SETTYPE_BATTLEGROUND",IF(G482&lt;&gt;"LIBSETS_SETTYPE_SPECIAL",IF(AJ482&lt;&gt;"",VLOOKUP(AJ482,'ESO zone constants'!$D$3:$H$4953,5,FALSE),""),""),"")</f>
        <v/>
      </c>
      <c r="AK482" s="44" t="s">
        <v>1568</v>
      </c>
      <c r="AL482" s="43" t="str">
        <f>IF(AK482&lt;&gt;"",IF(AK482&lt;&gt;"LIBSETS_DROP_MECHANIC_MONSTER_NAME",VLOOKUP(AK482,'LibSets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2" s="43" t="str">
        <f>IF(AK482&lt;&gt;"",IF(AK482&lt;&gt;"LIBSETS_DROP_MECHANIC_MONSTER_NAME",VLOOKUP(AK482,'LibSets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2" s="3" t="str">
        <f>IF(G482&lt;&gt;"LIBSETS_SETTYPE_BATTLEGROUND",IF(G482&lt;&gt;"LIBSETS_SETTYPE_SPECIAL",IF(AO482&lt;&gt;"",VLOOKUP(AO482,'ESO zone constants'!$D$3:$H$4953,5,FALSE),""),""),"")</f>
        <v/>
      </c>
      <c r="AP482" s="44"/>
      <c r="AQ482" s="43" t="str">
        <f>IF(AP482&lt;&gt;"",IF(AP482&lt;&gt;"LIBSETS_DROP_MECHANIC_MONSTER_NAME",VLOOKUP(AP482,'LibSets constants'!$I$4:$L$1003,3,FALSE),""),"")</f>
        <v/>
      </c>
      <c r="AR482" s="43" t="str">
        <f>IF(AP482&lt;&gt;"",IF(AP482&lt;&gt;"LIBSETS_DROP_MECHANIC_MONSTER_NAME",VLOOKUP(AP482,'LibSets constants'!$I$4:$L$1003,4,FALSE),""),"")</f>
        <v/>
      </c>
      <c r="AS482" s="3" t="str">
        <f>IF(G482&lt;&gt;"LIBSETS_SETTYPE_BATTLEGROUND",IF(G482&lt;&gt;"LIBSETS_SETTYPE_SPECIAL",IF(AT482&lt;&gt;"",VLOOKUP(AT482,'ESO zone constants'!$D$3:$H$4953,5,FALSE),""),""),"")</f>
        <v/>
      </c>
      <c r="AU482" s="44"/>
      <c r="AV482" s="43" t="str">
        <f>IF(AU482&lt;&gt;"",IF(AU482&lt;&gt;"LIBSETS_DROP_MECHANIC_MONSTER_NAME",VLOOKUP(AU482,'LibSets constants'!$I$4:$L$1003,3,FALSE),""),"")</f>
        <v/>
      </c>
      <c r="AW482" s="43" t="str">
        <f>IF(AU482&lt;&gt;"",IF(AU482&lt;&gt;"LIBSETS_DROP_MECHANIC_MONSTER_NAME",VLOOKUP(AU482,'LibSets constants'!$I$4:$L$1003,4,FALSE),""),"")</f>
        <v/>
      </c>
      <c r="AX482" s="87" t="s">
        <v>2678</v>
      </c>
      <c r="AY482" s="21" t="str">
        <f t="shared" si="35"/>
        <v>[544] = {wayshrines={441,441,441,}, dlcId=DLC_MARKARTH</v>
      </c>
      <c r="AZ482" s="21" t="str">
        <f t="shared" si="36"/>
        <v>, zoneIds={1207}, veteran=false</v>
      </c>
      <c r="BA482" s="21" t="str">
        <f t="shared" si="37"/>
        <v>, setType=LIBSETS_SETTYPE_OVERLAND</v>
      </c>
      <c r="BB482" s="21" t="str">
        <f t="shared" si="38"/>
        <v>, dropMechanic={LIBSETS_DROP_MECHANIC_OVERLAND_BOSS_DELVE,LIBSETS_DROP_MECHANIC_OVERLAND_BOSS_DELVE,LIBSETS_DROP_MECHANIC_OVERLAND_BOSS_PUBLIC_DUNGEON,LIBSETS_DROP_MECHANIC_OVERLAND_CHEST}},</v>
      </c>
      <c r="BC482" s="21" t="str">
        <f t="shared" si="39"/>
        <v xml:space="preserve"> --Explosive Rebuke / Explosiver Tadel   [The Reach]</v>
      </c>
    </row>
    <row r="483" spans="1:55" x14ac:dyDescent="0.25">
      <c r="A483" s="5">
        <v>557</v>
      </c>
      <c r="B483" t="s">
        <v>2257</v>
      </c>
      <c r="C483" t="s">
        <v>2675</v>
      </c>
      <c r="D483" s="3">
        <f>A483</f>
        <v>557</v>
      </c>
      <c r="E483" s="42"/>
      <c r="G483" s="8" t="s">
        <v>1477</v>
      </c>
      <c r="I483" t="s">
        <v>91</v>
      </c>
      <c r="J483" t="s">
        <v>91</v>
      </c>
      <c r="K483">
        <v>457</v>
      </c>
      <c r="L483">
        <v>457</v>
      </c>
      <c r="M483">
        <v>457</v>
      </c>
      <c r="N483">
        <v>0</v>
      </c>
      <c r="O483" s="66" t="s">
        <v>2227</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constants'!$B$4:$C$1003,2,FALSE),"")</f>
        <v>Markarth</v>
      </c>
      <c r="U483" s="33" t="s">
        <v>1561</v>
      </c>
      <c r="V483" s="3" t="str">
        <f>IF(U483&lt;&gt;"",IF(U483&lt;&gt;"LIBSETS_DROP_MECHANIC_MONSTER_NAME",VLOOKUP(U483,'LibSets constants'!$I$4:$L$1003,3,FALSE),""),"")</f>
        <v>Arena stage chest</v>
      </c>
      <c r="W483" s="3" t="str">
        <f>IF(U483&lt;&gt;"",IF(U483&lt;&gt;"LIBSETS_DROP_MECHANIC_MONSTER_NAME",VLOOKUP(U483,'LibSets constants'!$I$4:$L$1003,4,FALSE),""),"")</f>
        <v>Arena-Phasen Schatztruhe</v>
      </c>
      <c r="X483" s="3"/>
      <c r="Y483" s="3" t="str">
        <f>IF(G483&lt;&gt;"LIBSETS_SETTYPE_BATTLEGROUND",IF(G483&lt;&gt;"LIBSETS_SETTYPE_SPECIAL",IF(X483&lt;&gt;"",X483,IF(Z483&lt;&gt;"",VLOOKUP(Z483,'ESO zone constants'!$D$3:$H$4953,5,FALSE),"")),""),"")</f>
        <v/>
      </c>
      <c r="Z483" t="str">
        <f>IF(AND(O483&lt;&gt;"",NOT(ISERROR(O483))),"",IF(AND(L483&lt;&gt;"",L483&gt;0,NOT(ISERROR(L483))),VLOOKUP(L483,'ESO dumped WayshrineInfo'!$K$3:$N$9999,4,FALSE),""))</f>
        <v/>
      </c>
      <c r="AB483" s="43" t="str">
        <f>IF(AA483&lt;&gt;"",IF(AA483&lt;&gt;"LIBSETS_DROP_MECHANIC_MONSTER_NAME",VLOOKUP(AA483,'LibSets constants'!$I$4:$L$1003,3,FALSE),""),"")</f>
        <v/>
      </c>
      <c r="AC483" s="43" t="str">
        <f>IF(AA483&lt;&gt;"",IF(AA483&lt;&gt;"LIBSETS_DROP_MECHANIC_MONSTER_NAME",VLOOKUP(AA483,'LibSets constants'!$I$4:$L$1003,4,FALSE),""),"")</f>
        <v/>
      </c>
      <c r="AD483" s="3" t="str">
        <f>IF(G483&lt;&gt;"LIBSETS_SETTYPE_BATTLEGROUND",IF(G483&lt;&gt;"LIBSETS_SETTYPE_SPECIAL",IF(AE483&lt;&gt;"",VLOOKUP(AE483,'ESO zone constants'!$D$3:$H$4953,5,FALSE),""),""),"")</f>
        <v/>
      </c>
      <c r="AE483" t="str">
        <f>IF(AND(O483&lt;&gt;"",NOT(ISERROR(O483))),"",IF(AND(M483&lt;&gt;"",M483&gt;0,NOT(ISERROR(M483))),VLOOKUP(M483,'ESO dumped WayshrineInfo'!$K$3:$N$9999,4,FALSE),""))</f>
        <v/>
      </c>
      <c r="AF483" s="44"/>
      <c r="AG483" s="43" t="str">
        <f>IF(AF483&lt;&gt;"",IF(AF483&lt;&gt;"LIBSETS_DROP_MECHANIC_MONSTER_NAME",VLOOKUP(AF483,'LibSets constants'!$I$4:$L$1003,3,FALSE),""),"")</f>
        <v/>
      </c>
      <c r="AH483" s="43" t="str">
        <f>IF(AF483&lt;&gt;"",IF(AF483&lt;&gt;"LIBSETS_DROP_MECHANIC_MONSTER_NAME",VLOOKUP(AF483,'LibSets constants'!$I$4:$L$1003,4,FALSE),""),"")</f>
        <v/>
      </c>
      <c r="AI483" s="3" t="str">
        <f>IF(G483&lt;&gt;"LIBSETS_SETTYPE_BATTLEGROUND",IF(G483&lt;&gt;"LIBSETS_SETTYPE_SPECIAL",IF(AJ483&lt;&gt;"",VLOOKUP(AJ483,'ESO zone constants'!$D$3:$H$4953,5,FALSE),""),""),"")</f>
        <v/>
      </c>
      <c r="AK483" s="44"/>
      <c r="AL483" s="43" t="str">
        <f>IF(AK483&lt;&gt;"",IF(AK483&lt;&gt;"LIBSETS_DROP_MECHANIC_MONSTER_NAME",VLOOKUP(AK483,'LibSets constants'!$I$4:$L$1003,3,FALSE),""),"")</f>
        <v/>
      </c>
      <c r="AM483" s="43" t="str">
        <f>IF(AK483&lt;&gt;"",IF(AK483&lt;&gt;"LIBSETS_DROP_MECHANIC_MONSTER_NAME",VLOOKUP(AK483,'LibSets constants'!$I$4:$L$1003,4,FALSE),""),"")</f>
        <v/>
      </c>
      <c r="AN483" s="3" t="str">
        <f>IF(G483&lt;&gt;"LIBSETS_SETTYPE_BATTLEGROUND",IF(G483&lt;&gt;"LIBSETS_SETTYPE_SPECIAL",IF(AO483&lt;&gt;"",VLOOKUP(AO483,'ESO zone constants'!$D$3:$H$4953,5,FALSE),""),""),"")</f>
        <v/>
      </c>
      <c r="AP483" s="44"/>
      <c r="AQ483" s="43" t="str">
        <f>IF(AP483&lt;&gt;"",IF(AP483&lt;&gt;"LIBSETS_DROP_MECHANIC_MONSTER_NAME",VLOOKUP(AP483,'LibSets constants'!$I$4:$L$1003,3,FALSE),""),"")</f>
        <v/>
      </c>
      <c r="AR483" s="43" t="str">
        <f>IF(AP483&lt;&gt;"",IF(AP483&lt;&gt;"LIBSETS_DROP_MECHANIC_MONSTER_NAME",VLOOKUP(AP483,'LibSets constants'!$I$4:$L$1003,4,FALSE),""),"")</f>
        <v/>
      </c>
      <c r="AS483" s="3" t="str">
        <f>IF(G483&lt;&gt;"LIBSETS_SETTYPE_BATTLEGROUND",IF(G483&lt;&gt;"LIBSETS_SETTYPE_SPECIAL",IF(AT483&lt;&gt;"",VLOOKUP(AT483,'ESO zone constants'!$D$3:$H$4953,5,FALSE),""),""),"")</f>
        <v/>
      </c>
      <c r="AU483" s="44"/>
      <c r="AV483" s="43" t="str">
        <f>IF(AU483&lt;&gt;"",IF(AU483&lt;&gt;"LIBSETS_DROP_MECHANIC_MONSTER_NAME",VLOOKUP(AU483,'LibSets constants'!$I$4:$L$1003,3,FALSE),""),"")</f>
        <v/>
      </c>
      <c r="AW483" s="43" t="str">
        <f>IF(AU483&lt;&gt;"",IF(AU483&lt;&gt;"LIBSETS_DROP_MECHANIC_MONSTER_NAME",VLOOKUP(AU483,'LibSets constants'!$I$4:$L$1003,4,FALSE),""),"")</f>
        <v/>
      </c>
      <c r="AX483" s="87" t="s">
        <v>2678</v>
      </c>
      <c r="AY483" s="21" t="str">
        <f t="shared" si="35"/>
        <v>[557] = {wayshrines={457,457,457,}, dlcId=DLC_MARKARTH</v>
      </c>
      <c r="AZ483" s="21" t="str">
        <f t="shared" si="36"/>
        <v>, zoneIds={1227}, veteran=false</v>
      </c>
      <c r="BA483" s="21" t="str">
        <f t="shared" si="37"/>
        <v>, setType=LIBSETS_SETTYPE_ARENA</v>
      </c>
      <c r="BB483" s="21" t="str">
        <f t="shared" si="38"/>
        <v>, dropMechanic={LIBSETS_DROP_MECHANIC_ARENA_STAGE_CHEST}},</v>
      </c>
      <c r="BC483" s="21" t="str">
        <f t="shared" si="39"/>
        <v xml:space="preserve"> --Executioner\'s Blade / Henkersklinge   [Vateshran Hollows]</v>
      </c>
    </row>
    <row r="484" spans="1:55" x14ac:dyDescent="0.25">
      <c r="A484" s="5">
        <v>558</v>
      </c>
      <c r="B484" t="s">
        <v>2258</v>
      </c>
      <c r="C484" t="s">
        <v>2277</v>
      </c>
      <c r="D484" s="3">
        <f>A484</f>
        <v>558</v>
      </c>
      <c r="E484" s="42"/>
      <c r="G484" s="8" t="s">
        <v>1477</v>
      </c>
      <c r="I484" t="s">
        <v>91</v>
      </c>
      <c r="J484" t="s">
        <v>91</v>
      </c>
      <c r="K484">
        <v>457</v>
      </c>
      <c r="L484">
        <v>457</v>
      </c>
      <c r="M484">
        <v>457</v>
      </c>
      <c r="N484">
        <v>0</v>
      </c>
      <c r="O484" s="66" t="s">
        <v>2227</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constants'!$B$4:$C$1003,2,FALSE),"")</f>
        <v>Markarth</v>
      </c>
      <c r="U484" s="33" t="s">
        <v>1561</v>
      </c>
      <c r="V484" s="3" t="str">
        <f>IF(U484&lt;&gt;"",IF(U484&lt;&gt;"LIBSETS_DROP_MECHANIC_MONSTER_NAME",VLOOKUP(U484,'LibSets constants'!$I$4:$L$1003,3,FALSE),""),"")</f>
        <v>Arena stage chest</v>
      </c>
      <c r="W484" s="3" t="str">
        <f>IF(U484&lt;&gt;"",IF(U484&lt;&gt;"LIBSETS_DROP_MECHANIC_MONSTER_NAME",VLOOKUP(U484,'LibSets constants'!$I$4:$L$1003,4,FALSE),""),"")</f>
        <v>Arena-Phasen Schatztruhe</v>
      </c>
      <c r="X484" s="3"/>
      <c r="Y484" s="3" t="str">
        <f>IF(G484&lt;&gt;"LIBSETS_SETTYPE_BATTLEGROUND",IF(G484&lt;&gt;"LIBSETS_SETTYPE_SPECIAL",IF(X484&lt;&gt;"",X484,IF(Z484&lt;&gt;"",VLOOKUP(Z484,'ESO zone constants'!$D$3:$H$4953,5,FALSE),"")),""),"")</f>
        <v/>
      </c>
      <c r="Z484" t="str">
        <f>IF(AND(O484&lt;&gt;"",NOT(ISERROR(O484))),"",IF(AND(L484&lt;&gt;"",L484&gt;0,NOT(ISERROR(L484))),VLOOKUP(L484,'ESO dumped WayshrineInfo'!$K$3:$N$9999,4,FALSE),""))</f>
        <v/>
      </c>
      <c r="AB484" s="43" t="str">
        <f>IF(AA484&lt;&gt;"",IF(AA484&lt;&gt;"LIBSETS_DROP_MECHANIC_MONSTER_NAME",VLOOKUP(AA484,'LibSets constants'!$I$4:$L$1003,3,FALSE),""),"")</f>
        <v/>
      </c>
      <c r="AC484" s="43" t="str">
        <f>IF(AA484&lt;&gt;"",IF(AA484&lt;&gt;"LIBSETS_DROP_MECHANIC_MONSTER_NAME",VLOOKUP(AA484,'LibSets constants'!$I$4:$L$1003,4,FALSE),""),"")</f>
        <v/>
      </c>
      <c r="AD484" s="3" t="str">
        <f>IF(G484&lt;&gt;"LIBSETS_SETTYPE_BATTLEGROUND",IF(G484&lt;&gt;"LIBSETS_SETTYPE_SPECIAL",IF(AE484&lt;&gt;"",VLOOKUP(AE484,'ESO zone constants'!$D$3:$H$4953,5,FALSE),""),""),"")</f>
        <v/>
      </c>
      <c r="AE484" t="str">
        <f>IF(AND(O484&lt;&gt;"",NOT(ISERROR(O484))),"",IF(AND(M484&lt;&gt;"",M484&gt;0,NOT(ISERROR(M484))),VLOOKUP(M484,'ESO dumped WayshrineInfo'!$K$3:$N$9999,4,FALSE),""))</f>
        <v/>
      </c>
      <c r="AF484" s="44"/>
      <c r="AG484" s="43" t="str">
        <f>IF(AF484&lt;&gt;"",IF(AF484&lt;&gt;"LIBSETS_DROP_MECHANIC_MONSTER_NAME",VLOOKUP(AF484,'LibSets constants'!$I$4:$L$1003,3,FALSE),""),"")</f>
        <v/>
      </c>
      <c r="AH484" s="43" t="str">
        <f>IF(AF484&lt;&gt;"",IF(AF484&lt;&gt;"LIBSETS_DROP_MECHANIC_MONSTER_NAME",VLOOKUP(AF484,'LibSets constants'!$I$4:$L$1003,4,FALSE),""),"")</f>
        <v/>
      </c>
      <c r="AI484" s="3" t="str">
        <f>IF(G484&lt;&gt;"LIBSETS_SETTYPE_BATTLEGROUND",IF(G484&lt;&gt;"LIBSETS_SETTYPE_SPECIAL",IF(AJ484&lt;&gt;"",VLOOKUP(AJ484,'ESO zone constants'!$D$3:$H$4953,5,FALSE),""),""),"")</f>
        <v/>
      </c>
      <c r="AK484" s="44"/>
      <c r="AL484" s="43" t="str">
        <f>IF(AK484&lt;&gt;"",IF(AK484&lt;&gt;"LIBSETS_DROP_MECHANIC_MONSTER_NAME",VLOOKUP(AK484,'LibSets constants'!$I$4:$L$1003,3,FALSE),""),"")</f>
        <v/>
      </c>
      <c r="AM484" s="43" t="str">
        <f>IF(AK484&lt;&gt;"",IF(AK484&lt;&gt;"LIBSETS_DROP_MECHANIC_MONSTER_NAME",VLOOKUP(AK484,'LibSets constants'!$I$4:$L$1003,4,FALSE),""),"")</f>
        <v/>
      </c>
      <c r="AN484" s="3" t="str">
        <f>IF(G484&lt;&gt;"LIBSETS_SETTYPE_BATTLEGROUND",IF(G484&lt;&gt;"LIBSETS_SETTYPE_SPECIAL",IF(AO484&lt;&gt;"",VLOOKUP(AO484,'ESO zone constants'!$D$3:$H$4953,5,FALSE),""),""),"")</f>
        <v/>
      </c>
      <c r="AP484" s="44"/>
      <c r="AQ484" s="43" t="str">
        <f>IF(AP484&lt;&gt;"",IF(AP484&lt;&gt;"LIBSETS_DROP_MECHANIC_MONSTER_NAME",VLOOKUP(AP484,'LibSets constants'!$I$4:$L$1003,3,FALSE),""),"")</f>
        <v/>
      </c>
      <c r="AR484" s="43" t="str">
        <f>IF(AP484&lt;&gt;"",IF(AP484&lt;&gt;"LIBSETS_DROP_MECHANIC_MONSTER_NAME",VLOOKUP(AP484,'LibSets constants'!$I$4:$L$1003,4,FALSE),""),"")</f>
        <v/>
      </c>
      <c r="AS484" s="3" t="str">
        <f>IF(G484&lt;&gt;"LIBSETS_SETTYPE_BATTLEGROUND",IF(G484&lt;&gt;"LIBSETS_SETTYPE_SPECIAL",IF(AT484&lt;&gt;"",VLOOKUP(AT484,'ESO zone constants'!$D$3:$H$4953,5,FALSE),""),""),"")</f>
        <v/>
      </c>
      <c r="AU484" s="44"/>
      <c r="AV484" s="43" t="str">
        <f>IF(AU484&lt;&gt;"",IF(AU484&lt;&gt;"LIBSETS_DROP_MECHANIC_MONSTER_NAME",VLOOKUP(AU484,'LibSets constants'!$I$4:$L$1003,3,FALSE),""),"")</f>
        <v/>
      </c>
      <c r="AW484" s="43" t="str">
        <f>IF(AU484&lt;&gt;"",IF(AU484&lt;&gt;"LIBSETS_DROP_MECHANIC_MONSTER_NAME",VLOOKUP(AU484,'LibSets constants'!$I$4:$L$1003,4,FALSE),""),"")</f>
        <v/>
      </c>
      <c r="AX484" s="87" t="s">
        <v>2678</v>
      </c>
      <c r="AY484" s="21" t="str">
        <f t="shared" si="35"/>
        <v>[558] = {wayshrines={457,457,457,}, dlcId=DLC_MARKARTH</v>
      </c>
      <c r="AZ484" s="21" t="str">
        <f t="shared" si="36"/>
        <v>, zoneIds={1227}, veteran=false</v>
      </c>
      <c r="BA484" s="21" t="str">
        <f t="shared" si="37"/>
        <v>, setType=LIBSETS_SETTYPE_ARENA</v>
      </c>
      <c r="BB484" s="21" t="str">
        <f t="shared" si="38"/>
        <v>, dropMechanic={LIBSETS_DROP_MECHANIC_ARENA_STAGE_CHEST}},</v>
      </c>
      <c r="BC484" s="21" t="str">
        <f t="shared" si="39"/>
        <v xml:space="preserve"> --Void Bash / LeerenWucht   [Vateshran Hollows]</v>
      </c>
    </row>
    <row r="485" spans="1:55" x14ac:dyDescent="0.25">
      <c r="A485" s="5">
        <v>559</v>
      </c>
      <c r="B485" t="s">
        <v>2259</v>
      </c>
      <c r="C485" t="s">
        <v>2278</v>
      </c>
      <c r="D485" s="3">
        <f>A485</f>
        <v>559</v>
      </c>
      <c r="E485" s="42"/>
      <c r="G485" s="8" t="s">
        <v>1477</v>
      </c>
      <c r="I485" t="s">
        <v>91</v>
      </c>
      <c r="J485" t="s">
        <v>91</v>
      </c>
      <c r="K485">
        <v>457</v>
      </c>
      <c r="L485">
        <v>457</v>
      </c>
      <c r="M485">
        <v>457</v>
      </c>
      <c r="N485">
        <v>0</v>
      </c>
      <c r="O485" s="66" t="s">
        <v>2227</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constants'!$B$4:$C$1003,2,FALSE),"")</f>
        <v>Markarth</v>
      </c>
      <c r="U485" s="33" t="s">
        <v>1561</v>
      </c>
      <c r="V485" s="3" t="str">
        <f>IF(U485&lt;&gt;"",IF(U485&lt;&gt;"LIBSETS_DROP_MECHANIC_MONSTER_NAME",VLOOKUP(U485,'LibSets constants'!$I$4:$L$1003,3,FALSE),""),"")</f>
        <v>Arena stage chest</v>
      </c>
      <c r="W485" s="3" t="str">
        <f>IF(U485&lt;&gt;"",IF(U485&lt;&gt;"LIBSETS_DROP_MECHANIC_MONSTER_NAME",VLOOKUP(U485,'LibSets constants'!$I$4:$L$1003,4,FALSE),""),"")</f>
        <v>Arena-Phasen Schatztruhe</v>
      </c>
      <c r="X485" s="3"/>
      <c r="Y485" s="3" t="str">
        <f>IF(G485&lt;&gt;"LIBSETS_SETTYPE_BATTLEGROUND",IF(G485&lt;&gt;"LIBSETS_SETTYPE_SPECIAL",IF(X485&lt;&gt;"",X485,IF(Z485&lt;&gt;"",VLOOKUP(Z485,'ESO zone constants'!$D$3:$H$4953,5,FALSE),"")),""),"")</f>
        <v/>
      </c>
      <c r="Z485" t="str">
        <f>IF(AND(O485&lt;&gt;"",NOT(ISERROR(O485))),"",IF(AND(L485&lt;&gt;"",L485&gt;0,NOT(ISERROR(L485))),VLOOKUP(L485,'ESO dumped WayshrineInfo'!$K$3:$N$9999,4,FALSE),""))</f>
        <v/>
      </c>
      <c r="AB485" s="43" t="str">
        <f>IF(AA485&lt;&gt;"",IF(AA485&lt;&gt;"LIBSETS_DROP_MECHANIC_MONSTER_NAME",VLOOKUP(AA485,'LibSets constants'!$I$4:$L$1003,3,FALSE),""),"")</f>
        <v/>
      </c>
      <c r="AC485" s="43" t="str">
        <f>IF(AA485&lt;&gt;"",IF(AA485&lt;&gt;"LIBSETS_DROP_MECHANIC_MONSTER_NAME",VLOOKUP(AA485,'LibSets constants'!$I$4:$L$1003,4,FALSE),""),"")</f>
        <v/>
      </c>
      <c r="AD485" s="3" t="str">
        <f>IF(G485&lt;&gt;"LIBSETS_SETTYPE_BATTLEGROUND",IF(G485&lt;&gt;"LIBSETS_SETTYPE_SPECIAL",IF(AE485&lt;&gt;"",VLOOKUP(AE485,'ESO zone constants'!$D$3:$H$4953,5,FALSE),""),""),"")</f>
        <v/>
      </c>
      <c r="AE485" t="str">
        <f>IF(AND(O485&lt;&gt;"",NOT(ISERROR(O485))),"",IF(AND(M485&lt;&gt;"",M485&gt;0,NOT(ISERROR(M485))),VLOOKUP(M485,'ESO dumped WayshrineInfo'!$K$3:$N$9999,4,FALSE),""))</f>
        <v/>
      </c>
      <c r="AF485" s="44"/>
      <c r="AG485" s="43" t="str">
        <f>IF(AF485&lt;&gt;"",IF(AF485&lt;&gt;"LIBSETS_DROP_MECHANIC_MONSTER_NAME",VLOOKUP(AF485,'LibSets constants'!$I$4:$L$1003,3,FALSE),""),"")</f>
        <v/>
      </c>
      <c r="AH485" s="43" t="str">
        <f>IF(AF485&lt;&gt;"",IF(AF485&lt;&gt;"LIBSETS_DROP_MECHANIC_MONSTER_NAME",VLOOKUP(AF485,'LibSets constants'!$I$4:$L$1003,4,FALSE),""),"")</f>
        <v/>
      </c>
      <c r="AI485" s="3" t="str">
        <f>IF(G485&lt;&gt;"LIBSETS_SETTYPE_BATTLEGROUND",IF(G485&lt;&gt;"LIBSETS_SETTYPE_SPECIAL",IF(AJ485&lt;&gt;"",VLOOKUP(AJ485,'ESO zone constants'!$D$3:$H$4953,5,FALSE),""),""),"")</f>
        <v/>
      </c>
      <c r="AK485" s="44"/>
      <c r="AL485" s="43" t="str">
        <f>IF(AK485&lt;&gt;"",IF(AK485&lt;&gt;"LIBSETS_DROP_MECHANIC_MONSTER_NAME",VLOOKUP(AK485,'LibSets constants'!$I$4:$L$1003,3,FALSE),""),"")</f>
        <v/>
      </c>
      <c r="AM485" s="43" t="str">
        <f>IF(AK485&lt;&gt;"",IF(AK485&lt;&gt;"LIBSETS_DROP_MECHANIC_MONSTER_NAME",VLOOKUP(AK485,'LibSets constants'!$I$4:$L$1003,4,FALSE),""),"")</f>
        <v/>
      </c>
      <c r="AN485" s="3" t="str">
        <f>IF(G485&lt;&gt;"LIBSETS_SETTYPE_BATTLEGROUND",IF(G485&lt;&gt;"LIBSETS_SETTYPE_SPECIAL",IF(AO485&lt;&gt;"",VLOOKUP(AO485,'ESO zone constants'!$D$3:$H$4953,5,FALSE),""),""),"")</f>
        <v/>
      </c>
      <c r="AP485" s="44"/>
      <c r="AQ485" s="43" t="str">
        <f>IF(AP485&lt;&gt;"",IF(AP485&lt;&gt;"LIBSETS_DROP_MECHANIC_MONSTER_NAME",VLOOKUP(AP485,'LibSets constants'!$I$4:$L$1003,3,FALSE),""),"")</f>
        <v/>
      </c>
      <c r="AR485" s="43" t="str">
        <f>IF(AP485&lt;&gt;"",IF(AP485&lt;&gt;"LIBSETS_DROP_MECHANIC_MONSTER_NAME",VLOOKUP(AP485,'LibSets constants'!$I$4:$L$1003,4,FALSE),""),"")</f>
        <v/>
      </c>
      <c r="AS485" s="3" t="str">
        <f>IF(G485&lt;&gt;"LIBSETS_SETTYPE_BATTLEGROUND",IF(G485&lt;&gt;"LIBSETS_SETTYPE_SPECIAL",IF(AT485&lt;&gt;"",VLOOKUP(AT485,'ESO zone constants'!$D$3:$H$4953,5,FALSE),""),""),"")</f>
        <v/>
      </c>
      <c r="AU485" s="44"/>
      <c r="AV485" s="43" t="str">
        <f>IF(AU485&lt;&gt;"",IF(AU485&lt;&gt;"LIBSETS_DROP_MECHANIC_MONSTER_NAME",VLOOKUP(AU485,'LibSets constants'!$I$4:$L$1003,3,FALSE),""),"")</f>
        <v/>
      </c>
      <c r="AW485" s="43" t="str">
        <f>IF(AU485&lt;&gt;"",IF(AU485&lt;&gt;"LIBSETS_DROP_MECHANIC_MONSTER_NAME",VLOOKUP(AU485,'LibSets constants'!$I$4:$L$1003,4,FALSE),""),"")</f>
        <v/>
      </c>
      <c r="AX485" s="87" t="s">
        <v>2678</v>
      </c>
      <c r="AY485" s="21" t="str">
        <f t="shared" si="35"/>
        <v>[559] = {wayshrines={457,457,457,}, dlcId=DLC_MARKARTH</v>
      </c>
      <c r="AZ485" s="21" t="str">
        <f t="shared" si="36"/>
        <v>, zoneIds={1227}, veteran=false</v>
      </c>
      <c r="BA485" s="21" t="str">
        <f t="shared" si="37"/>
        <v>, setType=LIBSETS_SETTYPE_ARENA</v>
      </c>
      <c r="BB485" s="21" t="str">
        <f t="shared" si="38"/>
        <v>, dropMechanic={LIBSETS_DROP_MECHANIC_ARENA_STAGE_CHEST}},</v>
      </c>
      <c r="BC485" s="21" t="str">
        <f t="shared" si="39"/>
        <v xml:space="preserve"> --Frenzied Momentum / Tobendes Momentum   [Vateshran Hollows]</v>
      </c>
    </row>
    <row r="486" spans="1:55" x14ac:dyDescent="0.25">
      <c r="A486" s="5">
        <v>560</v>
      </c>
      <c r="B486" t="s">
        <v>2260</v>
      </c>
      <c r="C486" t="s">
        <v>2279</v>
      </c>
      <c r="D486" s="3">
        <f>A486</f>
        <v>560</v>
      </c>
      <c r="E486" s="42"/>
      <c r="G486" s="8" t="s">
        <v>1477</v>
      </c>
      <c r="I486" t="s">
        <v>91</v>
      </c>
      <c r="J486" t="s">
        <v>91</v>
      </c>
      <c r="K486">
        <v>457</v>
      </c>
      <c r="L486">
        <v>457</v>
      </c>
      <c r="M486">
        <v>457</v>
      </c>
      <c r="N486">
        <v>0</v>
      </c>
      <c r="O486" s="66" t="s">
        <v>2227</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constants'!$B$4:$C$1003,2,FALSE),"")</f>
        <v>Markarth</v>
      </c>
      <c r="U486" s="33" t="s">
        <v>1561</v>
      </c>
      <c r="V486" s="3" t="str">
        <f>IF(U486&lt;&gt;"",IF(U486&lt;&gt;"LIBSETS_DROP_MECHANIC_MONSTER_NAME",VLOOKUP(U486,'LibSets constants'!$I$4:$L$1003,3,FALSE),""),"")</f>
        <v>Arena stage chest</v>
      </c>
      <c r="W486" s="3" t="str">
        <f>IF(U486&lt;&gt;"",IF(U486&lt;&gt;"LIBSETS_DROP_MECHANIC_MONSTER_NAME",VLOOKUP(U486,'LibSets constants'!$I$4:$L$1003,4,FALSE),""),"")</f>
        <v>Arena-Phasen Schatztruhe</v>
      </c>
      <c r="X486" s="3"/>
      <c r="Y486" s="3" t="str">
        <f>IF(G486&lt;&gt;"LIBSETS_SETTYPE_BATTLEGROUND",IF(G486&lt;&gt;"LIBSETS_SETTYPE_SPECIAL",IF(X486&lt;&gt;"",X486,IF(Z486&lt;&gt;"",VLOOKUP(Z486,'ESO zone constants'!$D$3:$H$4953,5,FALSE),"")),""),"")</f>
        <v/>
      </c>
      <c r="Z486" t="str">
        <f>IF(AND(O486&lt;&gt;"",NOT(ISERROR(O486))),"",IF(AND(L486&lt;&gt;"",L486&gt;0,NOT(ISERROR(L486))),VLOOKUP(L486,'ESO dumped WayshrineInfo'!$K$3:$N$9999,4,FALSE),""))</f>
        <v/>
      </c>
      <c r="AB486" s="43" t="str">
        <f>IF(AA486&lt;&gt;"",IF(AA486&lt;&gt;"LIBSETS_DROP_MECHANIC_MONSTER_NAME",VLOOKUP(AA486,'LibSets constants'!$I$4:$L$1003,3,FALSE),""),"")</f>
        <v/>
      </c>
      <c r="AC486" s="43" t="str">
        <f>IF(AA486&lt;&gt;"",IF(AA486&lt;&gt;"LIBSETS_DROP_MECHANIC_MONSTER_NAME",VLOOKUP(AA486,'LibSets constants'!$I$4:$L$1003,4,FALSE),""),"")</f>
        <v/>
      </c>
      <c r="AD486" s="3" t="str">
        <f>IF(G486&lt;&gt;"LIBSETS_SETTYPE_BATTLEGROUND",IF(G486&lt;&gt;"LIBSETS_SETTYPE_SPECIAL",IF(AE486&lt;&gt;"",VLOOKUP(AE486,'ESO zone constants'!$D$3:$H$4953,5,FALSE),""),""),"")</f>
        <v/>
      </c>
      <c r="AE486" t="str">
        <f>IF(AND(O486&lt;&gt;"",NOT(ISERROR(O486))),"",IF(AND(M486&lt;&gt;"",M486&gt;0,NOT(ISERROR(M486))),VLOOKUP(M486,'ESO dumped WayshrineInfo'!$K$3:$N$9999,4,FALSE),""))</f>
        <v/>
      </c>
      <c r="AF486" s="44"/>
      <c r="AG486" s="43" t="str">
        <f>IF(AF486&lt;&gt;"",IF(AF486&lt;&gt;"LIBSETS_DROP_MECHANIC_MONSTER_NAME",VLOOKUP(AF486,'LibSets constants'!$I$4:$L$1003,3,FALSE),""),"")</f>
        <v/>
      </c>
      <c r="AH486" s="43" t="str">
        <f>IF(AF486&lt;&gt;"",IF(AF486&lt;&gt;"LIBSETS_DROP_MECHANIC_MONSTER_NAME",VLOOKUP(AF486,'LibSets constants'!$I$4:$L$1003,4,FALSE),""),"")</f>
        <v/>
      </c>
      <c r="AI486" s="3" t="str">
        <f>IF(G486&lt;&gt;"LIBSETS_SETTYPE_BATTLEGROUND",IF(G486&lt;&gt;"LIBSETS_SETTYPE_SPECIAL",IF(AJ486&lt;&gt;"",VLOOKUP(AJ486,'ESO zone constants'!$D$3:$H$4953,5,FALSE),""),""),"")</f>
        <v/>
      </c>
      <c r="AK486" s="44"/>
      <c r="AL486" s="43" t="str">
        <f>IF(AK486&lt;&gt;"",IF(AK486&lt;&gt;"LIBSETS_DROP_MECHANIC_MONSTER_NAME",VLOOKUP(AK486,'LibSets constants'!$I$4:$L$1003,3,FALSE),""),"")</f>
        <v/>
      </c>
      <c r="AM486" s="43" t="str">
        <f>IF(AK486&lt;&gt;"",IF(AK486&lt;&gt;"LIBSETS_DROP_MECHANIC_MONSTER_NAME",VLOOKUP(AK486,'LibSets constants'!$I$4:$L$1003,4,FALSE),""),"")</f>
        <v/>
      </c>
      <c r="AN486" s="3" t="str">
        <f>IF(G486&lt;&gt;"LIBSETS_SETTYPE_BATTLEGROUND",IF(G486&lt;&gt;"LIBSETS_SETTYPE_SPECIAL",IF(AO486&lt;&gt;"",VLOOKUP(AO486,'ESO zone constants'!$D$3:$H$4953,5,FALSE),""),""),"")</f>
        <v/>
      </c>
      <c r="AP486" s="44"/>
      <c r="AQ486" s="43" t="str">
        <f>IF(AP486&lt;&gt;"",IF(AP486&lt;&gt;"LIBSETS_DROP_MECHANIC_MONSTER_NAME",VLOOKUP(AP486,'LibSets constants'!$I$4:$L$1003,3,FALSE),""),"")</f>
        <v/>
      </c>
      <c r="AR486" s="43" t="str">
        <f>IF(AP486&lt;&gt;"",IF(AP486&lt;&gt;"LIBSETS_DROP_MECHANIC_MONSTER_NAME",VLOOKUP(AP486,'LibSets constants'!$I$4:$L$1003,4,FALSE),""),"")</f>
        <v/>
      </c>
      <c r="AS486" s="3" t="str">
        <f>IF(G486&lt;&gt;"LIBSETS_SETTYPE_BATTLEGROUND",IF(G486&lt;&gt;"LIBSETS_SETTYPE_SPECIAL",IF(AT486&lt;&gt;"",VLOOKUP(AT486,'ESO zone constants'!$D$3:$H$4953,5,FALSE),""),""),"")</f>
        <v/>
      </c>
      <c r="AU486" s="44"/>
      <c r="AV486" s="43" t="str">
        <f>IF(AU486&lt;&gt;"",IF(AU486&lt;&gt;"LIBSETS_DROP_MECHANIC_MONSTER_NAME",VLOOKUP(AU486,'LibSets constants'!$I$4:$L$1003,3,FALSE),""),"")</f>
        <v/>
      </c>
      <c r="AW486" s="43" t="str">
        <f>IF(AU486&lt;&gt;"",IF(AU486&lt;&gt;"LIBSETS_DROP_MECHANIC_MONSTER_NAME",VLOOKUP(AU486,'LibSets constants'!$I$4:$L$1003,4,FALSE),""),"")</f>
        <v/>
      </c>
      <c r="AX486" s="87" t="s">
        <v>2678</v>
      </c>
      <c r="AY486" s="21" t="str">
        <f t="shared" si="35"/>
        <v>[560] = {wayshrines={457,457,457,}, dlcId=DLC_MARKARTH</v>
      </c>
      <c r="AZ486" s="21" t="str">
        <f t="shared" si="36"/>
        <v>, zoneIds={1227}, veteran=false</v>
      </c>
      <c r="BA486" s="21" t="str">
        <f t="shared" si="37"/>
        <v>, setType=LIBSETS_SETTYPE_ARENA</v>
      </c>
      <c r="BB486" s="21" t="str">
        <f t="shared" si="38"/>
        <v>, dropMechanic={LIBSETS_DROP_MECHANIC_ARENA_STAGE_CHEST}},</v>
      </c>
      <c r="BC486" s="21" t="str">
        <f t="shared" si="39"/>
        <v xml:space="preserve"> --Point-Blank Snipe / Volltreffer   [Vateshran Hollows]</v>
      </c>
    </row>
    <row r="487" spans="1:55" x14ac:dyDescent="0.25">
      <c r="A487" s="5">
        <v>561</v>
      </c>
      <c r="B487" t="s">
        <v>2261</v>
      </c>
      <c r="C487" t="s">
        <v>2280</v>
      </c>
      <c r="D487" s="3">
        <f>A487</f>
        <v>561</v>
      </c>
      <c r="E487" s="42"/>
      <c r="G487" s="8" t="s">
        <v>1477</v>
      </c>
      <c r="I487" t="s">
        <v>91</v>
      </c>
      <c r="J487" t="s">
        <v>91</v>
      </c>
      <c r="K487">
        <v>457</v>
      </c>
      <c r="L487">
        <v>457</v>
      </c>
      <c r="M487">
        <v>457</v>
      </c>
      <c r="N487">
        <v>0</v>
      </c>
      <c r="O487" s="66" t="s">
        <v>2227</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constants'!$B$4:$C$1003,2,FALSE),"")</f>
        <v>Markarth</v>
      </c>
      <c r="U487" s="33" t="s">
        <v>1561</v>
      </c>
      <c r="V487" s="3" t="str">
        <f>IF(U487&lt;&gt;"",IF(U487&lt;&gt;"LIBSETS_DROP_MECHANIC_MONSTER_NAME",VLOOKUP(U487,'LibSets constants'!$I$4:$L$1003,3,FALSE),""),"")</f>
        <v>Arena stage chest</v>
      </c>
      <c r="W487" s="3" t="str">
        <f>IF(U487&lt;&gt;"",IF(U487&lt;&gt;"LIBSETS_DROP_MECHANIC_MONSTER_NAME",VLOOKUP(U487,'LibSets constants'!$I$4:$L$1003,4,FALSE),""),"")</f>
        <v>Arena-Phasen Schatztruhe</v>
      </c>
      <c r="X487" s="3"/>
      <c r="Y487" s="3" t="str">
        <f>IF(G487&lt;&gt;"LIBSETS_SETTYPE_BATTLEGROUND",IF(G487&lt;&gt;"LIBSETS_SETTYPE_SPECIAL",IF(X487&lt;&gt;"",X487,IF(Z487&lt;&gt;"",VLOOKUP(Z487,'ESO zone constants'!$D$3:$H$4953,5,FALSE),"")),""),"")</f>
        <v/>
      </c>
      <c r="Z487" t="str">
        <f>IF(AND(O487&lt;&gt;"",NOT(ISERROR(O487))),"",IF(AND(L487&lt;&gt;"",L487&gt;0,NOT(ISERROR(L487))),VLOOKUP(L487,'ESO dumped WayshrineInfo'!$K$3:$N$9999,4,FALSE),""))</f>
        <v/>
      </c>
      <c r="AB487" s="43" t="str">
        <f>IF(AA487&lt;&gt;"",IF(AA487&lt;&gt;"LIBSETS_DROP_MECHANIC_MONSTER_NAME",VLOOKUP(AA487,'LibSets constants'!$I$4:$L$1003,3,FALSE),""),"")</f>
        <v/>
      </c>
      <c r="AC487" s="43" t="str">
        <f>IF(AA487&lt;&gt;"",IF(AA487&lt;&gt;"LIBSETS_DROP_MECHANIC_MONSTER_NAME",VLOOKUP(AA487,'LibSets constants'!$I$4:$L$1003,4,FALSE),""),"")</f>
        <v/>
      </c>
      <c r="AD487" s="43" t="str">
        <f>IF(G487&lt;&gt;"LIBSETS_SETTYPE_BATTLEGROUND",IF(G487&lt;&gt;"LIBSETS_SETTYPE_SPECIAL",IF(AE487&lt;&gt;"",VLOOKUP(AE487,'ESO zone constants'!$D$3:$H$4953,5,FALSE),""),""),"")</f>
        <v/>
      </c>
      <c r="AE487" t="str">
        <f>IF(AND(O487&lt;&gt;"",NOT(ISERROR(O487))),"",IF(AND(M487&lt;&gt;"",M487&gt;0,NOT(ISERROR(M487))),VLOOKUP(M487,'ESO dumped WayshrineInfo'!$K$3:$N$9999,4,FALSE),""))</f>
        <v/>
      </c>
      <c r="AF487" s="44"/>
      <c r="AG487" s="43" t="str">
        <f>IF(AF487&lt;&gt;"",IF(AF487&lt;&gt;"LIBSETS_DROP_MECHANIC_MONSTER_NAME",VLOOKUP(AF487,'LibSets constants'!$I$4:$L$1003,3,FALSE),""),"")</f>
        <v/>
      </c>
      <c r="AH487" s="43" t="str">
        <f>IF(AF487&lt;&gt;"",IF(AF487&lt;&gt;"LIBSETS_DROP_MECHANIC_MONSTER_NAME",VLOOKUP(AF487,'LibSets constants'!$I$4:$L$1003,4,FALSE),""),"")</f>
        <v/>
      </c>
      <c r="AI487" s="43" t="str">
        <f>IF(G487&lt;&gt;"LIBSETS_SETTYPE_BATTLEGROUND",IF(G487&lt;&gt;"LIBSETS_SETTYPE_SPECIAL",IF(AJ487&lt;&gt;"",VLOOKUP(AJ487,'ESO zone constants'!$D$3:$H$4953,5,FALSE),""),""),"")</f>
        <v/>
      </c>
      <c r="AK487" s="44"/>
      <c r="AL487" s="43" t="str">
        <f>IF(AK487&lt;&gt;"",IF(AK487&lt;&gt;"LIBSETS_DROP_MECHANIC_MONSTER_NAME",VLOOKUP(AK487,'LibSets constants'!$I$4:$L$1003,3,FALSE),""),"")</f>
        <v/>
      </c>
      <c r="AM487" s="43" t="str">
        <f>IF(AK487&lt;&gt;"",IF(AK487&lt;&gt;"LIBSETS_DROP_MECHANIC_MONSTER_NAME",VLOOKUP(AK487,'LibSets constants'!$I$4:$L$1003,4,FALSE),""),"")</f>
        <v/>
      </c>
      <c r="AN487" s="3" t="str">
        <f>IF(G487&lt;&gt;"LIBSETS_SETTYPE_BATTLEGROUND",IF(G487&lt;&gt;"LIBSETS_SETTYPE_SPECIAL",IF(AO487&lt;&gt;"",VLOOKUP(AO487,'ESO zone constants'!$D$3:$H$4953,5,FALSE),""),""),"")</f>
        <v/>
      </c>
      <c r="AP487" s="44"/>
      <c r="AQ487" s="43" t="str">
        <f>IF(AP487&lt;&gt;"",IF(AP487&lt;&gt;"LIBSETS_DROP_MECHANIC_MONSTER_NAME",VLOOKUP(AP487,'LibSets constants'!$I$4:$L$1003,3,FALSE),""),"")</f>
        <v/>
      </c>
      <c r="AR487" s="43" t="str">
        <f>IF(AP487&lt;&gt;"",IF(AP487&lt;&gt;"LIBSETS_DROP_MECHANIC_MONSTER_NAME",VLOOKUP(AP487,'LibSets constants'!$I$4:$L$1003,4,FALSE),""),"")</f>
        <v/>
      </c>
      <c r="AS487" s="3" t="str">
        <f>IF(G487&lt;&gt;"LIBSETS_SETTYPE_BATTLEGROUND",IF(G487&lt;&gt;"LIBSETS_SETTYPE_SPECIAL",IF(AT487&lt;&gt;"",VLOOKUP(AT487,'ESO zone constants'!$D$3:$H$4953,5,FALSE),""),""),"")</f>
        <v/>
      </c>
      <c r="AU487" s="44"/>
      <c r="AV487" s="43" t="str">
        <f>IF(AU487&lt;&gt;"",IF(AU487&lt;&gt;"LIBSETS_DROP_MECHANIC_MONSTER_NAME",VLOOKUP(AU487,'LibSets constants'!$I$4:$L$1003,3,FALSE),""),"")</f>
        <v/>
      </c>
      <c r="AW487" s="43" t="str">
        <f>IF(AU487&lt;&gt;"",IF(AU487&lt;&gt;"LIBSETS_DROP_MECHANIC_MONSTER_NAME",VLOOKUP(AU487,'LibSets constants'!$I$4:$L$1003,4,FALSE),""),"")</f>
        <v/>
      </c>
      <c r="AX487" s="87" t="s">
        <v>2678</v>
      </c>
      <c r="AY487" s="21" t="str">
        <f t="shared" si="35"/>
        <v>[561] = {wayshrines={457,457,457,}, dlcId=DLC_MARKARTH</v>
      </c>
      <c r="AZ487" s="21" t="str">
        <f t="shared" si="36"/>
        <v>, zoneIds={1227}, veteran=false</v>
      </c>
      <c r="BA487" s="21" t="str">
        <f t="shared" si="37"/>
        <v>, setType=LIBSETS_SETTYPE_ARENA</v>
      </c>
      <c r="BB487" s="21" t="str">
        <f t="shared" si="38"/>
        <v>, dropMechanic={LIBSETS_DROP_MECHANIC_ARENA_STAGE_CHEST}},</v>
      </c>
      <c r="BC487" s="21" t="str">
        <f t="shared" si="39"/>
        <v xml:space="preserve"> --Wrath of Elements / Zorn der Elemente   [Vateshran Hollows]</v>
      </c>
    </row>
    <row r="488" spans="1:55" x14ac:dyDescent="0.25">
      <c r="A488" s="5">
        <v>562</v>
      </c>
      <c r="B488" t="s">
        <v>2262</v>
      </c>
      <c r="C488" t="s">
        <v>2281</v>
      </c>
      <c r="D488" s="3">
        <f>A488</f>
        <v>562</v>
      </c>
      <c r="E488" s="42"/>
      <c r="G488" s="8" t="s">
        <v>1477</v>
      </c>
      <c r="I488" t="s">
        <v>91</v>
      </c>
      <c r="J488" t="s">
        <v>91</v>
      </c>
      <c r="K488">
        <v>457</v>
      </c>
      <c r="L488">
        <v>457</v>
      </c>
      <c r="M488">
        <v>457</v>
      </c>
      <c r="N488">
        <v>0</v>
      </c>
      <c r="O488" s="66" t="s">
        <v>2227</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constants'!$B$4:$C$1003,2,FALSE),"")</f>
        <v>Markarth</v>
      </c>
      <c r="U488" s="33" t="s">
        <v>1561</v>
      </c>
      <c r="V488" s="3" t="str">
        <f>IF(U488&lt;&gt;"",IF(U488&lt;&gt;"LIBSETS_DROP_MECHANIC_MONSTER_NAME",VLOOKUP(U488,'LibSets constants'!$I$4:$L$1003,3,FALSE),""),"")</f>
        <v>Arena stage chest</v>
      </c>
      <c r="W488" s="3" t="str">
        <f>IF(U488&lt;&gt;"",IF(U488&lt;&gt;"LIBSETS_DROP_MECHANIC_MONSTER_NAME",VLOOKUP(U488,'LibSets constants'!$I$4:$L$1003,4,FALSE),""),"")</f>
        <v>Arena-Phasen Schatztruhe</v>
      </c>
      <c r="X488" s="3"/>
      <c r="Y488" s="3" t="str">
        <f>IF(G488&lt;&gt;"LIBSETS_SETTYPE_BATTLEGROUND",IF(G488&lt;&gt;"LIBSETS_SETTYPE_SPECIAL",IF(X488&lt;&gt;"",X488,IF(Z488&lt;&gt;"",VLOOKUP(Z488,'ESO zone constants'!$D$3:$H$4953,5,FALSE),"")),""),"")</f>
        <v/>
      </c>
      <c r="Z488" t="str">
        <f>IF(AND(O488&lt;&gt;"",NOT(ISERROR(O488))),"",IF(AND(L488&lt;&gt;"",L488&gt;0,NOT(ISERROR(L488))),VLOOKUP(L488,'ESO dumped WayshrineInfo'!$K$3:$N$9999,4,FALSE),""))</f>
        <v/>
      </c>
      <c r="AB488" s="43" t="str">
        <f>IF(AA488&lt;&gt;"",IF(AA488&lt;&gt;"LIBSETS_DROP_MECHANIC_MONSTER_NAME",VLOOKUP(AA488,'LibSets constants'!$I$4:$L$1003,3,FALSE),""),"")</f>
        <v/>
      </c>
      <c r="AC488" s="43" t="str">
        <f>IF(AA488&lt;&gt;"",IF(AA488&lt;&gt;"LIBSETS_DROP_MECHANIC_MONSTER_NAME",VLOOKUP(AA488,'LibSets constants'!$I$4:$L$1003,4,FALSE),""),"")</f>
        <v/>
      </c>
      <c r="AD488" s="3" t="str">
        <f>IF(G488&lt;&gt;"LIBSETS_SETTYPE_BATTLEGROUND",IF(G488&lt;&gt;"LIBSETS_SETTYPE_SPECIAL",IF(AE488&lt;&gt;"",VLOOKUP(AE488,'ESO zone constants'!$D$3:$H$4953,5,FALSE),""),""),"")</f>
        <v/>
      </c>
      <c r="AE488" t="str">
        <f>IF(AND(O488&lt;&gt;"",NOT(ISERROR(O488))),"",IF(AND(M488&lt;&gt;"",M488&gt;0,NOT(ISERROR(M488))),VLOOKUP(M488,'ESO dumped WayshrineInfo'!$K$3:$N$9999,4,FALSE),""))</f>
        <v/>
      </c>
      <c r="AF488" s="44"/>
      <c r="AG488" s="43" t="str">
        <f>IF(AF488&lt;&gt;"",IF(AF488&lt;&gt;"LIBSETS_DROP_MECHANIC_MONSTER_NAME",VLOOKUP(AF488,'LibSets constants'!$I$4:$L$1003,3,FALSE),""),"")</f>
        <v/>
      </c>
      <c r="AH488" s="43" t="str">
        <f>IF(AF488&lt;&gt;"",IF(AF488&lt;&gt;"LIBSETS_DROP_MECHANIC_MONSTER_NAME",VLOOKUP(AF488,'LibSets constants'!$I$4:$L$1003,4,FALSE),""),"")</f>
        <v/>
      </c>
      <c r="AI488" s="3" t="str">
        <f>IF(G488&lt;&gt;"LIBSETS_SETTYPE_BATTLEGROUND",IF(G488&lt;&gt;"LIBSETS_SETTYPE_SPECIAL",IF(AJ488&lt;&gt;"",VLOOKUP(AJ488,'ESO zone constants'!$D$3:$H$4953,5,FALSE),""),""),"")</f>
        <v/>
      </c>
      <c r="AK488" s="44"/>
      <c r="AL488" s="43" t="str">
        <f>IF(AK488&lt;&gt;"",IF(AK488&lt;&gt;"LIBSETS_DROP_MECHANIC_MONSTER_NAME",VLOOKUP(AK488,'LibSets constants'!$I$4:$L$1003,3,FALSE),""),"")</f>
        <v/>
      </c>
      <c r="AM488" s="43" t="str">
        <f>IF(AK488&lt;&gt;"",IF(AK488&lt;&gt;"LIBSETS_DROP_MECHANIC_MONSTER_NAME",VLOOKUP(AK488,'LibSets constants'!$I$4:$L$1003,4,FALSE),""),"")</f>
        <v/>
      </c>
      <c r="AN488" s="3" t="str">
        <f>IF(G488&lt;&gt;"LIBSETS_SETTYPE_BATTLEGROUND",IF(G488&lt;&gt;"LIBSETS_SETTYPE_SPECIAL",IF(AO488&lt;&gt;"",VLOOKUP(AO488,'ESO zone constants'!$D$3:$H$4953,5,FALSE),""),""),"")</f>
        <v/>
      </c>
      <c r="AP488" s="44"/>
      <c r="AQ488" s="43" t="str">
        <f>IF(AP488&lt;&gt;"",IF(AP488&lt;&gt;"LIBSETS_DROP_MECHANIC_MONSTER_NAME",VLOOKUP(AP488,'LibSets constants'!$I$4:$L$1003,3,FALSE),""),"")</f>
        <v/>
      </c>
      <c r="AR488" s="43" t="str">
        <f>IF(AP488&lt;&gt;"",IF(AP488&lt;&gt;"LIBSETS_DROP_MECHANIC_MONSTER_NAME",VLOOKUP(AP488,'LibSets constants'!$I$4:$L$1003,4,FALSE),""),"")</f>
        <v/>
      </c>
      <c r="AS488" s="3" t="str">
        <f>IF(G488&lt;&gt;"LIBSETS_SETTYPE_BATTLEGROUND",IF(G488&lt;&gt;"LIBSETS_SETTYPE_SPECIAL",IF(AT488&lt;&gt;"",VLOOKUP(AT488,'ESO zone constants'!$D$3:$H$4953,5,FALSE),""),""),"")</f>
        <v/>
      </c>
      <c r="AU488" s="44"/>
      <c r="AV488" s="43" t="str">
        <f>IF(AU488&lt;&gt;"",IF(AU488&lt;&gt;"LIBSETS_DROP_MECHANIC_MONSTER_NAME",VLOOKUP(AU488,'LibSets constants'!$I$4:$L$1003,3,FALSE),""),"")</f>
        <v/>
      </c>
      <c r="AW488" s="43" t="str">
        <f>IF(AU488&lt;&gt;"",IF(AU488&lt;&gt;"LIBSETS_DROP_MECHANIC_MONSTER_NAME",VLOOKUP(AU488,'LibSets constants'!$I$4:$L$1003,4,FALSE),""),"")</f>
        <v/>
      </c>
      <c r="AX488" s="87" t="s">
        <v>2678</v>
      </c>
      <c r="AY488" s="21" t="str">
        <f t="shared" si="35"/>
        <v>[562] = {wayshrines={457,457,457,}, dlcId=DLC_MARKARTH</v>
      </c>
      <c r="AZ488" s="21" t="str">
        <f t="shared" si="36"/>
        <v>, zoneIds={1227}, veteran=false</v>
      </c>
      <c r="BA488" s="21" t="str">
        <f t="shared" si="37"/>
        <v>, setType=LIBSETS_SETTYPE_ARENA</v>
      </c>
      <c r="BB488" s="21" t="str">
        <f t="shared" si="38"/>
        <v>, dropMechanic={LIBSETS_DROP_MECHANIC_ARENA_STAGE_CHEST}},</v>
      </c>
      <c r="BC488" s="21" t="str">
        <f t="shared" si="39"/>
        <v xml:space="preserve"> --Force Overflow / Machtüberschuss   [Vateshran Hollows]</v>
      </c>
    </row>
    <row r="489" spans="1:55" x14ac:dyDescent="0.25">
      <c r="A489" s="5">
        <v>563</v>
      </c>
      <c r="B489" t="s">
        <v>2265</v>
      </c>
      <c r="C489" t="s">
        <v>2676</v>
      </c>
      <c r="D489" s="3">
        <f>A489</f>
        <v>563</v>
      </c>
      <c r="E489" s="42"/>
      <c r="G489" s="8" t="s">
        <v>1477</v>
      </c>
      <c r="I489" t="s">
        <v>92</v>
      </c>
      <c r="J489" t="s">
        <v>91</v>
      </c>
      <c r="K489">
        <v>457</v>
      </c>
      <c r="L489">
        <v>457</v>
      </c>
      <c r="M489">
        <v>457</v>
      </c>
      <c r="N489">
        <v>0</v>
      </c>
      <c r="O489" s="66" t="s">
        <v>2227</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constants'!$B$4:$C$1003,2,FALSE),"")</f>
        <v>Markarth</v>
      </c>
      <c r="U489" s="33" t="s">
        <v>1561</v>
      </c>
      <c r="V489" s="3" t="str">
        <f>IF(U489&lt;&gt;"",IF(U489&lt;&gt;"LIBSETS_DROP_MECHANIC_MONSTER_NAME",VLOOKUP(U489,'LibSets constants'!$I$4:$L$1003,3,FALSE),""),"")</f>
        <v>Arena stage chest</v>
      </c>
      <c r="W489" s="3" t="str">
        <f>IF(U489&lt;&gt;"",IF(U489&lt;&gt;"LIBSETS_DROP_MECHANIC_MONSTER_NAME",VLOOKUP(U489,'LibSets constants'!$I$4:$L$1003,4,FALSE),""),"")</f>
        <v>Arena-Phasen Schatztruhe</v>
      </c>
      <c r="X489" s="3"/>
      <c r="Y489" s="3" t="str">
        <f>IF(G489&lt;&gt;"LIBSETS_SETTYPE_BATTLEGROUND",IF(G489&lt;&gt;"LIBSETS_SETTYPE_SPECIAL",IF(X489&lt;&gt;"",X489,IF(Z489&lt;&gt;"",VLOOKUP(Z489,'ESO zone constants'!$D$3:$H$4953,5,FALSE),"")),""),"")</f>
        <v/>
      </c>
      <c r="Z489" t="str">
        <f>IF(AND(O489&lt;&gt;"",NOT(ISERROR(O489))),"",IF(AND(L489&lt;&gt;"",L489&gt;0,NOT(ISERROR(L489))),VLOOKUP(L489,'ESO dumped WayshrineInfo'!$K$3:$N$9999,4,FALSE),""))</f>
        <v/>
      </c>
      <c r="AB489" s="43" t="str">
        <f>IF(AA489&lt;&gt;"",IF(AA489&lt;&gt;"LIBSETS_DROP_MECHANIC_MONSTER_NAME",VLOOKUP(AA489,'LibSets constants'!$I$4:$L$1003,3,FALSE),""),"")</f>
        <v/>
      </c>
      <c r="AC489" s="43" t="str">
        <f>IF(AA489&lt;&gt;"",IF(AA489&lt;&gt;"LIBSETS_DROP_MECHANIC_MONSTER_NAME",VLOOKUP(AA489,'LibSets constants'!$I$4:$L$1003,4,FALSE),""),"")</f>
        <v/>
      </c>
      <c r="AD489" s="3" t="str">
        <f>IF(G489&lt;&gt;"LIBSETS_SETTYPE_BATTLEGROUND",IF(G489&lt;&gt;"LIBSETS_SETTYPE_SPECIAL",IF(AE489&lt;&gt;"",VLOOKUP(AE489,'ESO zone constants'!$D$3:$H$4953,5,FALSE),""),""),"")</f>
        <v/>
      </c>
      <c r="AE489" t="str">
        <f>IF(AND(O489&lt;&gt;"",NOT(ISERROR(O489))),"",IF(AND(M489&lt;&gt;"",M489&gt;0,NOT(ISERROR(M489))),VLOOKUP(M489,'ESO dumped WayshrineInfo'!$K$3:$N$9999,4,FALSE),""))</f>
        <v/>
      </c>
      <c r="AF489" s="44"/>
      <c r="AG489" s="43" t="str">
        <f>IF(AF489&lt;&gt;"",IF(AF489&lt;&gt;"LIBSETS_DROP_MECHANIC_MONSTER_NAME",VLOOKUP(AF489,'LibSets constants'!$I$4:$L$1003,3,FALSE),""),"")</f>
        <v/>
      </c>
      <c r="AH489" s="43" t="str">
        <f>IF(AF489&lt;&gt;"",IF(AF489&lt;&gt;"LIBSETS_DROP_MECHANIC_MONSTER_NAME",VLOOKUP(AF489,'LibSets constants'!$I$4:$L$1003,4,FALSE),""),"")</f>
        <v/>
      </c>
      <c r="AI489" s="3" t="str">
        <f>IF(G489&lt;&gt;"LIBSETS_SETTYPE_BATTLEGROUND",IF(G489&lt;&gt;"LIBSETS_SETTYPE_SPECIAL",IF(AJ489&lt;&gt;"",VLOOKUP(AJ489,'ESO zone constants'!$D$3:$H$4953,5,FALSE),""),""),"")</f>
        <v/>
      </c>
      <c r="AK489" s="44"/>
      <c r="AL489" s="43" t="str">
        <f>IF(AK489&lt;&gt;"",IF(AK489&lt;&gt;"LIBSETS_DROP_MECHANIC_MONSTER_NAME",VLOOKUP(AK489,'LibSets constants'!$I$4:$L$1003,3,FALSE),""),"")</f>
        <v/>
      </c>
      <c r="AM489" s="43" t="str">
        <f>IF(AK489&lt;&gt;"",IF(AK489&lt;&gt;"LIBSETS_DROP_MECHANIC_MONSTER_NAME",VLOOKUP(AK489,'LibSets constants'!$I$4:$L$1003,4,FALSE),""),"")</f>
        <v/>
      </c>
      <c r="AN489" s="3" t="str">
        <f>IF(G489&lt;&gt;"LIBSETS_SETTYPE_BATTLEGROUND",IF(G489&lt;&gt;"LIBSETS_SETTYPE_SPECIAL",IF(AO489&lt;&gt;"",VLOOKUP(AO489,'ESO zone constants'!$D$3:$H$4953,5,FALSE),""),""),"")</f>
        <v/>
      </c>
      <c r="AP489" s="44"/>
      <c r="AQ489" s="43" t="str">
        <f>IF(AP489&lt;&gt;"",IF(AP489&lt;&gt;"LIBSETS_DROP_MECHANIC_MONSTER_NAME",VLOOKUP(AP489,'LibSets constants'!$I$4:$L$1003,3,FALSE),""),"")</f>
        <v/>
      </c>
      <c r="AR489" s="43" t="str">
        <f>IF(AP489&lt;&gt;"",IF(AP489&lt;&gt;"LIBSETS_DROP_MECHANIC_MONSTER_NAME",VLOOKUP(AP489,'LibSets constants'!$I$4:$L$1003,4,FALSE),""),"")</f>
        <v/>
      </c>
      <c r="AS489" s="3" t="str">
        <f>IF(G489&lt;&gt;"LIBSETS_SETTYPE_BATTLEGROUND",IF(G489&lt;&gt;"LIBSETS_SETTYPE_SPECIAL",IF(AT489&lt;&gt;"",VLOOKUP(AT489,'ESO zone constants'!$D$3:$H$4953,5,FALSE),""),""),"")</f>
        <v/>
      </c>
      <c r="AU489" s="44"/>
      <c r="AV489" s="43" t="str">
        <f>IF(AU489&lt;&gt;"",IF(AU489&lt;&gt;"LIBSETS_DROP_MECHANIC_MONSTER_NAME",VLOOKUP(AU489,'LibSets constants'!$I$4:$L$1003,3,FALSE),""),"")</f>
        <v/>
      </c>
      <c r="AW489" s="43" t="str">
        <f>IF(AU489&lt;&gt;"",IF(AU489&lt;&gt;"LIBSETS_DROP_MECHANIC_MONSTER_NAME",VLOOKUP(AU489,'LibSets constants'!$I$4:$L$1003,4,FALSE),""),"")</f>
        <v/>
      </c>
      <c r="AX489" s="87" t="s">
        <v>2678</v>
      </c>
      <c r="AY489" s="21" t="str">
        <f t="shared" si="35"/>
        <v>[563] = {wayshrines={457,457,457,}, dlcId=DLC_MARKARTH</v>
      </c>
      <c r="AZ489" s="21" t="str">
        <f t="shared" si="36"/>
        <v>, zoneIds={1227}, veteran=true</v>
      </c>
      <c r="BA489" s="21" t="str">
        <f t="shared" si="37"/>
        <v>, setType=LIBSETS_SETTYPE_ARENA</v>
      </c>
      <c r="BB489" s="21" t="str">
        <f t="shared" si="38"/>
        <v>, dropMechanic={LIBSETS_DROP_MECHANIC_ARENA_STAGE_CHEST}},</v>
      </c>
      <c r="BC489" s="21" t="str">
        <f t="shared" si="39"/>
        <v xml:space="preserve"> --Perfected Executioner\'s Blade / Perfektionierte Klinge des Henkers   [Vateshran Hollows]</v>
      </c>
    </row>
    <row r="490" spans="1:55" x14ac:dyDescent="0.25">
      <c r="A490" s="5">
        <v>564</v>
      </c>
      <c r="B490" t="s">
        <v>2266</v>
      </c>
      <c r="C490" t="s">
        <v>2282</v>
      </c>
      <c r="D490" s="3">
        <f>A490</f>
        <v>564</v>
      </c>
      <c r="E490" s="42"/>
      <c r="G490" s="8" t="s">
        <v>1477</v>
      </c>
      <c r="I490" t="s">
        <v>92</v>
      </c>
      <c r="J490" t="s">
        <v>91</v>
      </c>
      <c r="K490">
        <v>457</v>
      </c>
      <c r="L490">
        <v>457</v>
      </c>
      <c r="M490">
        <v>457</v>
      </c>
      <c r="N490">
        <v>0</v>
      </c>
      <c r="O490" s="66" t="s">
        <v>2227</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constants'!$B$4:$C$1003,2,FALSE),"")</f>
        <v>Markarth</v>
      </c>
      <c r="U490" s="33" t="s">
        <v>1561</v>
      </c>
      <c r="V490" s="3" t="str">
        <f>IF(U490&lt;&gt;"",IF(U490&lt;&gt;"LIBSETS_DROP_MECHANIC_MONSTER_NAME",VLOOKUP(U490,'LibSets constants'!$I$4:$L$1003,3,FALSE),""),"")</f>
        <v>Arena stage chest</v>
      </c>
      <c r="W490" s="3" t="str">
        <f>IF(U490&lt;&gt;"",IF(U490&lt;&gt;"LIBSETS_DROP_MECHANIC_MONSTER_NAME",VLOOKUP(U490,'LibSets constants'!$I$4:$L$1003,4,FALSE),""),"")</f>
        <v>Arena-Phasen Schatztruhe</v>
      </c>
      <c r="X490" s="3"/>
      <c r="Y490" s="3" t="str">
        <f>IF(G490&lt;&gt;"LIBSETS_SETTYPE_BATTLEGROUND",IF(G490&lt;&gt;"LIBSETS_SETTYPE_SPECIAL",IF(X490&lt;&gt;"",X490,IF(Z490&lt;&gt;"",VLOOKUP(Z490,'ESO zone constants'!$D$3:$H$4953,5,FALSE),"")),""),"")</f>
        <v/>
      </c>
      <c r="Z490" t="str">
        <f>IF(AND(O490&lt;&gt;"",NOT(ISERROR(O490))),"",IF(AND(L490&lt;&gt;"",L490&gt;0,NOT(ISERROR(L490))),VLOOKUP(L490,'ESO dumped WayshrineInfo'!$K$3:$N$9999,4,FALSE),""))</f>
        <v/>
      </c>
      <c r="AB490" s="43" t="str">
        <f>IF(AA490&lt;&gt;"",IF(AA490&lt;&gt;"LIBSETS_DROP_MECHANIC_MONSTER_NAME",VLOOKUP(AA490,'LibSets constants'!$I$4:$L$1003,3,FALSE),""),"")</f>
        <v/>
      </c>
      <c r="AC490" s="43" t="str">
        <f>IF(AA490&lt;&gt;"",IF(AA490&lt;&gt;"LIBSETS_DROP_MECHANIC_MONSTER_NAME",VLOOKUP(AA490,'LibSets constants'!$I$4:$L$1003,4,FALSE),""),"")</f>
        <v/>
      </c>
      <c r="AD490" s="3" t="str">
        <f>IF(G490&lt;&gt;"LIBSETS_SETTYPE_BATTLEGROUND",IF(G490&lt;&gt;"LIBSETS_SETTYPE_SPECIAL",IF(AE490&lt;&gt;"",VLOOKUP(AE490,'ESO zone constants'!$D$3:$H$4953,5,FALSE),""),""),"")</f>
        <v/>
      </c>
      <c r="AE490" t="str">
        <f>IF(AND(O490&lt;&gt;"",NOT(ISERROR(O490))),"",IF(AND(M490&lt;&gt;"",M490&gt;0,NOT(ISERROR(M490))),VLOOKUP(M490,'ESO dumped WayshrineInfo'!$K$3:$N$9999,4,FALSE),""))</f>
        <v/>
      </c>
      <c r="AF490" s="44"/>
      <c r="AG490" s="43" t="str">
        <f>IF(AF490&lt;&gt;"",IF(AF490&lt;&gt;"LIBSETS_DROP_MECHANIC_MONSTER_NAME",VLOOKUP(AF490,'LibSets constants'!$I$4:$L$1003,3,FALSE),""),"")</f>
        <v/>
      </c>
      <c r="AH490" s="43" t="str">
        <f>IF(AF490&lt;&gt;"",IF(AF490&lt;&gt;"LIBSETS_DROP_MECHANIC_MONSTER_NAME",VLOOKUP(AF490,'LibSets constants'!$I$4:$L$1003,4,FALSE),""),"")</f>
        <v/>
      </c>
      <c r="AI490" s="3" t="str">
        <f>IF(G490&lt;&gt;"LIBSETS_SETTYPE_BATTLEGROUND",IF(G490&lt;&gt;"LIBSETS_SETTYPE_SPECIAL",IF(AJ490&lt;&gt;"",VLOOKUP(AJ490,'ESO zone constants'!$D$3:$H$4953,5,FALSE),""),""),"")</f>
        <v/>
      </c>
      <c r="AK490" s="44"/>
      <c r="AL490" s="43" t="str">
        <f>IF(AK490&lt;&gt;"",IF(AK490&lt;&gt;"LIBSETS_DROP_MECHANIC_MONSTER_NAME",VLOOKUP(AK490,'LibSets constants'!$I$4:$L$1003,3,FALSE),""),"")</f>
        <v/>
      </c>
      <c r="AM490" s="43" t="str">
        <f>IF(AK490&lt;&gt;"",IF(AK490&lt;&gt;"LIBSETS_DROP_MECHANIC_MONSTER_NAME",VLOOKUP(AK490,'LibSets constants'!$I$4:$L$1003,4,FALSE),""),"")</f>
        <v/>
      </c>
      <c r="AN490" s="3" t="str">
        <f>IF(G490&lt;&gt;"LIBSETS_SETTYPE_BATTLEGROUND",IF(G490&lt;&gt;"LIBSETS_SETTYPE_SPECIAL",IF(AO490&lt;&gt;"",VLOOKUP(AO490,'ESO zone constants'!$D$3:$H$4953,5,FALSE),""),""),"")</f>
        <v/>
      </c>
      <c r="AP490" s="44"/>
      <c r="AQ490" s="43" t="str">
        <f>IF(AP490&lt;&gt;"",IF(AP490&lt;&gt;"LIBSETS_DROP_MECHANIC_MONSTER_NAME",VLOOKUP(AP490,'LibSets constants'!$I$4:$L$1003,3,FALSE),""),"")</f>
        <v/>
      </c>
      <c r="AR490" s="43" t="str">
        <f>IF(AP490&lt;&gt;"",IF(AP490&lt;&gt;"LIBSETS_DROP_MECHANIC_MONSTER_NAME",VLOOKUP(AP490,'LibSets constants'!$I$4:$L$1003,4,FALSE),""),"")</f>
        <v/>
      </c>
      <c r="AS490" s="3" t="str">
        <f>IF(G490&lt;&gt;"LIBSETS_SETTYPE_BATTLEGROUND",IF(G490&lt;&gt;"LIBSETS_SETTYPE_SPECIAL",IF(AT490&lt;&gt;"",VLOOKUP(AT490,'ESO zone constants'!$D$3:$H$4953,5,FALSE),""),""),"")</f>
        <v/>
      </c>
      <c r="AU490" s="44"/>
      <c r="AV490" s="43" t="str">
        <f>IF(AU490&lt;&gt;"",IF(AU490&lt;&gt;"LIBSETS_DROP_MECHANIC_MONSTER_NAME",VLOOKUP(AU490,'LibSets constants'!$I$4:$L$1003,3,FALSE),""),"")</f>
        <v/>
      </c>
      <c r="AW490" s="43" t="str">
        <f>IF(AU490&lt;&gt;"",IF(AU490&lt;&gt;"LIBSETS_DROP_MECHANIC_MONSTER_NAME",VLOOKUP(AU490,'LibSets constants'!$I$4:$L$1003,4,FALSE),""),"")</f>
        <v/>
      </c>
      <c r="AX490" s="87" t="s">
        <v>2678</v>
      </c>
      <c r="AY490" s="21" t="str">
        <f t="shared" si="35"/>
        <v>[564] = {wayshrines={457,457,457,}, dlcId=DLC_MARKARTH</v>
      </c>
      <c r="AZ490" s="21" t="str">
        <f t="shared" si="36"/>
        <v>, zoneIds={1227}, veteran=true</v>
      </c>
      <c r="BA490" s="21" t="str">
        <f t="shared" si="37"/>
        <v>, setType=LIBSETS_SETTYPE_ARENA</v>
      </c>
      <c r="BB490" s="21" t="str">
        <f t="shared" si="38"/>
        <v>, dropMechanic={LIBSETS_DROP_MECHANIC_ARENA_STAGE_CHEST}},</v>
      </c>
      <c r="BC490" s="21" t="str">
        <f t="shared" si="39"/>
        <v xml:space="preserve"> --Perfected Void Bash / Perfektionierte Leerenwucht   [Vateshran Hollows]</v>
      </c>
    </row>
    <row r="491" spans="1:55" x14ac:dyDescent="0.25">
      <c r="A491" s="5">
        <v>565</v>
      </c>
      <c r="B491" t="s">
        <v>2267</v>
      </c>
      <c r="C491" t="s">
        <v>2283</v>
      </c>
      <c r="D491" s="3">
        <f>A491</f>
        <v>565</v>
      </c>
      <c r="E491" s="42"/>
      <c r="G491" s="8" t="s">
        <v>1477</v>
      </c>
      <c r="I491" t="s">
        <v>92</v>
      </c>
      <c r="J491" t="s">
        <v>91</v>
      </c>
      <c r="K491">
        <v>457</v>
      </c>
      <c r="L491">
        <v>457</v>
      </c>
      <c r="M491">
        <v>457</v>
      </c>
      <c r="N491">
        <v>0</v>
      </c>
      <c r="O491" s="66" t="s">
        <v>2227</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constants'!$B$4:$C$1003,2,FALSE),"")</f>
        <v>Markarth</v>
      </c>
      <c r="U491" s="33" t="s">
        <v>1561</v>
      </c>
      <c r="V491" s="3" t="str">
        <f>IF(U491&lt;&gt;"",IF(U491&lt;&gt;"LIBSETS_DROP_MECHANIC_MONSTER_NAME",VLOOKUP(U491,'LibSets constants'!$I$4:$L$1003,3,FALSE),""),"")</f>
        <v>Arena stage chest</v>
      </c>
      <c r="W491" s="3" t="str">
        <f>IF(U491&lt;&gt;"",IF(U491&lt;&gt;"LIBSETS_DROP_MECHANIC_MONSTER_NAME",VLOOKUP(U491,'LibSets constants'!$I$4:$L$1003,4,FALSE),""),"")</f>
        <v>Arena-Phasen Schatztruhe</v>
      </c>
      <c r="X491" s="3"/>
      <c r="Y491" s="3" t="str">
        <f>IF(G491&lt;&gt;"LIBSETS_SETTYPE_BATTLEGROUND",IF(G491&lt;&gt;"LIBSETS_SETTYPE_SPECIAL",IF(X491&lt;&gt;"",X491,IF(Z491&lt;&gt;"",VLOOKUP(Z491,'ESO zone constants'!$D$3:$H$4953,5,FALSE),"")),""),"")</f>
        <v/>
      </c>
      <c r="Z491" t="str">
        <f>IF(AND(O491&lt;&gt;"",NOT(ISERROR(O491))),"",IF(AND(L491&lt;&gt;"",L491&gt;0,NOT(ISERROR(L491))),VLOOKUP(L491,'ESO dumped WayshrineInfo'!$K$3:$N$9999,4,FALSE),""))</f>
        <v/>
      </c>
      <c r="AB491" s="43" t="str">
        <f>IF(AA491&lt;&gt;"",IF(AA491&lt;&gt;"LIBSETS_DROP_MECHANIC_MONSTER_NAME",VLOOKUP(AA491,'LibSets constants'!$I$4:$L$1003,3,FALSE),""),"")</f>
        <v/>
      </c>
      <c r="AC491" s="43" t="str">
        <f>IF(AA491&lt;&gt;"",IF(AA491&lt;&gt;"LIBSETS_DROP_MECHANIC_MONSTER_NAME",VLOOKUP(AA491,'LibSets constants'!$I$4:$L$1003,4,FALSE),""),"")</f>
        <v/>
      </c>
      <c r="AD491" s="3" t="str">
        <f>IF(G491&lt;&gt;"LIBSETS_SETTYPE_BATTLEGROUND",IF(G491&lt;&gt;"LIBSETS_SETTYPE_SPECIAL",IF(AE491&lt;&gt;"",VLOOKUP(AE491,'ESO zone constants'!$D$3:$H$4953,5,FALSE),""),""),"")</f>
        <v/>
      </c>
      <c r="AE491" t="str">
        <f>IF(AND(O491&lt;&gt;"",NOT(ISERROR(O491))),"",IF(AND(M491&lt;&gt;"",M491&gt;0,NOT(ISERROR(M491))),VLOOKUP(M491,'ESO dumped WayshrineInfo'!$K$3:$N$9999,4,FALSE),""))</f>
        <v/>
      </c>
      <c r="AF491" s="44"/>
      <c r="AG491" s="43" t="str">
        <f>IF(AF491&lt;&gt;"",IF(AF491&lt;&gt;"LIBSETS_DROP_MECHANIC_MONSTER_NAME",VLOOKUP(AF491,'LibSets constants'!$I$4:$L$1003,3,FALSE),""),"")</f>
        <v/>
      </c>
      <c r="AH491" s="43" t="str">
        <f>IF(AF491&lt;&gt;"",IF(AF491&lt;&gt;"LIBSETS_DROP_MECHANIC_MONSTER_NAME",VLOOKUP(AF491,'LibSets constants'!$I$4:$L$1003,4,FALSE),""),"")</f>
        <v/>
      </c>
      <c r="AI491" s="3" t="str">
        <f>IF(G491&lt;&gt;"LIBSETS_SETTYPE_BATTLEGROUND",IF(G491&lt;&gt;"LIBSETS_SETTYPE_SPECIAL",IF(AJ491&lt;&gt;"",VLOOKUP(AJ491,'ESO zone constants'!$D$3:$H$4953,5,FALSE),""),""),"")</f>
        <v/>
      </c>
      <c r="AK491" s="44"/>
      <c r="AL491" s="43" t="str">
        <f>IF(AK491&lt;&gt;"",IF(AK491&lt;&gt;"LIBSETS_DROP_MECHANIC_MONSTER_NAME",VLOOKUP(AK491,'LibSets constants'!$I$4:$L$1003,3,FALSE),""),"")</f>
        <v/>
      </c>
      <c r="AM491" s="43" t="str">
        <f>IF(AK491&lt;&gt;"",IF(AK491&lt;&gt;"LIBSETS_DROP_MECHANIC_MONSTER_NAME",VLOOKUP(AK491,'LibSets constants'!$I$4:$L$1003,4,FALSE),""),"")</f>
        <v/>
      </c>
      <c r="AN491" s="3" t="str">
        <f>IF(G491&lt;&gt;"LIBSETS_SETTYPE_BATTLEGROUND",IF(G491&lt;&gt;"LIBSETS_SETTYPE_SPECIAL",IF(AO491&lt;&gt;"",VLOOKUP(AO491,'ESO zone constants'!$D$3:$H$4953,5,FALSE),""),""),"")</f>
        <v/>
      </c>
      <c r="AP491" s="44"/>
      <c r="AQ491" s="43" t="str">
        <f>IF(AP491&lt;&gt;"",IF(AP491&lt;&gt;"LIBSETS_DROP_MECHANIC_MONSTER_NAME",VLOOKUP(AP491,'LibSets constants'!$I$4:$L$1003,3,FALSE),""),"")</f>
        <v/>
      </c>
      <c r="AR491" s="43" t="str">
        <f>IF(AP491&lt;&gt;"",IF(AP491&lt;&gt;"LIBSETS_DROP_MECHANIC_MONSTER_NAME",VLOOKUP(AP491,'LibSets constants'!$I$4:$L$1003,4,FALSE),""),"")</f>
        <v/>
      </c>
      <c r="AS491" s="3" t="str">
        <f>IF(G491&lt;&gt;"LIBSETS_SETTYPE_BATTLEGROUND",IF(G491&lt;&gt;"LIBSETS_SETTYPE_SPECIAL",IF(AT491&lt;&gt;"",VLOOKUP(AT491,'ESO zone constants'!$D$3:$H$4953,5,FALSE),""),""),"")</f>
        <v/>
      </c>
      <c r="AU491" s="44"/>
      <c r="AV491" s="43" t="str">
        <f>IF(AU491&lt;&gt;"",IF(AU491&lt;&gt;"LIBSETS_DROP_MECHANIC_MONSTER_NAME",VLOOKUP(AU491,'LibSets constants'!$I$4:$L$1003,3,FALSE),""),"")</f>
        <v/>
      </c>
      <c r="AW491" s="43" t="str">
        <f>IF(AU491&lt;&gt;"",IF(AU491&lt;&gt;"LIBSETS_DROP_MECHANIC_MONSTER_NAME",VLOOKUP(AU491,'LibSets constants'!$I$4:$L$1003,4,FALSE),""),"")</f>
        <v/>
      </c>
      <c r="AX491" s="87" t="s">
        <v>2678</v>
      </c>
      <c r="AY491" s="21" t="str">
        <f t="shared" si="35"/>
        <v>[565] = {wayshrines={457,457,457,}, dlcId=DLC_MARKARTH</v>
      </c>
      <c r="AZ491" s="21" t="str">
        <f t="shared" si="36"/>
        <v>, zoneIds={1227}, veteran=true</v>
      </c>
      <c r="BA491" s="21" t="str">
        <f t="shared" si="37"/>
        <v>, setType=LIBSETS_SETTYPE_ARENA</v>
      </c>
      <c r="BB491" s="21" t="str">
        <f t="shared" si="38"/>
        <v>, dropMechanic={LIBSETS_DROP_MECHANIC_ARENA_STAGE_CHEST}},</v>
      </c>
      <c r="BC491" s="21" t="str">
        <f t="shared" si="39"/>
        <v xml:space="preserve"> --Perfected Frenzied Momentum / Perfektioniertes tobendes Momentum   [Vateshran Hollows]</v>
      </c>
    </row>
    <row r="492" spans="1:55" x14ac:dyDescent="0.25">
      <c r="A492" s="5">
        <v>566</v>
      </c>
      <c r="B492" t="s">
        <v>2268</v>
      </c>
      <c r="C492" t="s">
        <v>2284</v>
      </c>
      <c r="D492" s="3">
        <f>A492</f>
        <v>566</v>
      </c>
      <c r="E492" s="42"/>
      <c r="G492" s="8" t="s">
        <v>1477</v>
      </c>
      <c r="I492" t="s">
        <v>92</v>
      </c>
      <c r="J492" t="s">
        <v>91</v>
      </c>
      <c r="K492">
        <v>457</v>
      </c>
      <c r="L492">
        <v>457</v>
      </c>
      <c r="M492">
        <v>457</v>
      </c>
      <c r="N492">
        <v>0</v>
      </c>
      <c r="O492" s="66" t="s">
        <v>2227</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constants'!$B$4:$C$1003,2,FALSE),"")</f>
        <v>Markarth</v>
      </c>
      <c r="U492" s="33" t="s">
        <v>1561</v>
      </c>
      <c r="V492" s="3" t="str">
        <f>IF(U492&lt;&gt;"",IF(U492&lt;&gt;"LIBSETS_DROP_MECHANIC_MONSTER_NAME",VLOOKUP(U492,'LibSets constants'!$I$4:$L$1003,3,FALSE),""),"")</f>
        <v>Arena stage chest</v>
      </c>
      <c r="W492" s="3" t="str">
        <f>IF(U492&lt;&gt;"",IF(U492&lt;&gt;"LIBSETS_DROP_MECHANIC_MONSTER_NAME",VLOOKUP(U492,'LibSets constants'!$I$4:$L$1003,4,FALSE),""),"")</f>
        <v>Arena-Phasen Schatztruhe</v>
      </c>
      <c r="X492" s="3"/>
      <c r="Y492" s="3" t="str">
        <f>IF(G492&lt;&gt;"LIBSETS_SETTYPE_BATTLEGROUND",IF(G492&lt;&gt;"LIBSETS_SETTYPE_SPECIAL",IF(X492&lt;&gt;"",X492,IF(Z492&lt;&gt;"",VLOOKUP(Z492,'ESO zone constants'!$D$3:$H$4953,5,FALSE),"")),""),"")</f>
        <v/>
      </c>
      <c r="Z492" t="str">
        <f>IF(AND(O492&lt;&gt;"",NOT(ISERROR(O492))),"",IF(AND(L492&lt;&gt;"",L492&gt;0,NOT(ISERROR(L492))),VLOOKUP(L492,'ESO dumped WayshrineInfo'!$K$3:$N$9999,4,FALSE),""))</f>
        <v/>
      </c>
      <c r="AB492" s="43" t="str">
        <f>IF(AA492&lt;&gt;"",IF(AA492&lt;&gt;"LIBSETS_DROP_MECHANIC_MONSTER_NAME",VLOOKUP(AA492,'LibSets constants'!$I$4:$L$1003,3,FALSE),""),"")</f>
        <v/>
      </c>
      <c r="AC492" s="43" t="str">
        <f>IF(AA492&lt;&gt;"",IF(AA492&lt;&gt;"LIBSETS_DROP_MECHANIC_MONSTER_NAME",VLOOKUP(AA492,'LibSets constants'!$I$4:$L$1003,4,FALSE),""),"")</f>
        <v/>
      </c>
      <c r="AD492" s="3" t="str">
        <f>IF(G492&lt;&gt;"LIBSETS_SETTYPE_BATTLEGROUND",IF(G492&lt;&gt;"LIBSETS_SETTYPE_SPECIAL",IF(AE492&lt;&gt;"",VLOOKUP(AE492,'ESO zone constants'!$D$3:$H$4953,5,FALSE),""),""),"")</f>
        <v/>
      </c>
      <c r="AE492" t="str">
        <f>IF(AND(O492&lt;&gt;"",NOT(ISERROR(O492))),"",IF(AND(M492&lt;&gt;"",M492&gt;0,NOT(ISERROR(M492))),VLOOKUP(M492,'ESO dumped WayshrineInfo'!$K$3:$N$9999,4,FALSE),""))</f>
        <v/>
      </c>
      <c r="AF492" s="44"/>
      <c r="AG492" s="43" t="str">
        <f>IF(AF492&lt;&gt;"",IF(AF492&lt;&gt;"LIBSETS_DROP_MECHANIC_MONSTER_NAME",VLOOKUP(AF492,'LibSets constants'!$I$4:$L$1003,3,FALSE),""),"")</f>
        <v/>
      </c>
      <c r="AH492" s="43" t="str">
        <f>IF(AF492&lt;&gt;"",IF(AF492&lt;&gt;"LIBSETS_DROP_MECHANIC_MONSTER_NAME",VLOOKUP(AF492,'LibSets constants'!$I$4:$L$1003,4,FALSE),""),"")</f>
        <v/>
      </c>
      <c r="AI492" s="3" t="str">
        <f>IF(G492&lt;&gt;"LIBSETS_SETTYPE_BATTLEGROUND",IF(G492&lt;&gt;"LIBSETS_SETTYPE_SPECIAL",IF(AJ492&lt;&gt;"",VLOOKUP(AJ492,'ESO zone constants'!$D$3:$H$4953,5,FALSE),""),""),"")</f>
        <v/>
      </c>
      <c r="AK492" s="44"/>
      <c r="AL492" s="43" t="str">
        <f>IF(AK492&lt;&gt;"",IF(AK492&lt;&gt;"LIBSETS_DROP_MECHANIC_MONSTER_NAME",VLOOKUP(AK492,'LibSets constants'!$I$4:$L$1003,3,FALSE),""),"")</f>
        <v/>
      </c>
      <c r="AM492" s="43" t="str">
        <f>IF(AK492&lt;&gt;"",IF(AK492&lt;&gt;"LIBSETS_DROP_MECHANIC_MONSTER_NAME",VLOOKUP(AK492,'LibSets constants'!$I$4:$L$1003,4,FALSE),""),"")</f>
        <v/>
      </c>
      <c r="AN492" s="3" t="str">
        <f>IF(G492&lt;&gt;"LIBSETS_SETTYPE_BATTLEGROUND",IF(G492&lt;&gt;"LIBSETS_SETTYPE_SPECIAL",IF(AO492&lt;&gt;"",VLOOKUP(AO492,'ESO zone constants'!$D$3:$H$4953,5,FALSE),""),""),"")</f>
        <v/>
      </c>
      <c r="AP492" s="44"/>
      <c r="AQ492" s="43" t="str">
        <f>IF(AP492&lt;&gt;"",IF(AP492&lt;&gt;"LIBSETS_DROP_MECHANIC_MONSTER_NAME",VLOOKUP(AP492,'LibSets constants'!$I$4:$L$1003,3,FALSE),""),"")</f>
        <v/>
      </c>
      <c r="AR492" s="43" t="str">
        <f>IF(AP492&lt;&gt;"",IF(AP492&lt;&gt;"LIBSETS_DROP_MECHANIC_MONSTER_NAME",VLOOKUP(AP492,'LibSets constants'!$I$4:$L$1003,4,FALSE),""),"")</f>
        <v/>
      </c>
      <c r="AS492" s="3" t="str">
        <f>IF(G492&lt;&gt;"LIBSETS_SETTYPE_BATTLEGROUND",IF(G492&lt;&gt;"LIBSETS_SETTYPE_SPECIAL",IF(AT492&lt;&gt;"",VLOOKUP(AT492,'ESO zone constants'!$D$3:$H$4953,5,FALSE),""),""),"")</f>
        <v/>
      </c>
      <c r="AU492" s="44"/>
      <c r="AV492" s="43" t="str">
        <f>IF(AU492&lt;&gt;"",IF(AU492&lt;&gt;"LIBSETS_DROP_MECHANIC_MONSTER_NAME",VLOOKUP(AU492,'LibSets constants'!$I$4:$L$1003,3,FALSE),""),"")</f>
        <v/>
      </c>
      <c r="AW492" s="43" t="str">
        <f>IF(AU492&lt;&gt;"",IF(AU492&lt;&gt;"LIBSETS_DROP_MECHANIC_MONSTER_NAME",VLOOKUP(AU492,'LibSets constants'!$I$4:$L$1003,4,FALSE),""),"")</f>
        <v/>
      </c>
      <c r="AX492" s="87" t="s">
        <v>2678</v>
      </c>
      <c r="AY492" s="21" t="str">
        <f t="shared" si="35"/>
        <v>[566] = {wayshrines={457,457,457,}, dlcId=DLC_MARKARTH</v>
      </c>
      <c r="AZ492" s="21" t="str">
        <f t="shared" si="36"/>
        <v>, zoneIds={1227}, veteran=true</v>
      </c>
      <c r="BA492" s="21" t="str">
        <f t="shared" si="37"/>
        <v>, setType=LIBSETS_SETTYPE_ARENA</v>
      </c>
      <c r="BB492" s="21" t="str">
        <f t="shared" si="38"/>
        <v>, dropMechanic={LIBSETS_DROP_MECHANIC_ARENA_STAGE_CHEST}},</v>
      </c>
      <c r="BC492" s="21" t="str">
        <f t="shared" si="39"/>
        <v xml:space="preserve"> --Perfected Point-Blank Snipe / Perfektionierter Volltreffer   [Vateshran Hollows]</v>
      </c>
    </row>
    <row r="493" spans="1:55" x14ac:dyDescent="0.25">
      <c r="A493" s="5">
        <v>567</v>
      </c>
      <c r="B493" t="s">
        <v>2269</v>
      </c>
      <c r="C493" t="s">
        <v>2285</v>
      </c>
      <c r="D493" s="3">
        <f>A493</f>
        <v>567</v>
      </c>
      <c r="E493" s="42"/>
      <c r="G493" s="8" t="s">
        <v>1477</v>
      </c>
      <c r="I493" t="s">
        <v>92</v>
      </c>
      <c r="J493" t="s">
        <v>91</v>
      </c>
      <c r="K493">
        <v>457</v>
      </c>
      <c r="L493">
        <v>457</v>
      </c>
      <c r="M493">
        <v>457</v>
      </c>
      <c r="N493">
        <v>0</v>
      </c>
      <c r="O493" s="66" t="s">
        <v>2227</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constants'!$B$4:$C$1003,2,FALSE),"")</f>
        <v>Markarth</v>
      </c>
      <c r="U493" s="33" t="s">
        <v>1561</v>
      </c>
      <c r="V493" s="3" t="str">
        <f>IF(U493&lt;&gt;"",IF(U493&lt;&gt;"LIBSETS_DROP_MECHANIC_MONSTER_NAME",VLOOKUP(U493,'LibSets constants'!$I$4:$L$1003,3,FALSE),""),"")</f>
        <v>Arena stage chest</v>
      </c>
      <c r="W493" s="3" t="str">
        <f>IF(U493&lt;&gt;"",IF(U493&lt;&gt;"LIBSETS_DROP_MECHANIC_MONSTER_NAME",VLOOKUP(U493,'LibSets constants'!$I$4:$L$1003,4,FALSE),""),"")</f>
        <v>Arena-Phasen Schatztruhe</v>
      </c>
      <c r="X493" s="3"/>
      <c r="Y493" s="3" t="str">
        <f>IF(G493&lt;&gt;"LIBSETS_SETTYPE_BATTLEGROUND",IF(G493&lt;&gt;"LIBSETS_SETTYPE_SPECIAL",IF(X493&lt;&gt;"",X493,IF(Z493&lt;&gt;"",VLOOKUP(Z493,'ESO zone constants'!$D$3:$H$4953,5,FALSE),"")),""),"")</f>
        <v/>
      </c>
      <c r="Z493" t="str">
        <f>IF(AND(O493&lt;&gt;"",NOT(ISERROR(O493))),"",IF(AND(L493&lt;&gt;"",L493&gt;0,NOT(ISERROR(L493))),VLOOKUP(L493,'ESO dumped WayshrineInfo'!$K$3:$N$9999,4,FALSE),""))</f>
        <v/>
      </c>
      <c r="AB493" s="43" t="str">
        <f>IF(AA493&lt;&gt;"",IF(AA493&lt;&gt;"LIBSETS_DROP_MECHANIC_MONSTER_NAME",VLOOKUP(AA493,'LibSets constants'!$I$4:$L$1003,3,FALSE),""),"")</f>
        <v/>
      </c>
      <c r="AC493" s="43" t="str">
        <f>IF(AA493&lt;&gt;"",IF(AA493&lt;&gt;"LIBSETS_DROP_MECHANIC_MONSTER_NAME",VLOOKUP(AA493,'LibSets constants'!$I$4:$L$1003,4,FALSE),""),"")</f>
        <v/>
      </c>
      <c r="AD493" s="3" t="str">
        <f>IF(G493&lt;&gt;"LIBSETS_SETTYPE_BATTLEGROUND",IF(G493&lt;&gt;"LIBSETS_SETTYPE_SPECIAL",IF(AE493&lt;&gt;"",VLOOKUP(AE493,'ESO zone constants'!$D$3:$H$4953,5,FALSE),""),""),"")</f>
        <v/>
      </c>
      <c r="AE493" t="str">
        <f>IF(AND(O493&lt;&gt;"",NOT(ISERROR(O493))),"",IF(AND(M493&lt;&gt;"",M493&gt;0,NOT(ISERROR(M493))),VLOOKUP(M493,'ESO dumped WayshrineInfo'!$K$3:$N$9999,4,FALSE),""))</f>
        <v/>
      </c>
      <c r="AF493" s="44"/>
      <c r="AG493" s="43" t="str">
        <f>IF(AF493&lt;&gt;"",IF(AF493&lt;&gt;"LIBSETS_DROP_MECHANIC_MONSTER_NAME",VLOOKUP(AF493,'LibSets constants'!$I$4:$L$1003,3,FALSE),""),"")</f>
        <v/>
      </c>
      <c r="AH493" s="43" t="str">
        <f>IF(AF493&lt;&gt;"",IF(AF493&lt;&gt;"LIBSETS_DROP_MECHANIC_MONSTER_NAME",VLOOKUP(AF493,'LibSets constants'!$I$4:$L$1003,4,FALSE),""),"")</f>
        <v/>
      </c>
      <c r="AI493" s="3" t="str">
        <f>IF(G493&lt;&gt;"LIBSETS_SETTYPE_BATTLEGROUND",IF(G493&lt;&gt;"LIBSETS_SETTYPE_SPECIAL",IF(AJ493&lt;&gt;"",VLOOKUP(AJ493,'ESO zone constants'!$D$3:$H$4953,5,FALSE),""),""),"")</f>
        <v/>
      </c>
      <c r="AK493" s="44"/>
      <c r="AL493" s="43" t="str">
        <f>IF(AK493&lt;&gt;"",IF(AK493&lt;&gt;"LIBSETS_DROP_MECHANIC_MONSTER_NAME",VLOOKUP(AK493,'LibSets constants'!$I$4:$L$1003,3,FALSE),""),"")</f>
        <v/>
      </c>
      <c r="AM493" s="43" t="str">
        <f>IF(AK493&lt;&gt;"",IF(AK493&lt;&gt;"LIBSETS_DROP_MECHANIC_MONSTER_NAME",VLOOKUP(AK493,'LibSets constants'!$I$4:$L$1003,4,FALSE),""),"")</f>
        <v/>
      </c>
      <c r="AN493" s="3" t="str">
        <f>IF(G493&lt;&gt;"LIBSETS_SETTYPE_BATTLEGROUND",IF(G493&lt;&gt;"LIBSETS_SETTYPE_SPECIAL",IF(AO493&lt;&gt;"",VLOOKUP(AO493,'ESO zone constants'!$D$3:$H$4953,5,FALSE),""),""),"")</f>
        <v/>
      </c>
      <c r="AP493" s="44"/>
      <c r="AQ493" s="43" t="str">
        <f>IF(AP493&lt;&gt;"",IF(AP493&lt;&gt;"LIBSETS_DROP_MECHANIC_MONSTER_NAME",VLOOKUP(AP493,'LibSets constants'!$I$4:$L$1003,3,FALSE),""),"")</f>
        <v/>
      </c>
      <c r="AR493" s="43" t="str">
        <f>IF(AP493&lt;&gt;"",IF(AP493&lt;&gt;"LIBSETS_DROP_MECHANIC_MONSTER_NAME",VLOOKUP(AP493,'LibSets constants'!$I$4:$L$1003,4,FALSE),""),"")</f>
        <v/>
      </c>
      <c r="AS493" s="3" t="str">
        <f>IF(G493&lt;&gt;"LIBSETS_SETTYPE_BATTLEGROUND",IF(G493&lt;&gt;"LIBSETS_SETTYPE_SPECIAL",IF(AT493&lt;&gt;"",VLOOKUP(AT493,'ESO zone constants'!$D$3:$H$4953,5,FALSE),""),""),"")</f>
        <v/>
      </c>
      <c r="AU493" s="44"/>
      <c r="AV493" s="43" t="str">
        <f>IF(AU493&lt;&gt;"",IF(AU493&lt;&gt;"LIBSETS_DROP_MECHANIC_MONSTER_NAME",VLOOKUP(AU493,'LibSets constants'!$I$4:$L$1003,3,FALSE),""),"")</f>
        <v/>
      </c>
      <c r="AW493" s="43" t="str">
        <f>IF(AU493&lt;&gt;"",IF(AU493&lt;&gt;"LIBSETS_DROP_MECHANIC_MONSTER_NAME",VLOOKUP(AU493,'LibSets constants'!$I$4:$L$1003,4,FALSE),""),"")</f>
        <v/>
      </c>
      <c r="AX493" s="87" t="s">
        <v>2678</v>
      </c>
      <c r="AY493" s="21" t="str">
        <f t="shared" si="35"/>
        <v>[567] = {wayshrines={457,457,457,}, dlcId=DLC_MARKARTH</v>
      </c>
      <c r="AZ493" s="21" t="str">
        <f t="shared" si="36"/>
        <v>, zoneIds={1227}, veteran=true</v>
      </c>
      <c r="BA493" s="21" t="str">
        <f t="shared" si="37"/>
        <v>, setType=LIBSETS_SETTYPE_ARENA</v>
      </c>
      <c r="BB493" s="21" t="str">
        <f t="shared" si="38"/>
        <v>, dropMechanic={LIBSETS_DROP_MECHANIC_ARENA_STAGE_CHEST}},</v>
      </c>
      <c r="BC493" s="21" t="str">
        <f t="shared" si="39"/>
        <v xml:space="preserve"> --Perfected Wrath of Elements / Perfektionierter Zorn der Elemente   [Vateshran Hollows]</v>
      </c>
    </row>
    <row r="494" spans="1:55" x14ac:dyDescent="0.25">
      <c r="A494" s="5">
        <v>568</v>
      </c>
      <c r="B494" t="s">
        <v>2270</v>
      </c>
      <c r="C494" t="s">
        <v>2286</v>
      </c>
      <c r="D494" s="3">
        <f>A494</f>
        <v>568</v>
      </c>
      <c r="E494" s="42"/>
      <c r="G494" s="8" t="s">
        <v>1477</v>
      </c>
      <c r="I494" t="s">
        <v>92</v>
      </c>
      <c r="J494" t="s">
        <v>91</v>
      </c>
      <c r="K494">
        <v>457</v>
      </c>
      <c r="L494">
        <v>457</v>
      </c>
      <c r="M494">
        <v>457</v>
      </c>
      <c r="N494">
        <v>0</v>
      </c>
      <c r="O494" s="66" t="s">
        <v>2227</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constants'!$B$4:$C$1003,2,FALSE),"")</f>
        <v>Markarth</v>
      </c>
      <c r="U494" s="33" t="s">
        <v>1561</v>
      </c>
      <c r="V494" s="3" t="str">
        <f>IF(U494&lt;&gt;"",IF(U494&lt;&gt;"LIBSETS_DROP_MECHANIC_MONSTER_NAME",VLOOKUP(U494,'LibSets constants'!$I$4:$L$1003,3,FALSE),""),"")</f>
        <v>Arena stage chest</v>
      </c>
      <c r="W494" s="3" t="str">
        <f>IF(U494&lt;&gt;"",IF(U494&lt;&gt;"LIBSETS_DROP_MECHANIC_MONSTER_NAME",VLOOKUP(U494,'LibSets constants'!$I$4:$L$1003,4,FALSE),""),"")</f>
        <v>Arena-Phasen Schatztruhe</v>
      </c>
      <c r="X494" s="3"/>
      <c r="Y494" s="3" t="str">
        <f>IF(G494&lt;&gt;"LIBSETS_SETTYPE_BATTLEGROUND",IF(G494&lt;&gt;"LIBSETS_SETTYPE_SPECIAL",IF(X494&lt;&gt;"",X494,IF(Z494&lt;&gt;"",VLOOKUP(Z494,'ESO zone constants'!$D$3:$H$4953,5,FALSE),"")),""),"")</f>
        <v/>
      </c>
      <c r="Z494" t="str">
        <f>IF(AND(O494&lt;&gt;"",NOT(ISERROR(O494))),"",IF(AND(L494&lt;&gt;"",L494&gt;0,NOT(ISERROR(L494))),VLOOKUP(L494,'ESO dumped WayshrineInfo'!$K$3:$N$9999,4,FALSE),""))</f>
        <v/>
      </c>
      <c r="AB494" s="43" t="str">
        <f>IF(AA494&lt;&gt;"",IF(AA494&lt;&gt;"LIBSETS_DROP_MECHANIC_MONSTER_NAME",VLOOKUP(AA494,'LibSets constants'!$I$4:$L$1003,3,FALSE),""),"")</f>
        <v/>
      </c>
      <c r="AC494" s="43" t="str">
        <f>IF(AA494&lt;&gt;"",IF(AA494&lt;&gt;"LIBSETS_DROP_MECHANIC_MONSTER_NAME",VLOOKUP(AA494,'LibSets constants'!$I$4:$L$1003,4,FALSE),""),"")</f>
        <v/>
      </c>
      <c r="AD494" s="3" t="str">
        <f>IF(G494&lt;&gt;"LIBSETS_SETTYPE_BATTLEGROUND",IF(G494&lt;&gt;"LIBSETS_SETTYPE_SPECIAL",IF(AE494&lt;&gt;"",VLOOKUP(AE494,'ESO zone constants'!$D$3:$H$4953,5,FALSE),""),""),"")</f>
        <v/>
      </c>
      <c r="AE494" t="str">
        <f>IF(AND(O494&lt;&gt;"",NOT(ISERROR(O494))),"",IF(AND(M494&lt;&gt;"",M494&gt;0,NOT(ISERROR(M494))),VLOOKUP(M494,'ESO dumped WayshrineInfo'!$K$3:$N$9999,4,FALSE),""))</f>
        <v/>
      </c>
      <c r="AF494" s="44"/>
      <c r="AG494" s="43" t="str">
        <f>IF(AF494&lt;&gt;"",IF(AF494&lt;&gt;"LIBSETS_DROP_MECHANIC_MONSTER_NAME",VLOOKUP(AF494,'LibSets constants'!$I$4:$L$1003,3,FALSE),""),"")</f>
        <v/>
      </c>
      <c r="AH494" s="43" t="str">
        <f>IF(AF494&lt;&gt;"",IF(AF494&lt;&gt;"LIBSETS_DROP_MECHANIC_MONSTER_NAME",VLOOKUP(AF494,'LibSets constants'!$I$4:$L$1003,4,FALSE),""),"")</f>
        <v/>
      </c>
      <c r="AI494" s="3" t="str">
        <f>IF(G494&lt;&gt;"LIBSETS_SETTYPE_BATTLEGROUND",IF(G494&lt;&gt;"LIBSETS_SETTYPE_SPECIAL",IF(AJ494&lt;&gt;"",VLOOKUP(AJ494,'ESO zone constants'!$D$3:$H$4953,5,FALSE),""),""),"")</f>
        <v/>
      </c>
      <c r="AK494" s="44"/>
      <c r="AL494" s="43" t="str">
        <f>IF(AK494&lt;&gt;"",IF(AK494&lt;&gt;"LIBSETS_DROP_MECHANIC_MONSTER_NAME",VLOOKUP(AK494,'LibSets constants'!$I$4:$L$1003,3,FALSE),""),"")</f>
        <v/>
      </c>
      <c r="AM494" s="43" t="str">
        <f>IF(AK494&lt;&gt;"",IF(AK494&lt;&gt;"LIBSETS_DROP_MECHANIC_MONSTER_NAME",VLOOKUP(AK494,'LibSets constants'!$I$4:$L$1003,4,FALSE),""),"")</f>
        <v/>
      </c>
      <c r="AN494" s="3" t="str">
        <f>IF(G494&lt;&gt;"LIBSETS_SETTYPE_BATTLEGROUND",IF(G494&lt;&gt;"LIBSETS_SETTYPE_SPECIAL",IF(AO494&lt;&gt;"",VLOOKUP(AO494,'ESO zone constants'!$D$3:$H$4953,5,FALSE),""),""),"")</f>
        <v/>
      </c>
      <c r="AP494" s="44"/>
      <c r="AQ494" s="43" t="str">
        <f>IF(AP494&lt;&gt;"",IF(AP494&lt;&gt;"LIBSETS_DROP_MECHANIC_MONSTER_NAME",VLOOKUP(AP494,'LibSets constants'!$I$4:$L$1003,3,FALSE),""),"")</f>
        <v/>
      </c>
      <c r="AR494" s="43" t="str">
        <f>IF(AP494&lt;&gt;"",IF(AP494&lt;&gt;"LIBSETS_DROP_MECHANIC_MONSTER_NAME",VLOOKUP(AP494,'LibSets constants'!$I$4:$L$1003,4,FALSE),""),"")</f>
        <v/>
      </c>
      <c r="AS494" s="3" t="str">
        <f>IF(G494&lt;&gt;"LIBSETS_SETTYPE_BATTLEGROUND",IF(G494&lt;&gt;"LIBSETS_SETTYPE_SPECIAL",IF(AT494&lt;&gt;"",VLOOKUP(AT494,'ESO zone constants'!$D$3:$H$4953,5,FALSE),""),""),"")</f>
        <v/>
      </c>
      <c r="AU494" s="44"/>
      <c r="AV494" s="43" t="str">
        <f>IF(AU494&lt;&gt;"",IF(AU494&lt;&gt;"LIBSETS_DROP_MECHANIC_MONSTER_NAME",VLOOKUP(AU494,'LibSets constants'!$I$4:$L$1003,3,FALSE),""),"")</f>
        <v/>
      </c>
      <c r="AW494" s="43" t="str">
        <f>IF(AU494&lt;&gt;"",IF(AU494&lt;&gt;"LIBSETS_DROP_MECHANIC_MONSTER_NAME",VLOOKUP(AU494,'LibSets constants'!$I$4:$L$1003,4,FALSE),""),"")</f>
        <v/>
      </c>
      <c r="AX494" s="87" t="s">
        <v>2678</v>
      </c>
      <c r="AY494" s="21" t="str">
        <f t="shared" si="35"/>
        <v>[568] = {wayshrines={457,457,457,}, dlcId=DLC_MARKARTH</v>
      </c>
      <c r="AZ494" s="21" t="str">
        <f t="shared" si="36"/>
        <v>, zoneIds={1227}, veteran=true</v>
      </c>
      <c r="BA494" s="21" t="str">
        <f t="shared" si="37"/>
        <v>, setType=LIBSETS_SETTYPE_ARENA</v>
      </c>
      <c r="BB494" s="21" t="str">
        <f t="shared" si="38"/>
        <v>, dropMechanic={LIBSETS_DROP_MECHANIC_ARENA_STAGE_CHEST}},</v>
      </c>
      <c r="BC494" s="21" t="str">
        <f t="shared" si="39"/>
        <v xml:space="preserve"> --Perfected Force Overflow / Perfektionierter Machtüberschuss   [Vateshran Hollows]</v>
      </c>
    </row>
    <row r="495" spans="1:55" x14ac:dyDescent="0.25">
      <c r="A495" s="5">
        <v>569</v>
      </c>
      <c r="B495" t="s">
        <v>2426</v>
      </c>
      <c r="C495" t="s">
        <v>2410</v>
      </c>
      <c r="D495" s="3">
        <f>A495</f>
        <v>569</v>
      </c>
      <c r="G495" s="3" t="s">
        <v>1482</v>
      </c>
      <c r="I495" t="s">
        <v>91</v>
      </c>
      <c r="J495" t="s">
        <v>91</v>
      </c>
      <c r="K495" s="37">
        <v>437</v>
      </c>
      <c r="L495" s="37">
        <v>437</v>
      </c>
      <c r="M495" s="37">
        <v>437</v>
      </c>
      <c r="N495">
        <v>0</v>
      </c>
      <c r="O495" s="66" t="s">
        <v>2413</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constants'!$B$4:$C$1003,2,FALSE),"")</f>
        <v>Flames of Ambition</v>
      </c>
      <c r="V495" s="3" t="str">
        <f>IF(U495&lt;&gt;"",IF(U495&lt;&gt;"LIBSETS_DROP_MECHANIC_MONSTER_NAME",VLOOKUP(U495,'LibSets constants'!$I$4:$L$1003,3,FALSE),""),"")</f>
        <v/>
      </c>
      <c r="W495" s="3" t="str">
        <f>IF(U495&lt;&gt;"",IF(U495&lt;&gt;"LIBSETS_DROP_MECHANIC_MONSTER_NAME",VLOOKUP(U495,'LibSets constants'!$I$4:$L$1003,4,FALSE),""),"")</f>
        <v/>
      </c>
      <c r="X495" s="3"/>
      <c r="Y495" s="3" t="str">
        <f>IF(G495&lt;&gt;"LIBSETS_SETTYPE_BATTLEGROUND",IF(G495&lt;&gt;"LIBSETS_SETTYPE_SPECIAL",IF(X495&lt;&gt;"",X495,IF(Z495&lt;&gt;"",VLOOKUP(Z495,'ESO zone constants'!$D$3:$H$4953,5,FALSE),"")),""),"")</f>
        <v/>
      </c>
      <c r="Z495" t="str">
        <f>IF(AND(O495&lt;&gt;"",NOT(ISERROR(O495))),"",IF(AND(L495&lt;&gt;"",L495&gt;0,NOT(ISERROR(L495))),VLOOKUP(L495,'ESO dumped WayshrineInfo'!$K$3:$N$9999,4,FALSE),""))</f>
        <v/>
      </c>
      <c r="AB495" s="43" t="str">
        <f>IF(AA495&lt;&gt;"",IF(AA495&lt;&gt;"LIBSETS_DROP_MECHANIC_MONSTER_NAME",VLOOKUP(AA495,'LibSets constants'!$I$4:$L$1003,3,FALSE),""),"")</f>
        <v/>
      </c>
      <c r="AC495" s="43" t="str">
        <f>IF(AA495&lt;&gt;"",IF(AA495&lt;&gt;"LIBSETS_DROP_MECHANIC_MONSTER_NAME",VLOOKUP(AA495,'LibSets constants'!$I$4:$L$1003,4,FALSE),""),"")</f>
        <v/>
      </c>
      <c r="AD495" s="3" t="str">
        <f>IF(G495&lt;&gt;"LIBSETS_SETTYPE_BATTLEGROUND",IF(G495&lt;&gt;"LIBSETS_SETTYPE_SPECIAL",IF(AE495&lt;&gt;"",VLOOKUP(AE495,'ESO zone constants'!$D$3:$H$4953,5,FALSE),""),""),"")</f>
        <v/>
      </c>
      <c r="AE495" t="str">
        <f>IF(AND(O495&lt;&gt;"",NOT(ISERROR(O495))),"",IF(AND(M495&lt;&gt;"",M495&gt;0,NOT(ISERROR(M495))),VLOOKUP(M495,'ESO dumped WayshrineInfo'!$K$3:$N$9999,4,FALSE),""))</f>
        <v/>
      </c>
      <c r="AF495" s="44"/>
      <c r="AG495" s="43" t="str">
        <f>IF(AF495&lt;&gt;"",IF(AF495&lt;&gt;"LIBSETS_DROP_MECHANIC_MONSTER_NAME",VLOOKUP(AF495,'LibSets constants'!$I$4:$L$1003,3,FALSE),""),"")</f>
        <v/>
      </c>
      <c r="AH495" s="43" t="str">
        <f>IF(AF495&lt;&gt;"",IF(AF495&lt;&gt;"LIBSETS_DROP_MECHANIC_MONSTER_NAME",VLOOKUP(AF495,'LibSets constants'!$I$4:$L$1003,4,FALSE),""),"")</f>
        <v/>
      </c>
      <c r="AI495" s="3" t="str">
        <f>IF(G495&lt;&gt;"LIBSETS_SETTYPE_BATTLEGROUND",IF(G495&lt;&gt;"LIBSETS_SETTYPE_SPECIAL",IF(AJ495&lt;&gt;"",VLOOKUP(AJ495,'ESO zone constants'!$D$3:$H$4953,5,FALSE),""),""),"")</f>
        <v/>
      </c>
      <c r="AK495" s="44"/>
      <c r="AL495" s="43" t="str">
        <f>IF(AK495&lt;&gt;"",IF(AK495&lt;&gt;"LIBSETS_DROP_MECHANIC_MONSTER_NAME",VLOOKUP(AK495,'LibSets constants'!$I$4:$L$1003,3,FALSE),""),"")</f>
        <v/>
      </c>
      <c r="AM495" s="43" t="str">
        <f>IF(AK495&lt;&gt;"",IF(AK495&lt;&gt;"LIBSETS_DROP_MECHANIC_MONSTER_NAME",VLOOKUP(AK495,'LibSets constants'!$I$4:$L$1003,4,FALSE),""),"")</f>
        <v/>
      </c>
      <c r="AN495" s="3" t="str">
        <f>IF(G495&lt;&gt;"LIBSETS_SETTYPE_BATTLEGROUND",IF(G495&lt;&gt;"LIBSETS_SETTYPE_SPECIAL",IF(AO495&lt;&gt;"",VLOOKUP(AO495,'ESO zone constants'!$D$3:$H$4953,5,FALSE),""),""),"")</f>
        <v/>
      </c>
      <c r="AP495" s="44"/>
      <c r="AQ495" s="43" t="str">
        <f>IF(AP495&lt;&gt;"",IF(AP495&lt;&gt;"LIBSETS_DROP_MECHANIC_MONSTER_NAME",VLOOKUP(AP495,'LibSets constants'!$I$4:$L$1003,3,FALSE),""),"")</f>
        <v/>
      </c>
      <c r="AR495" s="43" t="str">
        <f>IF(AP495&lt;&gt;"",IF(AP495&lt;&gt;"LIBSETS_DROP_MECHANIC_MONSTER_NAME",VLOOKUP(AP495,'LibSets constants'!$I$4:$L$1003,4,FALSE),""),"")</f>
        <v/>
      </c>
      <c r="AS495" s="3" t="str">
        <f>IF(G495&lt;&gt;"LIBSETS_SETTYPE_BATTLEGROUND",IF(G495&lt;&gt;"LIBSETS_SETTYPE_SPECIAL",IF(AT495&lt;&gt;"",VLOOKUP(AT495,'ESO zone constants'!$D$3:$H$4953,5,FALSE),""),""),"")</f>
        <v/>
      </c>
      <c r="AU495" s="44"/>
      <c r="AV495" s="43" t="str">
        <f>IF(AU495&lt;&gt;"",IF(AU495&lt;&gt;"LIBSETS_DROP_MECHANIC_MONSTER_NAME",VLOOKUP(AU495,'LibSets constants'!$I$4:$L$1003,3,FALSE),""),"")</f>
        <v/>
      </c>
      <c r="AW495" s="43" t="str">
        <f>IF(AU495&lt;&gt;"",IF(AU495&lt;&gt;"LIBSETS_DROP_MECHANIC_MONSTER_NAME",VLOOKUP(AU495,'LibSets constants'!$I$4:$L$1003,4,FALSE),""),"")</f>
        <v/>
      </c>
      <c r="AX495" s="87" t="s">
        <v>2678</v>
      </c>
      <c r="AY495" s="21" t="str">
        <f t="shared" si="35"/>
        <v>[569] = {wayshrines={437,437,437,}, dlcId=DLC_FLAMES_OF_AMBITION</v>
      </c>
      <c r="AZ495" s="21" t="str">
        <f t="shared" si="36"/>
        <v>, zoneIds={1228}, veteran=false</v>
      </c>
      <c r="BA495" s="21" t="str">
        <f t="shared" si="37"/>
        <v>, setType=LIBSETS_SETTYPE_DUNGEON</v>
      </c>
      <c r="BB495" s="21" t="str">
        <f t="shared" si="38"/>
        <v>},</v>
      </c>
      <c r="BC495" s="21" t="str">
        <f t="shared" si="39"/>
        <v xml:space="preserve"> --True-Sworn Fury  / Wahrgeschworenen-Raserei   [Black Drake Villa]</v>
      </c>
    </row>
    <row r="496" spans="1:55" x14ac:dyDescent="0.25">
      <c r="A496" s="5">
        <v>570</v>
      </c>
      <c r="B496" t="s">
        <v>2427</v>
      </c>
      <c r="C496" t="s">
        <v>2792</v>
      </c>
      <c r="D496" s="3">
        <f>A496</f>
        <v>570</v>
      </c>
      <c r="G496" s="3" t="s">
        <v>1482</v>
      </c>
      <c r="I496" t="s">
        <v>91</v>
      </c>
      <c r="J496" t="s">
        <v>91</v>
      </c>
      <c r="K496" s="37">
        <v>437</v>
      </c>
      <c r="L496" s="37">
        <v>437</v>
      </c>
      <c r="M496" s="37">
        <v>437</v>
      </c>
      <c r="N496">
        <v>0</v>
      </c>
      <c r="O496" s="66" t="s">
        <v>2413</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constants'!$B$4:$C$1003,2,FALSE),"")</f>
        <v>Flames of Ambition</v>
      </c>
      <c r="V496" s="3" t="str">
        <f>IF(U496&lt;&gt;"",IF(U496&lt;&gt;"LIBSETS_DROP_MECHANIC_MONSTER_NAME",VLOOKUP(U496,'LibSets constants'!$I$4:$L$1003,3,FALSE),""),"")</f>
        <v/>
      </c>
      <c r="W496" s="3" t="str">
        <f>IF(U496&lt;&gt;"",IF(U496&lt;&gt;"LIBSETS_DROP_MECHANIC_MONSTER_NAME",VLOOKUP(U496,'LibSets constants'!$I$4:$L$1003,4,FALSE),""),"")</f>
        <v/>
      </c>
      <c r="X496" s="3"/>
      <c r="Y496" s="3" t="str">
        <f>IF(G496&lt;&gt;"LIBSETS_SETTYPE_BATTLEGROUND",IF(G496&lt;&gt;"LIBSETS_SETTYPE_SPECIAL",IF(X496&lt;&gt;"",X496,IF(Z496&lt;&gt;"",VLOOKUP(Z496,'ESO zone constants'!$D$3:$H$4953,5,FALSE),"")),""),"")</f>
        <v/>
      </c>
      <c r="Z496" t="str">
        <f>IF(AND(O496&lt;&gt;"",NOT(ISERROR(O496))),"",IF(AND(L496&lt;&gt;"",L496&gt;0,NOT(ISERROR(L496))),VLOOKUP(L496,'ESO dumped WayshrineInfo'!$K$3:$N$9999,4,FALSE),""))</f>
        <v/>
      </c>
      <c r="AB496" s="43" t="str">
        <f>IF(AA496&lt;&gt;"",IF(AA496&lt;&gt;"LIBSETS_DROP_MECHANIC_MONSTER_NAME",VLOOKUP(AA496,'LibSets constants'!$I$4:$L$1003,3,FALSE),""),"")</f>
        <v/>
      </c>
      <c r="AC496" s="43" t="str">
        <f>IF(AA496&lt;&gt;"",IF(AA496&lt;&gt;"LIBSETS_DROP_MECHANIC_MONSTER_NAME",VLOOKUP(AA496,'LibSets constants'!$I$4:$L$1003,4,FALSE),""),"")</f>
        <v/>
      </c>
      <c r="AD496" s="3" t="str">
        <f>IF(G496&lt;&gt;"LIBSETS_SETTYPE_BATTLEGROUND",IF(G496&lt;&gt;"LIBSETS_SETTYPE_SPECIAL",IF(AE496&lt;&gt;"",VLOOKUP(AE496,'ESO zone constants'!$D$3:$H$4953,5,FALSE),""),""),"")</f>
        <v/>
      </c>
      <c r="AE496" t="str">
        <f>IF(AND(O496&lt;&gt;"",NOT(ISERROR(O496))),"",IF(AND(M496&lt;&gt;"",M496&gt;0,NOT(ISERROR(M496))),VLOOKUP(M496,'ESO dumped WayshrineInfo'!$K$3:$N$9999,4,FALSE),""))</f>
        <v/>
      </c>
      <c r="AF496" s="44"/>
      <c r="AG496" s="43" t="str">
        <f>IF(AF496&lt;&gt;"",IF(AF496&lt;&gt;"LIBSETS_DROP_MECHANIC_MONSTER_NAME",VLOOKUP(AF496,'LibSets constants'!$I$4:$L$1003,3,FALSE),""),"")</f>
        <v/>
      </c>
      <c r="AH496" s="43" t="str">
        <f>IF(AF496&lt;&gt;"",IF(AF496&lt;&gt;"LIBSETS_DROP_MECHANIC_MONSTER_NAME",VLOOKUP(AF496,'LibSets constants'!$I$4:$L$1003,4,FALSE),""),"")</f>
        <v/>
      </c>
      <c r="AI496" s="3" t="str">
        <f>IF(G496&lt;&gt;"LIBSETS_SETTYPE_BATTLEGROUND",IF(G496&lt;&gt;"LIBSETS_SETTYPE_SPECIAL",IF(AJ496&lt;&gt;"",VLOOKUP(AJ496,'ESO zone constants'!$D$3:$H$4953,5,FALSE),""),""),"")</f>
        <v/>
      </c>
      <c r="AK496" s="44"/>
      <c r="AL496" s="43" t="str">
        <f>IF(AK496&lt;&gt;"",IF(AK496&lt;&gt;"LIBSETS_DROP_MECHANIC_MONSTER_NAME",VLOOKUP(AK496,'LibSets constants'!$I$4:$L$1003,3,FALSE),""),"")</f>
        <v/>
      </c>
      <c r="AM496" s="43" t="str">
        <f>IF(AK496&lt;&gt;"",IF(AK496&lt;&gt;"LIBSETS_DROP_MECHANIC_MONSTER_NAME",VLOOKUP(AK496,'LibSets constants'!$I$4:$L$1003,4,FALSE),""),"")</f>
        <v/>
      </c>
      <c r="AN496" s="3" t="str">
        <f>IF(G496&lt;&gt;"LIBSETS_SETTYPE_BATTLEGROUND",IF(G496&lt;&gt;"LIBSETS_SETTYPE_SPECIAL",IF(AO496&lt;&gt;"",VLOOKUP(AO496,'ESO zone constants'!$D$3:$H$4953,5,FALSE),""),""),"")</f>
        <v/>
      </c>
      <c r="AP496" s="44"/>
      <c r="AQ496" s="43" t="str">
        <f>IF(AP496&lt;&gt;"",IF(AP496&lt;&gt;"LIBSETS_DROP_MECHANIC_MONSTER_NAME",VLOOKUP(AP496,'LibSets constants'!$I$4:$L$1003,3,FALSE),""),"")</f>
        <v/>
      </c>
      <c r="AR496" s="43" t="str">
        <f>IF(AP496&lt;&gt;"",IF(AP496&lt;&gt;"LIBSETS_DROP_MECHANIC_MONSTER_NAME",VLOOKUP(AP496,'LibSets constants'!$I$4:$L$1003,4,FALSE),""),"")</f>
        <v/>
      </c>
      <c r="AS496" s="3" t="str">
        <f>IF(G496&lt;&gt;"LIBSETS_SETTYPE_BATTLEGROUND",IF(G496&lt;&gt;"LIBSETS_SETTYPE_SPECIAL",IF(AT496&lt;&gt;"",VLOOKUP(AT496,'ESO zone constants'!$D$3:$H$4953,5,FALSE),""),""),"")</f>
        <v/>
      </c>
      <c r="AU496" s="44"/>
      <c r="AV496" s="43" t="str">
        <f>IF(AU496&lt;&gt;"",IF(AU496&lt;&gt;"LIBSETS_DROP_MECHANIC_MONSTER_NAME",VLOOKUP(AU496,'LibSets constants'!$I$4:$L$1003,3,FALSE),""),"")</f>
        <v/>
      </c>
      <c r="AW496" s="43" t="str">
        <f>IF(AU496&lt;&gt;"",IF(AU496&lt;&gt;"LIBSETS_DROP_MECHANIC_MONSTER_NAME",VLOOKUP(AU496,'LibSets constants'!$I$4:$L$1003,4,FALSE),""),"")</f>
        <v/>
      </c>
      <c r="AX496" s="87" t="s">
        <v>2678</v>
      </c>
      <c r="AY496" s="21" t="str">
        <f t="shared" si="35"/>
        <v>[570] = {wayshrines={437,437,437,}, dlcId=DLC_FLAMES_OF_AMBITION</v>
      </c>
      <c r="AZ496" s="21" t="str">
        <f t="shared" si="36"/>
        <v>, zoneIds={1228}, veteran=false</v>
      </c>
      <c r="BA496" s="21" t="str">
        <f t="shared" si="37"/>
        <v>, setType=LIBSETS_SETTYPE_DUNGEON</v>
      </c>
      <c r="BB496" s="21" t="str">
        <f t="shared" si="38"/>
        <v>},</v>
      </c>
      <c r="BC496" s="21" t="str">
        <f t="shared" si="39"/>
        <v xml:space="preserve"> --Kinras\'s Wrath / Kinra's Zorn   [Black Drake Villa]</v>
      </c>
    </row>
    <row r="497" spans="1:55" x14ac:dyDescent="0.25">
      <c r="A497" s="5">
        <v>571</v>
      </c>
      <c r="B497" t="s">
        <v>2428</v>
      </c>
      <c r="C497" t="s">
        <v>2791</v>
      </c>
      <c r="D497" s="3">
        <f>A497</f>
        <v>571</v>
      </c>
      <c r="E497" s="42"/>
      <c r="G497" s="3" t="s">
        <v>1482</v>
      </c>
      <c r="I497" t="s">
        <v>91</v>
      </c>
      <c r="J497" t="s">
        <v>91</v>
      </c>
      <c r="K497" s="37">
        <v>437</v>
      </c>
      <c r="L497" s="37">
        <v>437</v>
      </c>
      <c r="M497" s="37">
        <v>437</v>
      </c>
      <c r="N497">
        <v>0</v>
      </c>
      <c r="O497" s="66" t="s">
        <v>2413</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constants'!$B$4:$C$1003,2,FALSE),"")</f>
        <v>Flames of Ambition</v>
      </c>
      <c r="V497" s="3" t="str">
        <f>IF(U497&lt;&gt;"",IF(U497&lt;&gt;"LIBSETS_DROP_MECHANIC_MONSTER_NAME",VLOOKUP(U497,'LibSets constants'!$I$4:$L$1003,3,FALSE),""),"")</f>
        <v/>
      </c>
      <c r="W497" s="3" t="str">
        <f>IF(U497&lt;&gt;"",IF(U497&lt;&gt;"LIBSETS_DROP_MECHANIC_MONSTER_NAME",VLOOKUP(U497,'LibSets constants'!$I$4:$L$1003,4,FALSE),""),"")</f>
        <v/>
      </c>
      <c r="X497" s="3"/>
      <c r="Y497" s="3" t="str">
        <f>IF(G497&lt;&gt;"LIBSETS_SETTYPE_BATTLEGROUND",IF(G497&lt;&gt;"LIBSETS_SETTYPE_SPECIAL",IF(X497&lt;&gt;"",X497,IF(Z497&lt;&gt;"",VLOOKUP(Z497,'ESO zone constants'!$D$3:$H$4953,5,FALSE),"")),""),"")</f>
        <v/>
      </c>
      <c r="Z497" t="str">
        <f>IF(AND(O497&lt;&gt;"",NOT(ISERROR(O497))),"",IF(AND(L497&lt;&gt;"",L497&gt;0,NOT(ISERROR(L497))),VLOOKUP(L497,'ESO dumped WayshrineInfo'!$K$3:$N$9999,4,FALSE),""))</f>
        <v/>
      </c>
      <c r="AB497" s="43" t="str">
        <f>IF(AA497&lt;&gt;"",IF(AA497&lt;&gt;"LIBSETS_DROP_MECHANIC_MONSTER_NAME",VLOOKUP(AA497,'LibSets constants'!$I$4:$L$1003,3,FALSE),""),"")</f>
        <v/>
      </c>
      <c r="AC497" s="43" t="str">
        <f>IF(AA497&lt;&gt;"",IF(AA497&lt;&gt;"LIBSETS_DROP_MECHANIC_MONSTER_NAME",VLOOKUP(AA497,'LibSets constants'!$I$4:$L$1003,4,FALSE),""),"")</f>
        <v/>
      </c>
      <c r="AD497" s="3" t="str">
        <f>IF(G497&lt;&gt;"LIBSETS_SETTYPE_BATTLEGROUND",IF(G497&lt;&gt;"LIBSETS_SETTYPE_SPECIAL",IF(AE497&lt;&gt;"",VLOOKUP(AE497,'ESO zone constants'!$D$3:$H$4953,5,FALSE),""),""),"")</f>
        <v/>
      </c>
      <c r="AE497" t="str">
        <f>IF(AND(O497&lt;&gt;"",NOT(ISERROR(O497))),"",IF(AND(M497&lt;&gt;"",M497&gt;0,NOT(ISERROR(M497))),VLOOKUP(M497,'ESO dumped WayshrineInfo'!$K$3:$N$9999,4,FALSE),""))</f>
        <v/>
      </c>
      <c r="AF497" s="44"/>
      <c r="AG497" s="43" t="str">
        <f>IF(AF497&lt;&gt;"",IF(AF497&lt;&gt;"LIBSETS_DROP_MECHANIC_MONSTER_NAME",VLOOKUP(AF497,'LibSets constants'!$I$4:$L$1003,3,FALSE),""),"")</f>
        <v/>
      </c>
      <c r="AH497" s="43" t="str">
        <f>IF(AF497&lt;&gt;"",IF(AF497&lt;&gt;"LIBSETS_DROP_MECHANIC_MONSTER_NAME",VLOOKUP(AF497,'LibSets constants'!$I$4:$L$1003,4,FALSE),""),"")</f>
        <v/>
      </c>
      <c r="AI497" s="3" t="str">
        <f>IF(G497&lt;&gt;"LIBSETS_SETTYPE_BATTLEGROUND",IF(G497&lt;&gt;"LIBSETS_SETTYPE_SPECIAL",IF(AJ497&lt;&gt;"",VLOOKUP(AJ497,'ESO zone constants'!$D$3:$H$4953,5,FALSE),""),""),"")</f>
        <v/>
      </c>
      <c r="AK497" s="44"/>
      <c r="AL497" s="43" t="str">
        <f>IF(AK497&lt;&gt;"",IF(AK497&lt;&gt;"LIBSETS_DROP_MECHANIC_MONSTER_NAME",VLOOKUP(AK497,'LibSets constants'!$I$4:$L$1003,3,FALSE),""),"")</f>
        <v/>
      </c>
      <c r="AM497" s="43" t="str">
        <f>IF(AK497&lt;&gt;"",IF(AK497&lt;&gt;"LIBSETS_DROP_MECHANIC_MONSTER_NAME",VLOOKUP(AK497,'LibSets constants'!$I$4:$L$1003,4,FALSE),""),"")</f>
        <v/>
      </c>
      <c r="AN497" s="3" t="str">
        <f>IF(G497&lt;&gt;"LIBSETS_SETTYPE_BATTLEGROUND",IF(G497&lt;&gt;"LIBSETS_SETTYPE_SPECIAL",IF(AO497&lt;&gt;"",VLOOKUP(AO497,'ESO zone constants'!$D$3:$H$4953,5,FALSE),""),""),"")</f>
        <v/>
      </c>
      <c r="AP497" s="44"/>
      <c r="AQ497" s="43" t="str">
        <f>IF(AP497&lt;&gt;"",IF(AP497&lt;&gt;"LIBSETS_DROP_MECHANIC_MONSTER_NAME",VLOOKUP(AP497,'LibSets constants'!$I$4:$L$1003,3,FALSE),""),"")</f>
        <v/>
      </c>
      <c r="AR497" s="43" t="str">
        <f>IF(AP497&lt;&gt;"",IF(AP497&lt;&gt;"LIBSETS_DROP_MECHANIC_MONSTER_NAME",VLOOKUP(AP497,'LibSets constants'!$I$4:$L$1003,4,FALSE),""),"")</f>
        <v/>
      </c>
      <c r="AS497" s="3" t="str">
        <f>IF(G497&lt;&gt;"LIBSETS_SETTYPE_BATTLEGROUND",IF(G497&lt;&gt;"LIBSETS_SETTYPE_SPECIAL",IF(AT497&lt;&gt;"",VLOOKUP(AT497,'ESO zone constants'!$D$3:$H$4953,5,FALSE),""),""),"")</f>
        <v/>
      </c>
      <c r="AU497" s="44"/>
      <c r="AV497" s="43" t="str">
        <f>IF(AU497&lt;&gt;"",IF(AU497&lt;&gt;"LIBSETS_DROP_MECHANIC_MONSTER_NAME",VLOOKUP(AU497,'LibSets constants'!$I$4:$L$1003,3,FALSE),""),"")</f>
        <v/>
      </c>
      <c r="AW497" s="43" t="str">
        <f>IF(AU497&lt;&gt;"",IF(AU497&lt;&gt;"LIBSETS_DROP_MECHANIC_MONSTER_NAME",VLOOKUP(AU497,'LibSets constants'!$I$4:$L$1003,4,FALSE),""),"")</f>
        <v/>
      </c>
      <c r="AX497" s="87" t="s">
        <v>2678</v>
      </c>
      <c r="AY497" s="21" t="str">
        <f t="shared" si="35"/>
        <v>[571] = {wayshrines={437,437,437,}, dlcId=DLC_FLAMES_OF_AMBITION</v>
      </c>
      <c r="AZ497" s="21" t="str">
        <f t="shared" si="36"/>
        <v>, zoneIds={1228}, veteran=false</v>
      </c>
      <c r="BA497" s="21" t="str">
        <f t="shared" si="37"/>
        <v>, setType=LIBSETS_SETTYPE_DUNGEON</v>
      </c>
      <c r="BB497" s="21" t="str">
        <f t="shared" si="38"/>
        <v>},</v>
      </c>
      <c r="BC497" s="21" t="str">
        <f t="shared" si="39"/>
        <v xml:space="preserve"> --Drake\'s Rush / Dracheneile   [Black Drake Villa]</v>
      </c>
    </row>
    <row r="498" spans="1:55" x14ac:dyDescent="0.25">
      <c r="A498" s="5">
        <v>572</v>
      </c>
      <c r="B498" t="s">
        <v>2429</v>
      </c>
      <c r="C498" t="s">
        <v>2411</v>
      </c>
      <c r="D498" s="3">
        <f>A498</f>
        <v>572</v>
      </c>
      <c r="G498" s="3" t="s">
        <v>1482</v>
      </c>
      <c r="I498" t="s">
        <v>91</v>
      </c>
      <c r="J498" t="s">
        <v>91</v>
      </c>
      <c r="K498" s="37">
        <v>454</v>
      </c>
      <c r="L498" s="37">
        <v>454</v>
      </c>
      <c r="M498" s="37">
        <v>454</v>
      </c>
      <c r="N498">
        <v>0</v>
      </c>
      <c r="O498" s="66" t="s">
        <v>2414</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constants'!$B$4:$C$1003,2,FALSE),"")</f>
        <v>Flames of Ambition</v>
      </c>
      <c r="V498" s="3" t="str">
        <f>IF(U498&lt;&gt;"",IF(U498&lt;&gt;"LIBSETS_DROP_MECHANIC_MONSTER_NAME",VLOOKUP(U498,'LibSets constants'!$I$4:$L$1003,3,FALSE),""),"")</f>
        <v/>
      </c>
      <c r="W498" s="3" t="str">
        <f>IF(U498&lt;&gt;"",IF(U498&lt;&gt;"LIBSETS_DROP_MECHANIC_MONSTER_NAME",VLOOKUP(U498,'LibSets constants'!$I$4:$L$1003,4,FALSE),""),"")</f>
        <v/>
      </c>
      <c r="X498" s="3"/>
      <c r="Y498" s="3" t="str">
        <f>IF(G498&lt;&gt;"LIBSETS_SETTYPE_BATTLEGROUND",IF(G498&lt;&gt;"LIBSETS_SETTYPE_SPECIAL",IF(X498&lt;&gt;"",X498,IF(Z498&lt;&gt;"",VLOOKUP(Z498,'ESO zone constants'!$D$3:$H$4953,5,FALSE),"")),""),"")</f>
        <v/>
      </c>
      <c r="Z498" t="str">
        <f>IF(AND(O498&lt;&gt;"",NOT(ISERROR(O498))),"",IF(AND(L498&lt;&gt;"",L498&gt;0,NOT(ISERROR(L498))),VLOOKUP(L498,'ESO dumped WayshrineInfo'!$K$3:$N$9999,4,FALSE),""))</f>
        <v/>
      </c>
      <c r="AB498" s="43" t="str">
        <f>IF(AA498&lt;&gt;"",IF(AA498&lt;&gt;"LIBSETS_DROP_MECHANIC_MONSTER_NAME",VLOOKUP(AA498,'LibSets constants'!$I$4:$L$1003,3,FALSE),""),"")</f>
        <v/>
      </c>
      <c r="AC498" s="43" t="str">
        <f>IF(AA498&lt;&gt;"",IF(AA498&lt;&gt;"LIBSETS_DROP_MECHANIC_MONSTER_NAME",VLOOKUP(AA498,'LibSets constants'!$I$4:$L$1003,4,FALSE),""),"")</f>
        <v/>
      </c>
      <c r="AD498" s="3" t="str">
        <f>IF(G498&lt;&gt;"LIBSETS_SETTYPE_BATTLEGROUND",IF(G498&lt;&gt;"LIBSETS_SETTYPE_SPECIAL",IF(AE498&lt;&gt;"",VLOOKUP(AE498,'ESO zone constants'!$D$3:$H$4953,5,FALSE),""),""),"")</f>
        <v/>
      </c>
      <c r="AE498" t="str">
        <f>IF(AND(O498&lt;&gt;"",NOT(ISERROR(O498))),"",IF(AND(M498&lt;&gt;"",M498&gt;0,NOT(ISERROR(M498))),VLOOKUP(M498,'ESO dumped WayshrineInfo'!$K$3:$N$9999,4,FALSE),""))</f>
        <v/>
      </c>
      <c r="AF498" s="44"/>
      <c r="AG498" s="43" t="str">
        <f>IF(AF498&lt;&gt;"",IF(AF498&lt;&gt;"LIBSETS_DROP_MECHANIC_MONSTER_NAME",VLOOKUP(AF498,'LibSets constants'!$I$4:$L$1003,3,FALSE),""),"")</f>
        <v/>
      </c>
      <c r="AH498" s="43" t="str">
        <f>IF(AF498&lt;&gt;"",IF(AF498&lt;&gt;"LIBSETS_DROP_MECHANIC_MONSTER_NAME",VLOOKUP(AF498,'LibSets constants'!$I$4:$L$1003,4,FALSE),""),"")</f>
        <v/>
      </c>
      <c r="AI498" s="3" t="str">
        <f>IF(G498&lt;&gt;"LIBSETS_SETTYPE_BATTLEGROUND",IF(G498&lt;&gt;"LIBSETS_SETTYPE_SPECIAL",IF(AJ498&lt;&gt;"",VLOOKUP(AJ498,'ESO zone constants'!$D$3:$H$4953,5,FALSE),""),""),"")</f>
        <v/>
      </c>
      <c r="AK498" s="44"/>
      <c r="AL498" s="43" t="str">
        <f>IF(AK498&lt;&gt;"",IF(AK498&lt;&gt;"LIBSETS_DROP_MECHANIC_MONSTER_NAME",VLOOKUP(AK498,'LibSets constants'!$I$4:$L$1003,3,FALSE),""),"")</f>
        <v/>
      </c>
      <c r="AM498" s="43" t="str">
        <f>IF(AK498&lt;&gt;"",IF(AK498&lt;&gt;"LIBSETS_DROP_MECHANIC_MONSTER_NAME",VLOOKUP(AK498,'LibSets constants'!$I$4:$L$1003,4,FALSE),""),"")</f>
        <v/>
      </c>
      <c r="AN498" s="3" t="str">
        <f>IF(G498&lt;&gt;"LIBSETS_SETTYPE_BATTLEGROUND",IF(G498&lt;&gt;"LIBSETS_SETTYPE_SPECIAL",IF(AO498&lt;&gt;"",VLOOKUP(AO498,'ESO zone constants'!$D$3:$H$4953,5,FALSE),""),""),"")</f>
        <v/>
      </c>
      <c r="AP498" s="44"/>
      <c r="AQ498" s="43" t="str">
        <f>IF(AP498&lt;&gt;"",IF(AP498&lt;&gt;"LIBSETS_DROP_MECHANIC_MONSTER_NAME",VLOOKUP(AP498,'LibSets constants'!$I$4:$L$1003,3,FALSE),""),"")</f>
        <v/>
      </c>
      <c r="AR498" s="43" t="str">
        <f>IF(AP498&lt;&gt;"",IF(AP498&lt;&gt;"LIBSETS_DROP_MECHANIC_MONSTER_NAME",VLOOKUP(AP498,'LibSets constants'!$I$4:$L$1003,4,FALSE),""),"")</f>
        <v/>
      </c>
      <c r="AS498" s="3" t="str">
        <f>IF(G498&lt;&gt;"LIBSETS_SETTYPE_BATTLEGROUND",IF(G498&lt;&gt;"LIBSETS_SETTYPE_SPECIAL",IF(AT498&lt;&gt;"",VLOOKUP(AT498,'ESO zone constants'!$D$3:$H$4953,5,FALSE),""),""),"")</f>
        <v/>
      </c>
      <c r="AU498" s="44"/>
      <c r="AV498" s="43" t="str">
        <f>IF(AU498&lt;&gt;"",IF(AU498&lt;&gt;"LIBSETS_DROP_MECHANIC_MONSTER_NAME",VLOOKUP(AU498,'LibSets constants'!$I$4:$L$1003,3,FALSE),""),"")</f>
        <v/>
      </c>
      <c r="AW498" s="43" t="str">
        <f>IF(AU498&lt;&gt;"",IF(AU498&lt;&gt;"LIBSETS_DROP_MECHANIC_MONSTER_NAME",VLOOKUP(AU498,'LibSets constants'!$I$4:$L$1003,4,FALSE),""),"")</f>
        <v/>
      </c>
      <c r="AX498" s="87" t="s">
        <v>2678</v>
      </c>
      <c r="AY498" s="21" t="str">
        <f t="shared" si="35"/>
        <v>[572] = {wayshrines={454,454,454,}, dlcId=DLC_FLAMES_OF_AMBITION</v>
      </c>
      <c r="AZ498" s="21" t="str">
        <f t="shared" si="36"/>
        <v>, zoneIds={1229}, veteran=false</v>
      </c>
      <c r="BA498" s="21" t="str">
        <f t="shared" si="37"/>
        <v>, setType=LIBSETS_SETTYPE_DUNGEON</v>
      </c>
      <c r="BB498" s="21" t="str">
        <f t="shared" si="38"/>
        <v>},</v>
      </c>
      <c r="BC498" s="21" t="str">
        <f t="shared" si="39"/>
        <v xml:space="preserve"> --Unleashed Ritualist / Entfesselter Ritualist   [The Cauldron]</v>
      </c>
    </row>
    <row r="499" spans="1:55" x14ac:dyDescent="0.25">
      <c r="A499" s="5">
        <v>573</v>
      </c>
      <c r="B499" t="s">
        <v>2430</v>
      </c>
      <c r="C499" t="s">
        <v>2787</v>
      </c>
      <c r="D499" s="3">
        <f>A499</f>
        <v>573</v>
      </c>
      <c r="G499" s="3" t="s">
        <v>1482</v>
      </c>
      <c r="I499" t="s">
        <v>91</v>
      </c>
      <c r="J499" t="s">
        <v>91</v>
      </c>
      <c r="K499" s="37">
        <v>454</v>
      </c>
      <c r="L499" s="37">
        <v>454</v>
      </c>
      <c r="M499" s="37">
        <v>454</v>
      </c>
      <c r="N499">
        <v>0</v>
      </c>
      <c r="O499" s="66" t="s">
        <v>2414</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constants'!$B$4:$C$1003,2,FALSE),"")</f>
        <v>Flames of Ambition</v>
      </c>
      <c r="V499" s="3" t="str">
        <f>IF(U499&lt;&gt;"",IF(U499&lt;&gt;"LIBSETS_DROP_MECHANIC_MONSTER_NAME",VLOOKUP(U499,'LibSets constants'!$I$4:$L$1003,3,FALSE),""),"")</f>
        <v/>
      </c>
      <c r="W499" s="3" t="str">
        <f>IF(U499&lt;&gt;"",IF(U499&lt;&gt;"LIBSETS_DROP_MECHANIC_MONSTER_NAME",VLOOKUP(U499,'LibSets constants'!$I$4:$L$1003,4,FALSE),""),"")</f>
        <v/>
      </c>
      <c r="X499" s="3"/>
      <c r="Y499" s="3" t="str">
        <f>IF(G499&lt;&gt;"LIBSETS_SETTYPE_BATTLEGROUND",IF(G499&lt;&gt;"LIBSETS_SETTYPE_SPECIAL",IF(X499&lt;&gt;"",X499,IF(Z499&lt;&gt;"",VLOOKUP(Z499,'ESO zone constants'!$D$3:$H$4953,5,FALSE),"")),""),"")</f>
        <v/>
      </c>
      <c r="Z499" t="str">
        <f>IF(AND(O499&lt;&gt;"",NOT(ISERROR(O499))),"",IF(AND(L499&lt;&gt;"",L499&gt;0,NOT(ISERROR(L499))),VLOOKUP(L499,'ESO dumped WayshrineInfo'!$K$3:$N$9999,4,FALSE),""))</f>
        <v/>
      </c>
      <c r="AB499" s="43" t="str">
        <f>IF(AA499&lt;&gt;"",IF(AA499&lt;&gt;"LIBSETS_DROP_MECHANIC_MONSTER_NAME",VLOOKUP(AA499,'LibSets constants'!$I$4:$L$1003,3,FALSE),""),"")</f>
        <v/>
      </c>
      <c r="AC499" s="43" t="str">
        <f>IF(AA499&lt;&gt;"",IF(AA499&lt;&gt;"LIBSETS_DROP_MECHANIC_MONSTER_NAME",VLOOKUP(AA499,'LibSets constants'!$I$4:$L$1003,4,FALSE),""),"")</f>
        <v/>
      </c>
      <c r="AD499" s="3" t="str">
        <f>IF(G499&lt;&gt;"LIBSETS_SETTYPE_BATTLEGROUND",IF(G499&lt;&gt;"LIBSETS_SETTYPE_SPECIAL",IF(AE499&lt;&gt;"",VLOOKUP(AE499,'ESO zone constants'!$D$3:$H$4953,5,FALSE),""),""),"")</f>
        <v/>
      </c>
      <c r="AE499" t="str">
        <f>IF(AND(O499&lt;&gt;"",NOT(ISERROR(O499))),"",IF(AND(M499&lt;&gt;"",M499&gt;0,NOT(ISERROR(M499))),VLOOKUP(M499,'ESO dumped WayshrineInfo'!$K$3:$N$9999,4,FALSE),""))</f>
        <v/>
      </c>
      <c r="AF499" s="44"/>
      <c r="AG499" s="43" t="str">
        <f>IF(AF499&lt;&gt;"",IF(AF499&lt;&gt;"LIBSETS_DROP_MECHANIC_MONSTER_NAME",VLOOKUP(AF499,'LibSets constants'!$I$4:$L$1003,3,FALSE),""),"")</f>
        <v/>
      </c>
      <c r="AH499" s="43" t="str">
        <f>IF(AF499&lt;&gt;"",IF(AF499&lt;&gt;"LIBSETS_DROP_MECHANIC_MONSTER_NAME",VLOOKUP(AF499,'LibSets constants'!$I$4:$L$1003,4,FALSE),""),"")</f>
        <v/>
      </c>
      <c r="AI499" s="3" t="str">
        <f>IF(G499&lt;&gt;"LIBSETS_SETTYPE_BATTLEGROUND",IF(G499&lt;&gt;"LIBSETS_SETTYPE_SPECIAL",IF(AJ499&lt;&gt;"",VLOOKUP(AJ499,'ESO zone constants'!$D$3:$H$4953,5,FALSE),""),""),"")</f>
        <v/>
      </c>
      <c r="AK499" s="44"/>
      <c r="AL499" s="43" t="str">
        <f>IF(AK499&lt;&gt;"",IF(AK499&lt;&gt;"LIBSETS_DROP_MECHANIC_MONSTER_NAME",VLOOKUP(AK499,'LibSets constants'!$I$4:$L$1003,3,FALSE),""),"")</f>
        <v/>
      </c>
      <c r="AM499" s="43" t="str">
        <f>IF(AK499&lt;&gt;"",IF(AK499&lt;&gt;"LIBSETS_DROP_MECHANIC_MONSTER_NAME",VLOOKUP(AK499,'LibSets constants'!$I$4:$L$1003,4,FALSE),""),"")</f>
        <v/>
      </c>
      <c r="AN499" s="3" t="str">
        <f>IF(G499&lt;&gt;"LIBSETS_SETTYPE_BATTLEGROUND",IF(G499&lt;&gt;"LIBSETS_SETTYPE_SPECIAL",IF(AO499&lt;&gt;"",VLOOKUP(AO499,'ESO zone constants'!$D$3:$H$4953,5,FALSE),""),""),"")</f>
        <v/>
      </c>
      <c r="AP499" s="44"/>
      <c r="AQ499" s="43" t="str">
        <f>IF(AP499&lt;&gt;"",IF(AP499&lt;&gt;"LIBSETS_DROP_MECHANIC_MONSTER_NAME",VLOOKUP(AP499,'LibSets constants'!$I$4:$L$1003,3,FALSE),""),"")</f>
        <v/>
      </c>
      <c r="AR499" s="43" t="str">
        <f>IF(AP499&lt;&gt;"",IF(AP499&lt;&gt;"LIBSETS_DROP_MECHANIC_MONSTER_NAME",VLOOKUP(AP499,'LibSets constants'!$I$4:$L$1003,4,FALSE),""),"")</f>
        <v/>
      </c>
      <c r="AS499" s="3" t="str">
        <f>IF(G499&lt;&gt;"LIBSETS_SETTYPE_BATTLEGROUND",IF(G499&lt;&gt;"LIBSETS_SETTYPE_SPECIAL",IF(AT499&lt;&gt;"",VLOOKUP(AT499,'ESO zone constants'!$D$3:$H$4953,5,FALSE),""),""),"")</f>
        <v/>
      </c>
      <c r="AU499" s="44"/>
      <c r="AV499" s="43" t="str">
        <f>IF(AU499&lt;&gt;"",IF(AU499&lt;&gt;"LIBSETS_DROP_MECHANIC_MONSTER_NAME",VLOOKUP(AU499,'LibSets constants'!$I$4:$L$1003,3,FALSE),""),"")</f>
        <v/>
      </c>
      <c r="AW499" s="43" t="str">
        <f>IF(AU499&lt;&gt;"",IF(AU499&lt;&gt;"LIBSETS_DROP_MECHANIC_MONSTER_NAME",VLOOKUP(AU499,'LibSets constants'!$I$4:$L$1003,4,FALSE),""),"")</f>
        <v/>
      </c>
      <c r="AX499" s="87" t="s">
        <v>2679</v>
      </c>
      <c r="AY499" s="21" t="str">
        <f t="shared" si="35"/>
        <v>[573] = {wayshrines={454,454,454,}, dlcId=DLC_FLAMES_OF_AMBITION</v>
      </c>
      <c r="AZ499" s="21" t="str">
        <f t="shared" si="36"/>
        <v>, zoneIds={1229}, veteran=false</v>
      </c>
      <c r="BA499" s="21" t="str">
        <f t="shared" si="37"/>
        <v>, setType=LIBSETS_SETTYPE_DUNGEON</v>
      </c>
      <c r="BB499" s="21" t="str">
        <f t="shared" si="38"/>
        <v>, isProcSetAllowedInPvP=1},</v>
      </c>
      <c r="BC499" s="21" t="str">
        <f t="shared" si="39"/>
        <v xml:space="preserve"> --Dagon\'s Dominion / Dagons Herrschaft   [The Cauldron]</v>
      </c>
    </row>
    <row r="500" spans="1:55" x14ac:dyDescent="0.25">
      <c r="A500" s="5">
        <v>574</v>
      </c>
      <c r="B500" t="s">
        <v>2431</v>
      </c>
      <c r="C500" t="s">
        <v>2788</v>
      </c>
      <c r="D500" s="3">
        <f>A500</f>
        <v>574</v>
      </c>
      <c r="G500" s="3" t="s">
        <v>1482</v>
      </c>
      <c r="I500" t="s">
        <v>91</v>
      </c>
      <c r="J500" t="s">
        <v>91</v>
      </c>
      <c r="K500" s="37">
        <v>454</v>
      </c>
      <c r="L500" s="37">
        <v>454</v>
      </c>
      <c r="M500" s="37">
        <v>454</v>
      </c>
      <c r="N500">
        <v>0</v>
      </c>
      <c r="O500" s="66" t="s">
        <v>2414</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constants'!$B$4:$C$1003,2,FALSE),"")</f>
        <v>Flames of Ambition</v>
      </c>
      <c r="V500" s="3" t="str">
        <f>IF(U500&lt;&gt;"",IF(U500&lt;&gt;"LIBSETS_DROP_MECHANIC_MONSTER_NAME",VLOOKUP(U500,'LibSets constants'!$I$4:$L$1003,3,FALSE),""),"")</f>
        <v/>
      </c>
      <c r="W500" s="3" t="str">
        <f>IF(U500&lt;&gt;"",IF(U500&lt;&gt;"LIBSETS_DROP_MECHANIC_MONSTER_NAME",VLOOKUP(U500,'LibSets constants'!$I$4:$L$1003,4,FALSE),""),"")</f>
        <v/>
      </c>
      <c r="X500" s="3"/>
      <c r="Y500" s="3" t="str">
        <f>IF(G500&lt;&gt;"LIBSETS_SETTYPE_BATTLEGROUND",IF(G500&lt;&gt;"LIBSETS_SETTYPE_SPECIAL",IF(X500&lt;&gt;"",X500,IF(Z500&lt;&gt;"",VLOOKUP(Z500,'ESO zone constants'!$D$3:$H$4953,5,FALSE),"")),""),"")</f>
        <v/>
      </c>
      <c r="Z500" t="str">
        <f>IF(AND(O500&lt;&gt;"",NOT(ISERROR(O500))),"",IF(AND(L500&lt;&gt;"",L500&gt;0,NOT(ISERROR(L500))),VLOOKUP(L500,'ESO dumped WayshrineInfo'!$K$3:$N$9999,4,FALSE),""))</f>
        <v/>
      </c>
      <c r="AB500" s="43" t="str">
        <f>IF(AA500&lt;&gt;"",IF(AA500&lt;&gt;"LIBSETS_DROP_MECHANIC_MONSTER_NAME",VLOOKUP(AA500,'LibSets constants'!$I$4:$L$1003,3,FALSE),""),"")</f>
        <v/>
      </c>
      <c r="AC500" s="43" t="str">
        <f>IF(AA500&lt;&gt;"",IF(AA500&lt;&gt;"LIBSETS_DROP_MECHANIC_MONSTER_NAME",VLOOKUP(AA500,'LibSets constants'!$I$4:$L$1003,4,FALSE),""),"")</f>
        <v/>
      </c>
      <c r="AD500" s="3" t="str">
        <f>IF(G500&lt;&gt;"LIBSETS_SETTYPE_BATTLEGROUND",IF(G500&lt;&gt;"LIBSETS_SETTYPE_SPECIAL",IF(AE500&lt;&gt;"",VLOOKUP(AE500,'ESO zone constants'!$D$3:$H$4953,5,FALSE),""),""),"")</f>
        <v/>
      </c>
      <c r="AE500" t="str">
        <f>IF(AND(O500&lt;&gt;"",NOT(ISERROR(O500))),"",IF(AND(M500&lt;&gt;"",M500&gt;0,NOT(ISERROR(M500))),VLOOKUP(M500,'ESO dumped WayshrineInfo'!$K$3:$N$9999,4,FALSE),""))</f>
        <v/>
      </c>
      <c r="AF500" s="44"/>
      <c r="AG500" s="43" t="str">
        <f>IF(AF500&lt;&gt;"",IF(AF500&lt;&gt;"LIBSETS_DROP_MECHANIC_MONSTER_NAME",VLOOKUP(AF500,'LibSets constants'!$I$4:$L$1003,3,FALSE),""),"")</f>
        <v/>
      </c>
      <c r="AH500" s="43" t="str">
        <f>IF(AF500&lt;&gt;"",IF(AF500&lt;&gt;"LIBSETS_DROP_MECHANIC_MONSTER_NAME",VLOOKUP(AF500,'LibSets constants'!$I$4:$L$1003,4,FALSE),""),"")</f>
        <v/>
      </c>
      <c r="AI500" s="3" t="str">
        <f>IF(G500&lt;&gt;"LIBSETS_SETTYPE_BATTLEGROUND",IF(G500&lt;&gt;"LIBSETS_SETTYPE_SPECIAL",IF(AJ500&lt;&gt;"",VLOOKUP(AJ500,'ESO zone constants'!$D$3:$H$4953,5,FALSE),""),""),"")</f>
        <v/>
      </c>
      <c r="AK500" s="44"/>
      <c r="AL500" s="43" t="str">
        <f>IF(AK500&lt;&gt;"",IF(AK500&lt;&gt;"LIBSETS_DROP_MECHANIC_MONSTER_NAME",VLOOKUP(AK500,'LibSets constants'!$I$4:$L$1003,3,FALSE),""),"")</f>
        <v/>
      </c>
      <c r="AM500" s="43" t="str">
        <f>IF(AK500&lt;&gt;"",IF(AK500&lt;&gt;"LIBSETS_DROP_MECHANIC_MONSTER_NAME",VLOOKUP(AK500,'LibSets constants'!$I$4:$L$1003,4,FALSE),""),"")</f>
        <v/>
      </c>
      <c r="AN500" s="3" t="str">
        <f>IF(G500&lt;&gt;"LIBSETS_SETTYPE_BATTLEGROUND",IF(G500&lt;&gt;"LIBSETS_SETTYPE_SPECIAL",IF(AO500&lt;&gt;"",VLOOKUP(AO500,'ESO zone constants'!$D$3:$H$4953,5,FALSE),""),""),"")</f>
        <v/>
      </c>
      <c r="AP500" s="44"/>
      <c r="AQ500" s="43" t="str">
        <f>IF(AP500&lt;&gt;"",IF(AP500&lt;&gt;"LIBSETS_DROP_MECHANIC_MONSTER_NAME",VLOOKUP(AP500,'LibSets constants'!$I$4:$L$1003,3,FALSE),""),"")</f>
        <v/>
      </c>
      <c r="AR500" s="43" t="str">
        <f>IF(AP500&lt;&gt;"",IF(AP500&lt;&gt;"LIBSETS_DROP_MECHANIC_MONSTER_NAME",VLOOKUP(AP500,'LibSets constants'!$I$4:$L$1003,4,FALSE),""),"")</f>
        <v/>
      </c>
      <c r="AS500" s="3" t="str">
        <f>IF(G500&lt;&gt;"LIBSETS_SETTYPE_BATTLEGROUND",IF(G500&lt;&gt;"LIBSETS_SETTYPE_SPECIAL",IF(AT500&lt;&gt;"",VLOOKUP(AT500,'ESO zone constants'!$D$3:$H$4953,5,FALSE),""),""),"")</f>
        <v/>
      </c>
      <c r="AU500" s="44"/>
      <c r="AV500" s="43" t="str">
        <f>IF(AU500&lt;&gt;"",IF(AU500&lt;&gt;"LIBSETS_DROP_MECHANIC_MONSTER_NAME",VLOOKUP(AU500,'LibSets constants'!$I$4:$L$1003,3,FALSE),""),"")</f>
        <v/>
      </c>
      <c r="AW500" s="43" t="str">
        <f>IF(AU500&lt;&gt;"",IF(AU500&lt;&gt;"LIBSETS_DROP_MECHANIC_MONSTER_NAME",VLOOKUP(AU500,'LibSets constants'!$I$4:$L$1003,4,FALSE),""),"")</f>
        <v/>
      </c>
      <c r="AX500" s="87" t="s">
        <v>2678</v>
      </c>
      <c r="AY500" s="21" t="str">
        <f t="shared" si="35"/>
        <v>[574] = {wayshrines={454,454,454,}, dlcId=DLC_FLAMES_OF_AMBITION</v>
      </c>
      <c r="AZ500" s="21" t="str">
        <f t="shared" si="36"/>
        <v>, zoneIds={1229}, veteran=false</v>
      </c>
      <c r="BA500" s="21" t="str">
        <f t="shared" si="37"/>
        <v>, setType=LIBSETS_SETTYPE_DUNGEON</v>
      </c>
      <c r="BB500" s="21" t="str">
        <f t="shared" si="38"/>
        <v>},</v>
      </c>
      <c r="BC500" s="21" t="str">
        <f t="shared" si="39"/>
        <v xml:space="preserve"> --Foolkiller\'s Ward / Schutz des Narrentöters   [The Cauldron]</v>
      </c>
    </row>
    <row r="501" spans="1:55" x14ac:dyDescent="0.25">
      <c r="A501" s="5">
        <v>575</v>
      </c>
      <c r="B501" t="s">
        <v>2263</v>
      </c>
      <c r="C501" t="s">
        <v>2245</v>
      </c>
      <c r="D501" s="3">
        <f>A501</f>
        <v>575</v>
      </c>
      <c r="G501" s="3" t="s">
        <v>1692</v>
      </c>
      <c r="I501" t="s">
        <v>91</v>
      </c>
      <c r="J501" t="s">
        <v>91</v>
      </c>
      <c r="K501" s="37">
        <v>-1</v>
      </c>
      <c r="L501" s="37">
        <v>-1</v>
      </c>
      <c r="M501" s="37">
        <v>-1</v>
      </c>
      <c r="O501" s="66" t="s">
        <v>1809</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2180</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constants'!$B$4:$C$1003,2,FALSE),"")</f>
        <v>Markarth</v>
      </c>
      <c r="U501" s="33" t="s">
        <v>1689</v>
      </c>
      <c r="V501" s="3" t="str">
        <f>IF(U501&lt;&gt;"",IF(U501&lt;&gt;"LIBSETS_DROP_MECHANIC_MONSTER_NAME",VLOOKUP(U501,'LibSets constants'!$I$4:$L$1003,3,FALSE),""),"")</f>
        <v>Antiquities (Mythic set items)</v>
      </c>
      <c r="W501" s="3" t="str">
        <f>IF(U501&lt;&gt;"",IF(U501&lt;&gt;"LIBSETS_DROP_MECHANIC_MONSTER_NAME",VLOOKUP(U501,'LibSets constants'!$I$4:$L$1003,4,FALSE),""),"")</f>
        <v>Antiquitäten (Mytische Set Gegenstände)</v>
      </c>
      <c r="X501" s="3"/>
      <c r="Y501" s="3" t="str">
        <f>IF(G501&lt;&gt;"LIBSETS_SETTYPE_BATTLEGROUND",IF(G501&lt;&gt;"LIBSETS_SETTYPE_SPECIAL",IF(X501&lt;&gt;"",X501,IF(Z501&lt;&gt;"",VLOOKUP(Z501,'ESO zone constants'!$D$3:$H$4953,5,FALSE),"")),""),"")</f>
        <v/>
      </c>
      <c r="Z501" t="str">
        <f>IF(AND(O501&lt;&gt;"",NOT(ISERROR(O501))),"",IF(AND(L501&lt;&gt;"",L501&gt;0,NOT(ISERROR(L501))),VLOOKUP(L501,'ESO dumped WayshrineInfo'!$K$3:$N$9999,4,FALSE),""))</f>
        <v/>
      </c>
      <c r="AB501" s="43" t="str">
        <f>IF(AA501&lt;&gt;"",IF(AA501&lt;&gt;"LIBSETS_DROP_MECHANIC_MONSTER_NAME",VLOOKUP(AA501,'LibSets constants'!$I$4:$L$1003,3,FALSE),""),"")</f>
        <v/>
      </c>
      <c r="AC501" s="43" t="str">
        <f>IF(AA501&lt;&gt;"",IF(AA501&lt;&gt;"LIBSETS_DROP_MECHANIC_MONSTER_NAME",VLOOKUP(AA501,'LibSets constants'!$I$4:$L$1003,4,FALSE),""),"")</f>
        <v/>
      </c>
      <c r="AD501" s="3" t="str">
        <f>IF(G501&lt;&gt;"LIBSETS_SETTYPE_BATTLEGROUND",IF(G501&lt;&gt;"LIBSETS_SETTYPE_SPECIAL",IF(AE501&lt;&gt;"",VLOOKUP(AE501,'ESO zone constants'!$D$3:$H$4953,5,FALSE),""),""),"")</f>
        <v/>
      </c>
      <c r="AE501" t="str">
        <f>IF(AND(O501&lt;&gt;"",NOT(ISERROR(O501))),"",IF(AND(M501&lt;&gt;"",M501&gt;0,NOT(ISERROR(M501))),VLOOKUP(M501,'ESO dumped WayshrineInfo'!$K$3:$N$9999,4,FALSE),""))</f>
        <v/>
      </c>
      <c r="AF501" s="44"/>
      <c r="AG501" s="43" t="str">
        <f>IF(AF501&lt;&gt;"",IF(AF501&lt;&gt;"LIBSETS_DROP_MECHANIC_MONSTER_NAME",VLOOKUP(AF501,'LibSets constants'!$I$4:$L$1003,3,FALSE),""),"")</f>
        <v/>
      </c>
      <c r="AH501" s="43" t="str">
        <f>IF(AF501&lt;&gt;"",IF(AF501&lt;&gt;"LIBSETS_DROP_MECHANIC_MONSTER_NAME",VLOOKUP(AF501,'LibSets constants'!$I$4:$L$1003,4,FALSE),""),"")</f>
        <v/>
      </c>
      <c r="AI501" s="3" t="str">
        <f>IF(G501&lt;&gt;"LIBSETS_SETTYPE_BATTLEGROUND",IF(G501&lt;&gt;"LIBSETS_SETTYPE_SPECIAL",IF(AJ501&lt;&gt;"",VLOOKUP(AJ501,'ESO zone constants'!$D$3:$H$4953,5,FALSE),""),""),"")</f>
        <v/>
      </c>
      <c r="AK501" s="44"/>
      <c r="AL501" s="43" t="str">
        <f>IF(AK501&lt;&gt;"",IF(AK501&lt;&gt;"LIBSETS_DROP_MECHANIC_MONSTER_NAME",VLOOKUP(AK501,'LibSets constants'!$I$4:$L$1003,3,FALSE),""),"")</f>
        <v/>
      </c>
      <c r="AM501" s="43" t="str">
        <f>IF(AK501&lt;&gt;"",IF(AK501&lt;&gt;"LIBSETS_DROP_MECHANIC_MONSTER_NAME",VLOOKUP(AK501,'LibSets constants'!$I$4:$L$1003,4,FALSE),""),"")</f>
        <v/>
      </c>
      <c r="AN501" s="3" t="str">
        <f>IF(G501&lt;&gt;"LIBSETS_SETTYPE_BATTLEGROUND",IF(G501&lt;&gt;"LIBSETS_SETTYPE_SPECIAL",IF(AO501&lt;&gt;"",VLOOKUP(AO501,'ESO zone constants'!$D$3:$H$4953,5,FALSE),""),""),"")</f>
        <v/>
      </c>
      <c r="AP501" s="44"/>
      <c r="AQ501" s="43" t="str">
        <f>IF(AP501&lt;&gt;"",IF(AP501&lt;&gt;"LIBSETS_DROP_MECHANIC_MONSTER_NAME",VLOOKUP(AP501,'LibSets constants'!$I$4:$L$1003,3,FALSE),""),"")</f>
        <v/>
      </c>
      <c r="AR501" s="43" t="str">
        <f>IF(AP501&lt;&gt;"",IF(AP501&lt;&gt;"LIBSETS_DROP_MECHANIC_MONSTER_NAME",VLOOKUP(AP501,'LibSets constants'!$I$4:$L$1003,4,FALSE),""),"")</f>
        <v/>
      </c>
      <c r="AS501" s="3" t="str">
        <f>IF(G501&lt;&gt;"LIBSETS_SETTYPE_BATTLEGROUND",IF(G501&lt;&gt;"LIBSETS_SETTYPE_SPECIAL",IF(AT501&lt;&gt;"",VLOOKUP(AT501,'ESO zone constants'!$D$3:$H$4953,5,FALSE),""),""),"")</f>
        <v/>
      </c>
      <c r="AU501" s="44"/>
      <c r="AV501" s="43" t="str">
        <f>IF(AU501&lt;&gt;"",IF(AU501&lt;&gt;"LIBSETS_DROP_MECHANIC_MONSTER_NAME",VLOOKUP(AU501,'LibSets constants'!$I$4:$L$1003,3,FALSE),""),"")</f>
        <v/>
      </c>
      <c r="AW501" s="43" t="str">
        <f>IF(AU501&lt;&gt;"",IF(AU501&lt;&gt;"LIBSETS_DROP_MECHANIC_MONSTER_NAME",VLOOKUP(AU501,'LibSets constants'!$I$4:$L$1003,4,FALSE),""),"")</f>
        <v/>
      </c>
      <c r="AX501" s="87" t="s">
        <v>2678</v>
      </c>
      <c r="AY501" s="21" t="str">
        <f t="shared" si="35"/>
        <v>[575] = {wayshrines={-1,-1,-1,}, dlcId=DLC_MARKARTH</v>
      </c>
      <c r="AZ501" s="21" t="str">
        <f t="shared" si="36"/>
        <v>, veteran=false</v>
      </c>
      <c r="BA501" s="21" t="str">
        <f t="shared" si="37"/>
        <v>, setType=LIBSETS_SETTYPE_MYTHIC</v>
      </c>
      <c r="BB501" s="21" t="str">
        <f t="shared" si="38"/>
        <v>, dropMechanic={LIBSETS_DROP_MECHANIC_ANTIQUITIES}},</v>
      </c>
      <c r="BC501" s="21" t="str">
        <f t="shared" si="39"/>
        <v xml:space="preserve"> --Ring of the Pale Order / Ring des Fahlen Ordens   [Antiquities]</v>
      </c>
    </row>
    <row r="502" spans="1:55" x14ac:dyDescent="0.25">
      <c r="A502" s="5">
        <v>576</v>
      </c>
      <c r="B502" t="s">
        <v>2264</v>
      </c>
      <c r="C502" t="s">
        <v>2287</v>
      </c>
      <c r="D502" s="3">
        <f>A502</f>
        <v>576</v>
      </c>
      <c r="G502" s="3" t="s">
        <v>1692</v>
      </c>
      <c r="I502" t="s">
        <v>91</v>
      </c>
      <c r="J502" t="s">
        <v>91</v>
      </c>
      <c r="K502" s="37">
        <v>-1</v>
      </c>
      <c r="L502" s="37">
        <v>-1</v>
      </c>
      <c r="M502" s="37">
        <v>-1</v>
      </c>
      <c r="O502" s="66" t="s">
        <v>1809</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2180</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constants'!$B$4:$C$1003,2,FALSE),"")</f>
        <v>Markarth</v>
      </c>
      <c r="U502" s="33" t="s">
        <v>1689</v>
      </c>
      <c r="V502" s="3" t="str">
        <f>IF(U502&lt;&gt;"",IF(U502&lt;&gt;"LIBSETS_DROP_MECHANIC_MONSTER_NAME",VLOOKUP(U502,'LibSets constants'!$I$4:$L$1003,3,FALSE),""),"")</f>
        <v>Antiquities (Mythic set items)</v>
      </c>
      <c r="W502" s="3" t="str">
        <f>IF(U502&lt;&gt;"",IF(U502&lt;&gt;"LIBSETS_DROP_MECHANIC_MONSTER_NAME",VLOOKUP(U502,'LibSets constants'!$I$4:$L$1003,4,FALSE),""),"")</f>
        <v>Antiquitäten (Mytische Set Gegenstände)</v>
      </c>
      <c r="X502" s="3"/>
      <c r="Y502" s="3" t="str">
        <f>IF(G502&lt;&gt;"LIBSETS_SETTYPE_BATTLEGROUND",IF(G502&lt;&gt;"LIBSETS_SETTYPE_SPECIAL",IF(X502&lt;&gt;"",X502,IF(Z502&lt;&gt;"",VLOOKUP(Z502,'ESO zone constants'!$D$3:$H$4953,5,FALSE),"")),""),"")</f>
        <v/>
      </c>
      <c r="Z502" t="str">
        <f>IF(AND(O502&lt;&gt;"",NOT(ISERROR(O502))),"",IF(AND(L502&lt;&gt;"",L502&gt;0,NOT(ISERROR(L502))),VLOOKUP(L502,'ESO dumped WayshrineInfo'!$K$3:$N$9999,4,FALSE),""))</f>
        <v/>
      </c>
      <c r="AB502" s="43" t="str">
        <f>IF(AA502&lt;&gt;"",IF(AA502&lt;&gt;"LIBSETS_DROP_MECHANIC_MONSTER_NAME",VLOOKUP(AA502,'LibSets constants'!$I$4:$L$1003,3,FALSE),""),"")</f>
        <v/>
      </c>
      <c r="AC502" s="43" t="str">
        <f>IF(AA502&lt;&gt;"",IF(AA502&lt;&gt;"LIBSETS_DROP_MECHANIC_MONSTER_NAME",VLOOKUP(AA502,'LibSets constants'!$I$4:$L$1003,4,FALSE),""),"")</f>
        <v/>
      </c>
      <c r="AD502" s="3" t="str">
        <f>IF(G502&lt;&gt;"LIBSETS_SETTYPE_BATTLEGROUND",IF(G502&lt;&gt;"LIBSETS_SETTYPE_SPECIAL",IF(AE502&lt;&gt;"",VLOOKUP(AE502,'ESO zone constants'!$D$3:$H$4953,5,FALSE),""),""),"")</f>
        <v/>
      </c>
      <c r="AE502" t="str">
        <f>IF(AND(O502&lt;&gt;"",NOT(ISERROR(O502))),"",IF(AND(M502&lt;&gt;"",M502&gt;0,NOT(ISERROR(M502))),VLOOKUP(M502,'ESO dumped WayshrineInfo'!$K$3:$N$9999,4,FALSE),""))</f>
        <v/>
      </c>
      <c r="AF502" s="44"/>
      <c r="AG502" s="43" t="str">
        <f>IF(AF502&lt;&gt;"",IF(AF502&lt;&gt;"LIBSETS_DROP_MECHANIC_MONSTER_NAME",VLOOKUP(AF502,'LibSets constants'!$I$4:$L$1003,3,FALSE),""),"")</f>
        <v/>
      </c>
      <c r="AH502" s="43" t="str">
        <f>IF(AF502&lt;&gt;"",IF(AF502&lt;&gt;"LIBSETS_DROP_MECHANIC_MONSTER_NAME",VLOOKUP(AF502,'LibSets constants'!$I$4:$L$1003,4,FALSE),""),"")</f>
        <v/>
      </c>
      <c r="AI502" s="3" t="str">
        <f>IF(G502&lt;&gt;"LIBSETS_SETTYPE_BATTLEGROUND",IF(G502&lt;&gt;"LIBSETS_SETTYPE_SPECIAL",IF(AJ502&lt;&gt;"",VLOOKUP(AJ502,'ESO zone constants'!$D$3:$H$4953,5,FALSE),""),""),"")</f>
        <v/>
      </c>
      <c r="AK502" s="44"/>
      <c r="AL502" s="43" t="str">
        <f>IF(AK502&lt;&gt;"",IF(AK502&lt;&gt;"LIBSETS_DROP_MECHANIC_MONSTER_NAME",VLOOKUP(AK502,'LibSets constants'!$I$4:$L$1003,3,FALSE),""),"")</f>
        <v/>
      </c>
      <c r="AM502" s="43" t="str">
        <f>IF(AK502&lt;&gt;"",IF(AK502&lt;&gt;"LIBSETS_DROP_MECHANIC_MONSTER_NAME",VLOOKUP(AK502,'LibSets constants'!$I$4:$L$1003,4,FALSE),""),"")</f>
        <v/>
      </c>
      <c r="AN502" s="3" t="str">
        <f>IF(G502&lt;&gt;"LIBSETS_SETTYPE_BATTLEGROUND",IF(G502&lt;&gt;"LIBSETS_SETTYPE_SPECIAL",IF(AO502&lt;&gt;"",VLOOKUP(AO502,'ESO zone constants'!$D$3:$H$4953,5,FALSE),""),""),"")</f>
        <v/>
      </c>
      <c r="AP502" s="44"/>
      <c r="AQ502" s="43" t="str">
        <f>IF(AP502&lt;&gt;"",IF(AP502&lt;&gt;"LIBSETS_DROP_MECHANIC_MONSTER_NAME",VLOOKUP(AP502,'LibSets constants'!$I$4:$L$1003,3,FALSE),""),"")</f>
        <v/>
      </c>
      <c r="AR502" s="43" t="str">
        <f>IF(AP502&lt;&gt;"",IF(AP502&lt;&gt;"LIBSETS_DROP_MECHANIC_MONSTER_NAME",VLOOKUP(AP502,'LibSets constants'!$I$4:$L$1003,4,FALSE),""),"")</f>
        <v/>
      </c>
      <c r="AS502" s="3" t="str">
        <f>IF(G502&lt;&gt;"LIBSETS_SETTYPE_BATTLEGROUND",IF(G502&lt;&gt;"LIBSETS_SETTYPE_SPECIAL",IF(AT502&lt;&gt;"",VLOOKUP(AT502,'ESO zone constants'!$D$3:$H$4953,5,FALSE),""),""),"")</f>
        <v/>
      </c>
      <c r="AU502" s="44"/>
      <c r="AV502" s="43" t="str">
        <f>IF(AU502&lt;&gt;"",IF(AU502&lt;&gt;"LIBSETS_DROP_MECHANIC_MONSTER_NAME",VLOOKUP(AU502,'LibSets constants'!$I$4:$L$1003,3,FALSE),""),"")</f>
        <v/>
      </c>
      <c r="AW502" s="43" t="str">
        <f>IF(AU502&lt;&gt;"",IF(AU502&lt;&gt;"LIBSETS_DROP_MECHANIC_MONSTER_NAME",VLOOKUP(AU502,'LibSets constants'!$I$4:$L$1003,4,FALSE),""),"")</f>
        <v/>
      </c>
      <c r="AX502" s="87" t="s">
        <v>2678</v>
      </c>
      <c r="AY502" s="21" t="str">
        <f t="shared" si="35"/>
        <v>[576] = {wayshrines={-1,-1,-1,}, dlcId=DLC_MARKARTH</v>
      </c>
      <c r="AZ502" s="21" t="str">
        <f t="shared" si="36"/>
        <v>, veteran=false</v>
      </c>
      <c r="BA502" s="21" t="str">
        <f t="shared" si="37"/>
        <v>, setType=LIBSETS_SETTYPE_MYTHIC</v>
      </c>
      <c r="BB502" s="21" t="str">
        <f t="shared" si="38"/>
        <v>, dropMechanic={LIBSETS_DROP_MECHANIC_ANTIQUITIES}},</v>
      </c>
      <c r="BC502" s="21" t="str">
        <f t="shared" si="39"/>
        <v xml:space="preserve"> --Pearls of Ehlnofey / Perlen der Ehlnofey   [Antiquities]</v>
      </c>
    </row>
    <row r="503" spans="1:55" x14ac:dyDescent="0.25">
      <c r="A503" s="5">
        <v>577</v>
      </c>
      <c r="B503" t="s">
        <v>2434</v>
      </c>
      <c r="C503" t="s">
        <v>2435</v>
      </c>
      <c r="D503" s="3">
        <f>A503</f>
        <v>577</v>
      </c>
      <c r="E503" s="42"/>
      <c r="G503" s="3" t="s">
        <v>1484</v>
      </c>
      <c r="H503" s="115">
        <v>3</v>
      </c>
      <c r="I503" t="s">
        <v>1471</v>
      </c>
      <c r="J503" t="s">
        <v>91</v>
      </c>
      <c r="K503" s="37">
        <v>437</v>
      </c>
      <c r="L503" s="37">
        <v>437</v>
      </c>
      <c r="M503" s="37">
        <v>437</v>
      </c>
      <c r="N503">
        <v>0</v>
      </c>
      <c r="O503" s="66" t="s">
        <v>2413</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constants'!$B$4:$C$1003,2,FALSE),"")</f>
        <v>Flames of Ambition</v>
      </c>
      <c r="U503" s="33" t="s">
        <v>1549</v>
      </c>
      <c r="V503" s="3" t="s">
        <v>2434</v>
      </c>
      <c r="W503" s="3" t="s">
        <v>2434</v>
      </c>
      <c r="X503" s="3"/>
      <c r="Y503" s="3" t="str">
        <f>IF(G503&lt;&gt;"LIBSETS_SETTYPE_BATTLEGROUND",IF(G503&lt;&gt;"LIBSETS_SETTYPE_SPECIAL",IF(X503&lt;&gt;"",X503,IF(Z503&lt;&gt;"",VLOOKUP(Z503,'ESO zone constants'!$D$3:$H$4953,5,FALSE),"")),""),"")</f>
        <v/>
      </c>
      <c r="Z503" t="str">
        <f>IF(AND(O503&lt;&gt;"",NOT(ISERROR(O503))),"",IF(AND(L503&lt;&gt;"",L503&gt;0,NOT(ISERROR(L503))),VLOOKUP(L503,'ESO dumped WayshrineInfo'!$K$3:$N$9999,4,FALSE),""))</f>
        <v/>
      </c>
      <c r="AB503" s="43" t="str">
        <f>IF(AA503&lt;&gt;"",IF(AA503&lt;&gt;"LIBSETS_DROP_MECHANIC_MONSTER_NAME",VLOOKUP(AA503,'LibSets constants'!$I$4:$L$1003,3,FALSE),""),"")</f>
        <v/>
      </c>
      <c r="AC503" s="43" t="str">
        <f>IF(AA503&lt;&gt;"",IF(AA503&lt;&gt;"LIBSETS_DROP_MECHANIC_MONSTER_NAME",VLOOKUP(AA503,'LibSets constants'!$I$4:$L$1003,4,FALSE),""),"")</f>
        <v/>
      </c>
      <c r="AD503" s="3" t="str">
        <f>IF(G503&lt;&gt;"LIBSETS_SETTYPE_BATTLEGROUND",IF(G503&lt;&gt;"LIBSETS_SETTYPE_SPECIAL",IF(AE503&lt;&gt;"",VLOOKUP(AE503,'ESO zone constants'!$D$3:$H$4953,5,FALSE),""),""),"")</f>
        <v/>
      </c>
      <c r="AE503" t="str">
        <f>IF(AND(O503&lt;&gt;"",NOT(ISERROR(O503))),"",IF(AND(M503&lt;&gt;"",M503&gt;0,NOT(ISERROR(M503))),VLOOKUP(M503,'ESO dumped WayshrineInfo'!$K$3:$N$9999,4,FALSE),""))</f>
        <v/>
      </c>
      <c r="AF503" s="44"/>
      <c r="AG503" s="43" t="str">
        <f>IF(AF503&lt;&gt;"",IF(AF503&lt;&gt;"LIBSETS_DROP_MECHANIC_MONSTER_NAME",VLOOKUP(AF503,'LibSets constants'!$I$4:$L$1003,3,FALSE),""),"")</f>
        <v/>
      </c>
      <c r="AH503" s="43" t="str">
        <f>IF(AF503&lt;&gt;"",IF(AF503&lt;&gt;"LIBSETS_DROP_MECHANIC_MONSTER_NAME",VLOOKUP(AF503,'LibSets constants'!$I$4:$L$1003,4,FALSE),""),"")</f>
        <v/>
      </c>
      <c r="AI503" s="3" t="str">
        <f>IF(G503&lt;&gt;"LIBSETS_SETTYPE_BATTLEGROUND",IF(G503&lt;&gt;"LIBSETS_SETTYPE_SPECIAL",IF(AJ503&lt;&gt;"",VLOOKUP(AJ503,'ESO zone constants'!$D$3:$H$4953,5,FALSE),""),""),"")</f>
        <v/>
      </c>
      <c r="AK503" s="44"/>
      <c r="AL503" s="43" t="str">
        <f>IF(AK503&lt;&gt;"",IF(AK503&lt;&gt;"LIBSETS_DROP_MECHANIC_MONSTER_NAME",VLOOKUP(AK503,'LibSets constants'!$I$4:$L$1003,3,FALSE),""),"")</f>
        <v/>
      </c>
      <c r="AM503" s="43" t="str">
        <f>IF(AK503&lt;&gt;"",IF(AK503&lt;&gt;"LIBSETS_DROP_MECHANIC_MONSTER_NAME",VLOOKUP(AK503,'LibSets constants'!$I$4:$L$1003,4,FALSE),""),"")</f>
        <v/>
      </c>
      <c r="AN503" s="3" t="str">
        <f>IF(G503&lt;&gt;"LIBSETS_SETTYPE_BATTLEGROUND",IF(G503&lt;&gt;"LIBSETS_SETTYPE_SPECIAL",IF(AO503&lt;&gt;"",VLOOKUP(AO503,'ESO zone constants'!$D$3:$H$4953,5,FALSE),""),""),"")</f>
        <v/>
      </c>
      <c r="AP503" s="44"/>
      <c r="AQ503" s="43" t="str">
        <f>IF(AP503&lt;&gt;"",IF(AP503&lt;&gt;"LIBSETS_DROP_MECHANIC_MONSTER_NAME",VLOOKUP(AP503,'LibSets constants'!$I$4:$L$1003,3,FALSE),""),"")</f>
        <v/>
      </c>
      <c r="AR503" s="43" t="str">
        <f>IF(AP503&lt;&gt;"",IF(AP503&lt;&gt;"LIBSETS_DROP_MECHANIC_MONSTER_NAME",VLOOKUP(AP503,'LibSets constants'!$I$4:$L$1003,4,FALSE),""),"")</f>
        <v/>
      </c>
      <c r="AS503" s="3" t="str">
        <f>IF(G503&lt;&gt;"LIBSETS_SETTYPE_BATTLEGROUND",IF(G503&lt;&gt;"LIBSETS_SETTYPE_SPECIAL",IF(AT503&lt;&gt;"",VLOOKUP(AT503,'ESO zone constants'!$D$3:$H$4953,5,FALSE),""),""),"")</f>
        <v/>
      </c>
      <c r="AU503" s="44"/>
      <c r="AV503" s="43" t="str">
        <f>IF(AU503&lt;&gt;"",IF(AU503&lt;&gt;"LIBSETS_DROP_MECHANIC_MONSTER_NAME",VLOOKUP(AU503,'LibSets constants'!$I$4:$L$1003,3,FALSE),""),"")</f>
        <v/>
      </c>
      <c r="AW503" s="43" t="str">
        <f>IF(AU503&lt;&gt;"",IF(AU503&lt;&gt;"LIBSETS_DROP_MECHANIC_MONSTER_NAME",VLOOKUP(AU503,'LibSets constants'!$I$4:$L$1003,4,FALSE),""),"")</f>
        <v/>
      </c>
      <c r="AX503" s="87" t="s">
        <v>2678</v>
      </c>
      <c r="AY503" s="21" t="str">
        <f t="shared" si="35"/>
        <v>[577] = {wayshrines={437,437,437,}, dlcId=DLC_FLAMES_OF_AMBITION</v>
      </c>
      <c r="AZ503" s="21" t="str">
        <f t="shared" si="36"/>
        <v>, zoneIds={1228}, veteran={[EQUIP_TYPE_HEAD]=true, [EQUIP_TYPE_SHOULDERS]=false}</v>
      </c>
      <c r="BA503" s="21" t="str">
        <f t="shared" si="37"/>
        <v>, setType=LIBSETS_SETTYPE_MONSTER</v>
      </c>
      <c r="BB503" s="21" t="str">
        <f t="shared" si="38"/>
        <v>, dropMechanic={LIBSETS_DROP_MECHANIC_MONSTER_NAME}, dropMechanicNames={['en']='Encrati\'s Behemoth', ['de']='Encrati\'s Behemoth'}},</v>
      </c>
      <c r="BC503" s="21" t="str">
        <f t="shared" si="39"/>
        <v xml:space="preserve"> --Encrati\’s Behemoth / Encrati\'s Behemoth   [Black Drake Villa]</v>
      </c>
    </row>
    <row r="504" spans="1:55" x14ac:dyDescent="0.25">
      <c r="A504" s="5">
        <v>578</v>
      </c>
      <c r="B504" t="s">
        <v>2412</v>
      </c>
      <c r="C504" t="s">
        <v>2412</v>
      </c>
      <c r="D504" s="3">
        <f>A504</f>
        <v>578</v>
      </c>
      <c r="E504" s="42"/>
      <c r="G504" s="3" t="s">
        <v>1484</v>
      </c>
      <c r="H504" s="115">
        <v>3</v>
      </c>
      <c r="I504" t="s">
        <v>1471</v>
      </c>
      <c r="J504" t="s">
        <v>91</v>
      </c>
      <c r="K504" s="37">
        <v>454</v>
      </c>
      <c r="L504" s="37">
        <v>454</v>
      </c>
      <c r="M504" s="37">
        <v>454</v>
      </c>
      <c r="N504">
        <v>0</v>
      </c>
      <c r="O504" s="66" t="s">
        <v>2414</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constants'!$B$4:$C$1003,2,FALSE),"")</f>
        <v>Flames of Ambition</v>
      </c>
      <c r="U504" s="33" t="s">
        <v>1549</v>
      </c>
      <c r="V504" s="3" t="s">
        <v>2412</v>
      </c>
      <c r="W504" s="3" t="s">
        <v>2412</v>
      </c>
      <c r="X504" s="3"/>
      <c r="Y504" s="3" t="str">
        <f>IF(G504&lt;&gt;"LIBSETS_SETTYPE_BATTLEGROUND",IF(G504&lt;&gt;"LIBSETS_SETTYPE_SPECIAL",IF(X504&lt;&gt;"",X504,IF(Z504&lt;&gt;"",VLOOKUP(Z504,'ESO zone constants'!$D$3:$H$4953,5,FALSE),"")),""),"")</f>
        <v/>
      </c>
      <c r="Z504" t="str">
        <f>IF(AND(O504&lt;&gt;"",NOT(ISERROR(O504))),"",IF(AND(L504&lt;&gt;"",L504&gt;0,NOT(ISERROR(L504))),VLOOKUP(L504,'ESO dumped WayshrineInfo'!$K$3:$N$9999,4,FALSE),""))</f>
        <v/>
      </c>
      <c r="AB504" s="43" t="str">
        <f>IF(AA504&lt;&gt;"",IF(AA504&lt;&gt;"LIBSETS_DROP_MECHANIC_MONSTER_NAME",VLOOKUP(AA504,'LibSets constants'!$I$4:$L$1003,3,FALSE),""),"")</f>
        <v/>
      </c>
      <c r="AC504" s="43" t="str">
        <f>IF(AA504&lt;&gt;"",IF(AA504&lt;&gt;"LIBSETS_DROP_MECHANIC_MONSTER_NAME",VLOOKUP(AA504,'LibSets constants'!$I$4:$L$1003,4,FALSE),""),"")</f>
        <v/>
      </c>
      <c r="AD504" s="3" t="str">
        <f>IF(G504&lt;&gt;"LIBSETS_SETTYPE_BATTLEGROUND",IF(G504&lt;&gt;"LIBSETS_SETTYPE_SPECIAL",IF(AE504&lt;&gt;"",VLOOKUP(AE504,'ESO zone constants'!$D$3:$H$4953,5,FALSE),""),""),"")</f>
        <v/>
      </c>
      <c r="AE504" t="str">
        <f>IF(AND(O504&lt;&gt;"",NOT(ISERROR(O504))),"",IF(AND(M504&lt;&gt;"",M504&gt;0,NOT(ISERROR(M504))),VLOOKUP(M504,'ESO dumped WayshrineInfo'!$K$3:$N$9999,4,FALSE),""))</f>
        <v/>
      </c>
      <c r="AF504" s="44"/>
      <c r="AG504" s="43" t="str">
        <f>IF(AF504&lt;&gt;"",IF(AF504&lt;&gt;"LIBSETS_DROP_MECHANIC_MONSTER_NAME",VLOOKUP(AF504,'LibSets constants'!$I$4:$L$1003,3,FALSE),""),"")</f>
        <v/>
      </c>
      <c r="AH504" s="43" t="str">
        <f>IF(AF504&lt;&gt;"",IF(AF504&lt;&gt;"LIBSETS_DROP_MECHANIC_MONSTER_NAME",VLOOKUP(AF504,'LibSets constants'!$I$4:$L$1003,4,FALSE),""),"")</f>
        <v/>
      </c>
      <c r="AI504" s="3" t="str">
        <f>IF(G504&lt;&gt;"LIBSETS_SETTYPE_BATTLEGROUND",IF(G504&lt;&gt;"LIBSETS_SETTYPE_SPECIAL",IF(AJ504&lt;&gt;"",VLOOKUP(AJ504,'ESO zone constants'!$D$3:$H$4953,5,FALSE),""),""),"")</f>
        <v/>
      </c>
      <c r="AK504" s="44"/>
      <c r="AL504" s="43" t="str">
        <f>IF(AK504&lt;&gt;"",IF(AK504&lt;&gt;"LIBSETS_DROP_MECHANIC_MONSTER_NAME",VLOOKUP(AK504,'LibSets constants'!$I$4:$L$1003,3,FALSE),""),"")</f>
        <v/>
      </c>
      <c r="AM504" s="43" t="str">
        <f>IF(AK504&lt;&gt;"",IF(AK504&lt;&gt;"LIBSETS_DROP_MECHANIC_MONSTER_NAME",VLOOKUP(AK504,'LibSets constants'!$I$4:$L$1003,4,FALSE),""),"")</f>
        <v/>
      </c>
      <c r="AN504" s="3" t="str">
        <f>IF(G504&lt;&gt;"LIBSETS_SETTYPE_BATTLEGROUND",IF(G504&lt;&gt;"LIBSETS_SETTYPE_SPECIAL",IF(AO504&lt;&gt;"",VLOOKUP(AO504,'ESO zone constants'!$D$3:$H$4953,5,FALSE),""),""),"")</f>
        <v/>
      </c>
      <c r="AP504" s="44"/>
      <c r="AQ504" s="43" t="str">
        <f>IF(AP504&lt;&gt;"",IF(AP504&lt;&gt;"LIBSETS_DROP_MECHANIC_MONSTER_NAME",VLOOKUP(AP504,'LibSets constants'!$I$4:$L$1003,3,FALSE),""),"")</f>
        <v/>
      </c>
      <c r="AR504" s="43" t="str">
        <f>IF(AP504&lt;&gt;"",IF(AP504&lt;&gt;"LIBSETS_DROP_MECHANIC_MONSTER_NAME",VLOOKUP(AP504,'LibSets constants'!$I$4:$L$1003,4,FALSE),""),"")</f>
        <v/>
      </c>
      <c r="AS504" s="3" t="str">
        <f>IF(G504&lt;&gt;"LIBSETS_SETTYPE_BATTLEGROUND",IF(G504&lt;&gt;"LIBSETS_SETTYPE_SPECIAL",IF(AT504&lt;&gt;"",VLOOKUP(AT504,'ESO zone constants'!$D$3:$H$4953,5,FALSE),""),""),"")</f>
        <v/>
      </c>
      <c r="AU504" s="44"/>
      <c r="AV504" s="43" t="str">
        <f>IF(AU504&lt;&gt;"",IF(AU504&lt;&gt;"LIBSETS_DROP_MECHANIC_MONSTER_NAME",VLOOKUP(AU504,'LibSets constants'!$I$4:$L$1003,3,FALSE),""),"")</f>
        <v/>
      </c>
      <c r="AW504" s="43" t="str">
        <f>IF(AU504&lt;&gt;"",IF(AU504&lt;&gt;"LIBSETS_DROP_MECHANIC_MONSTER_NAME",VLOOKUP(AU504,'LibSets constants'!$I$4:$L$1003,4,FALSE),""),"")</f>
        <v/>
      </c>
      <c r="AX504" s="87" t="s">
        <v>2678</v>
      </c>
      <c r="AY504" s="21" t="str">
        <f t="shared" si="35"/>
        <v>[578] = {wayshrines={454,454,454,}, dlcId=DLC_FLAMES_OF_AMBITION</v>
      </c>
      <c r="AZ504" s="21" t="str">
        <f t="shared" si="36"/>
        <v>, zoneIds={1229}, veteran={[EQUIP_TYPE_HEAD]=true, [EQUIP_TYPE_SHOULDERS]=false}</v>
      </c>
      <c r="BA504" s="21" t="str">
        <f t="shared" si="37"/>
        <v>, setType=LIBSETS_SETTYPE_MONSTER</v>
      </c>
      <c r="BB504" s="21" t="str">
        <f t="shared" si="38"/>
        <v>, dropMechanic={LIBSETS_DROP_MECHANIC_MONSTER_NAME}, dropMechanicNames={['en']='Baron Zaudrus', ['de']='Baron Zaudrus'}},</v>
      </c>
      <c r="BC504" s="21" t="str">
        <f t="shared" si="39"/>
        <v xml:space="preserve"> --Baron Zaudrus / Baron Zaudrus   [The Cauldron]</v>
      </c>
    </row>
    <row r="505" spans="1:55" x14ac:dyDescent="0.25">
      <c r="A505" s="5">
        <v>579</v>
      </c>
      <c r="B505" t="s">
        <v>2487</v>
      </c>
      <c r="C505" t="s">
        <v>2486</v>
      </c>
      <c r="D505" s="3">
        <f>A505</f>
        <v>579</v>
      </c>
      <c r="G505" s="3" t="s">
        <v>1485</v>
      </c>
      <c r="I505" t="s">
        <v>91</v>
      </c>
      <c r="J505" t="s">
        <v>91</v>
      </c>
      <c r="K505" s="37">
        <v>458</v>
      </c>
      <c r="L505" s="37">
        <v>458</v>
      </c>
      <c r="M505" s="37">
        <v>458</v>
      </c>
      <c r="N505">
        <v>0</v>
      </c>
      <c r="O505" s="66" t="s">
        <v>2407</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constants'!$B$4:$C$1003,2,FALSE),"")</f>
        <v>Blackwood</v>
      </c>
      <c r="U505" s="33" t="s">
        <v>1565</v>
      </c>
      <c r="V505" s="3" t="str">
        <f>IF(U505&lt;&gt;"",IF(U505&lt;&gt;"LIBSETS_DROP_MECHANIC_MONSTER_NAME",VLOOKUP(U505,'LibSets constants'!$I$4:$L$1003,3,FALSE),""),"")</f>
        <v>Delve bosses have a chance to drop a waist or feet.</v>
      </c>
      <c r="W505" s="3" t="str">
        <f>IF(U505&lt;&gt;"",IF(U505&lt;&gt;"LIBSETS_DROP_MECHANIC_MONSTER_NAME",VLOOKUP(U505,'LibSets constants'!$I$4:$L$1003,4,FALSE),""),"")</f>
        <v>Bosse in Gewölben haben die Chance, eine Taille oder Füße fallen zu lassen.</v>
      </c>
      <c r="X505" s="3"/>
      <c r="Y505" s="3" t="str">
        <f>IF(G505&lt;&gt;"LIBSETS_SETTYPE_BATTLEGROUND",IF(G505&lt;&gt;"LIBSETS_SETTYPE_SPECIAL",IF(X505&lt;&gt;"",X505,IF(Z505&lt;&gt;"",VLOOKUP(Z505,'ESO zone constants'!$D$3:$H$4953,5,FALSE),"")),""),"")</f>
        <v/>
      </c>
      <c r="Z505" t="str">
        <f>IF(AND(O505&lt;&gt;"",NOT(ISERROR(O505))),"",IF(AND(L505&lt;&gt;"",L505&gt;0,NOT(ISERROR(L505))),VLOOKUP(L505,'ESO dumped WayshrineInfo'!$K$3:$N$9999,4,FALSE),""))</f>
        <v/>
      </c>
      <c r="AA505" s="33" t="s">
        <v>1565</v>
      </c>
      <c r="AB505" s="43" t="str">
        <f>IF(AA505&lt;&gt;"",IF(AA505&lt;&gt;"LIBSETS_DROP_MECHANIC_MONSTER_NAME",VLOOKUP(AA505,'LibSets constants'!$I$4:$L$1003,3,FALSE),""),"")</f>
        <v>Delve bosses have a chance to drop a waist or feet.</v>
      </c>
      <c r="AC505" s="43" t="str">
        <f>IF(AA505&lt;&gt;"",IF(AA505&lt;&gt;"LIBSETS_DROP_MECHANIC_MONSTER_NAME",VLOOKUP(AA505,'LibSets constants'!$I$4:$L$1003,4,FALSE),""),"")</f>
        <v>Bosse in Gewölben haben die Chance, eine Taille oder Füße fallen zu lassen.</v>
      </c>
      <c r="AD505" s="43" t="str">
        <f>IF(G505&lt;&gt;"LIBSETS_SETTYPE_BATTLEGROUND",IF(G505&lt;&gt;"LIBSETS_SETTYPE_SPECIAL",IF(AE505&lt;&gt;"",VLOOKUP(AE505,'ESO zone constants'!$D$3:$H$4953,5,FALSE),""),""),"")</f>
        <v/>
      </c>
      <c r="AE505" t="str">
        <f>IF(AND(O505&lt;&gt;"",NOT(ISERROR(O505))),"",IF(AND(M505&lt;&gt;"",M505&gt;0,NOT(ISERROR(M505))),VLOOKUP(M505,'ESO dumped WayshrineInfo'!$K$3:$N$9999,4,FALSE),""))</f>
        <v/>
      </c>
      <c r="AF505" s="44" t="s">
        <v>1567</v>
      </c>
      <c r="AG505" s="43" t="str">
        <f>IF(AF505&lt;&gt;"",IF(AF505&lt;&gt;"LIBSETS_DROP_MECHANIC_MONSTER_NAME",VLOOKUP(AF505,'LibSets constants'!$I$4:$L$1003,3,FALSE),""),"")</f>
        <v>Public dungeon bosses have a chance to drop a shoulder, hand, or weapon.</v>
      </c>
      <c r="AH505" s="43" t="str">
        <f>IF(AF505&lt;&gt;"",IF(AF505&lt;&gt;"LIBSETS_DROP_MECHANIC_MONSTER_NAME",VLOOKUP(AF505,'LibSets constants'!$I$4:$L$1003,4,FALSE),""),"")</f>
        <v>Öffentliche Dungeon-Bosse haben die Möglichkeit, eine Schulter, Handschuhe oder eine Waffe fallen zu lassen.</v>
      </c>
      <c r="AI505" s="43" t="str">
        <f>IF(G505&lt;&gt;"LIBSETS_SETTYPE_BATTLEGROUND",IF(G505&lt;&gt;"LIBSETS_SETTYPE_SPECIAL",IF(AJ505&lt;&gt;"",VLOOKUP(AJ505,'ESO zone constants'!$D$3:$H$4953,5,FALSE),""),""),"")</f>
        <v/>
      </c>
      <c r="AK505" s="44" t="s">
        <v>1568</v>
      </c>
      <c r="AL505" s="43" t="str">
        <f>IF(AK505&lt;&gt;"",IF(AK505&lt;&gt;"LIBSETS_DROP_MECHANIC_MONSTER_NAME",VLOOKUP(AK505,'LibSets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5" s="43" t="str">
        <f>IF(AK505&lt;&gt;"",IF(AK505&lt;&gt;"LIBSETS_DROP_MECHANIC_MONSTER_NAME",VLOOKUP(AK505,'LibSets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5" s="3" t="str">
        <f>IF(G505&lt;&gt;"LIBSETS_SETTYPE_BATTLEGROUND",IF(G505&lt;&gt;"LIBSETS_SETTYPE_SPECIAL",IF(AO505&lt;&gt;"",VLOOKUP(AO505,'ESO zone constants'!$D$3:$H$4953,5,FALSE),""),""),"")</f>
        <v/>
      </c>
      <c r="AP505" s="44"/>
      <c r="AQ505" s="43" t="str">
        <f>IF(AP505&lt;&gt;"",IF(AP505&lt;&gt;"LIBSETS_DROP_MECHANIC_MONSTER_NAME",VLOOKUP(AP505,'LibSets constants'!$I$4:$L$1003,3,FALSE),""),"")</f>
        <v/>
      </c>
      <c r="AR505" s="43" t="str">
        <f>IF(AP505&lt;&gt;"",IF(AP505&lt;&gt;"LIBSETS_DROP_MECHANIC_MONSTER_NAME",VLOOKUP(AP505,'LibSets constants'!$I$4:$L$1003,4,FALSE),""),"")</f>
        <v/>
      </c>
      <c r="AS505" s="3" t="str">
        <f>IF(G505&lt;&gt;"LIBSETS_SETTYPE_BATTLEGROUND",IF(G505&lt;&gt;"LIBSETS_SETTYPE_SPECIAL",IF(AT505&lt;&gt;"",VLOOKUP(AT505,'ESO zone constants'!$D$3:$H$4953,5,FALSE),""),""),"")</f>
        <v/>
      </c>
      <c r="AU505" s="44"/>
      <c r="AV505" s="43" t="str">
        <f>IF(AU505&lt;&gt;"",IF(AU505&lt;&gt;"LIBSETS_DROP_MECHANIC_MONSTER_NAME",VLOOKUP(AU505,'LibSets constants'!$I$4:$L$1003,3,FALSE),""),"")</f>
        <v/>
      </c>
      <c r="AW505" s="43" t="str">
        <f>IF(AU505&lt;&gt;"",IF(AU505&lt;&gt;"LIBSETS_DROP_MECHANIC_MONSTER_NAME",VLOOKUP(AU505,'LibSets constants'!$I$4:$L$1003,4,FALSE),""),"")</f>
        <v/>
      </c>
      <c r="AX505" s="87" t="s">
        <v>2679</v>
      </c>
      <c r="AY505" s="21" t="str">
        <f t="shared" si="35"/>
        <v>[579] = {wayshrines={458,458,458,}, dlcId=DLC_BLACKWOOD</v>
      </c>
      <c r="AZ505" s="21" t="str">
        <f t="shared" si="36"/>
        <v>, zoneIds={1261}, veteran=false</v>
      </c>
      <c r="BA505" s="21" t="str">
        <f t="shared" si="37"/>
        <v>, setType=LIBSETS_SETTYPE_OVERLAND</v>
      </c>
      <c r="BB505" s="21" t="str">
        <f t="shared" si="38"/>
        <v>, isProcSetAllowedInPvP=1, dropMechanic={LIBSETS_DROP_MECHANIC_OVERLAND_BOSS_DELVE,LIBSETS_DROP_MECHANIC_OVERLAND_BOSS_DELVE,LIBSETS_DROP_MECHANIC_OVERLAND_BOSS_PUBLIC_DUNGEON,LIBSETS_DROP_MECHANIC_OVERLAND_CHEST}},</v>
      </c>
      <c r="BC505" s="21" t="str">
        <f t="shared" si="39"/>
        <v xml:space="preserve"> --Frostbite / Frostbiss   [Blackwood]</v>
      </c>
    </row>
    <row r="506" spans="1:55" x14ac:dyDescent="0.25">
      <c r="A506" s="5">
        <v>580</v>
      </c>
      <c r="B506" t="s">
        <v>2483</v>
      </c>
      <c r="C506" t="s">
        <v>2484</v>
      </c>
      <c r="D506" s="3">
        <f>A506</f>
        <v>580</v>
      </c>
      <c r="G506" s="3" t="s">
        <v>1485</v>
      </c>
      <c r="I506" t="s">
        <v>91</v>
      </c>
      <c r="J506" t="s">
        <v>91</v>
      </c>
      <c r="K506" s="37">
        <v>458</v>
      </c>
      <c r="L506" s="37">
        <v>458</v>
      </c>
      <c r="M506" s="37">
        <v>458</v>
      </c>
      <c r="N506">
        <v>0</v>
      </c>
      <c r="O506" s="66" t="s">
        <v>2407</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constants'!$B$4:$C$1003,2,FALSE),"")</f>
        <v>Blackwood</v>
      </c>
      <c r="U506" s="33" t="s">
        <v>1565</v>
      </c>
      <c r="V506" s="3" t="str">
        <f>IF(U506&lt;&gt;"",IF(U506&lt;&gt;"LIBSETS_DROP_MECHANIC_MONSTER_NAME",VLOOKUP(U506,'LibSets constants'!$I$4:$L$1003,3,FALSE),""),"")</f>
        <v>Delve bosses have a chance to drop a waist or feet.</v>
      </c>
      <c r="W506" s="3" t="str">
        <f>IF(U506&lt;&gt;"",IF(U506&lt;&gt;"LIBSETS_DROP_MECHANIC_MONSTER_NAME",VLOOKUP(U506,'LibSets constants'!$I$4:$L$1003,4,FALSE),""),"")</f>
        <v>Bosse in Gewölben haben die Chance, eine Taille oder Füße fallen zu lassen.</v>
      </c>
      <c r="X506" s="3"/>
      <c r="Y506" s="3" t="str">
        <f>IF(G506&lt;&gt;"LIBSETS_SETTYPE_BATTLEGROUND",IF(G506&lt;&gt;"LIBSETS_SETTYPE_SPECIAL",IF(X506&lt;&gt;"",X506,IF(Z506&lt;&gt;"",VLOOKUP(Z506,'ESO zone constants'!$D$3:$H$4953,5,FALSE),"")),""),"")</f>
        <v/>
      </c>
      <c r="Z506" t="str">
        <f>IF(AND(O506&lt;&gt;"",NOT(ISERROR(O506))),"",IF(AND(L506&lt;&gt;"",L506&gt;0,NOT(ISERROR(L506))),VLOOKUP(L506,'ESO dumped WayshrineInfo'!$K$3:$N$9999,4,FALSE),""))</f>
        <v/>
      </c>
      <c r="AA506" s="33" t="s">
        <v>1565</v>
      </c>
      <c r="AB506" s="43" t="str">
        <f>IF(AA506&lt;&gt;"",IF(AA506&lt;&gt;"LIBSETS_DROP_MECHANIC_MONSTER_NAME",VLOOKUP(AA506,'LibSets constants'!$I$4:$L$1003,3,FALSE),""),"")</f>
        <v>Delve bosses have a chance to drop a waist or feet.</v>
      </c>
      <c r="AC506" s="43" t="str">
        <f>IF(AA506&lt;&gt;"",IF(AA506&lt;&gt;"LIBSETS_DROP_MECHANIC_MONSTER_NAME",VLOOKUP(AA506,'LibSets constants'!$I$4:$L$1003,4,FALSE),""),"")</f>
        <v>Bosse in Gewölben haben die Chance, eine Taille oder Füße fallen zu lassen.</v>
      </c>
      <c r="AD506" s="43" t="str">
        <f>IF(G506&lt;&gt;"LIBSETS_SETTYPE_BATTLEGROUND",IF(G506&lt;&gt;"LIBSETS_SETTYPE_SPECIAL",IF(AE506&lt;&gt;"",VLOOKUP(AE506,'ESO zone constants'!$D$3:$H$4953,5,FALSE),""),""),"")</f>
        <v/>
      </c>
      <c r="AE506" t="str">
        <f>IF(AND(O506&lt;&gt;"",NOT(ISERROR(O506))),"",IF(AND(M506&lt;&gt;"",M506&gt;0,NOT(ISERROR(M506))),VLOOKUP(M506,'ESO dumped WayshrineInfo'!$K$3:$N$9999,4,FALSE),""))</f>
        <v/>
      </c>
      <c r="AF506" s="44" t="s">
        <v>1567</v>
      </c>
      <c r="AG506" s="43" t="str">
        <f>IF(AF506&lt;&gt;"",IF(AF506&lt;&gt;"LIBSETS_DROP_MECHANIC_MONSTER_NAME",VLOOKUP(AF506,'LibSets constants'!$I$4:$L$1003,3,FALSE),""),"")</f>
        <v>Public dungeon bosses have a chance to drop a shoulder, hand, or weapon.</v>
      </c>
      <c r="AH506" s="43" t="str">
        <f>IF(AF506&lt;&gt;"",IF(AF506&lt;&gt;"LIBSETS_DROP_MECHANIC_MONSTER_NAME",VLOOKUP(AF506,'LibSets constants'!$I$4:$L$1003,4,FALSE),""),"")</f>
        <v>Öffentliche Dungeon-Bosse haben die Möglichkeit, eine Schulter, Handschuhe oder eine Waffe fallen zu lassen.</v>
      </c>
      <c r="AI506" s="43" t="str">
        <f>IF(G506&lt;&gt;"LIBSETS_SETTYPE_BATTLEGROUND",IF(G506&lt;&gt;"LIBSETS_SETTYPE_SPECIAL",IF(AJ506&lt;&gt;"",VLOOKUP(AJ506,'ESO zone constants'!$D$3:$H$4953,5,FALSE),""),""),"")</f>
        <v/>
      </c>
      <c r="AK506" s="44" t="s">
        <v>1568</v>
      </c>
      <c r="AL506" s="43" t="str">
        <f>IF(AK506&lt;&gt;"",IF(AK506&lt;&gt;"LIBSETS_DROP_MECHANIC_MONSTER_NAME",VLOOKUP(AK506,'LibSets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6" s="43" t="str">
        <f>IF(AK506&lt;&gt;"",IF(AK506&lt;&gt;"LIBSETS_DROP_MECHANIC_MONSTER_NAME",VLOOKUP(AK506,'LibSets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6" s="3" t="str">
        <f>IF(G506&lt;&gt;"LIBSETS_SETTYPE_BATTLEGROUND",IF(G506&lt;&gt;"LIBSETS_SETTYPE_SPECIAL",IF(AO506&lt;&gt;"",VLOOKUP(AO506,'ESO zone constants'!$D$3:$H$4953,5,FALSE),""),""),"")</f>
        <v/>
      </c>
      <c r="AP506" s="44"/>
      <c r="AQ506" s="43" t="str">
        <f>IF(AP506&lt;&gt;"",IF(AP506&lt;&gt;"LIBSETS_DROP_MECHANIC_MONSTER_NAME",VLOOKUP(AP506,'LibSets constants'!$I$4:$L$1003,3,FALSE),""),"")</f>
        <v/>
      </c>
      <c r="AR506" s="43" t="str">
        <f>IF(AP506&lt;&gt;"",IF(AP506&lt;&gt;"LIBSETS_DROP_MECHANIC_MONSTER_NAME",VLOOKUP(AP506,'LibSets constants'!$I$4:$L$1003,4,FALSE),""),"")</f>
        <v/>
      </c>
      <c r="AS506" s="3" t="str">
        <f>IF(G506&lt;&gt;"LIBSETS_SETTYPE_BATTLEGROUND",IF(G506&lt;&gt;"LIBSETS_SETTYPE_SPECIAL",IF(AT506&lt;&gt;"",VLOOKUP(AT506,'ESO zone constants'!$D$3:$H$4953,5,FALSE),""),""),"")</f>
        <v/>
      </c>
      <c r="AU506" s="44"/>
      <c r="AV506" s="43" t="str">
        <f>IF(AU506&lt;&gt;"",IF(AU506&lt;&gt;"LIBSETS_DROP_MECHANIC_MONSTER_NAME",VLOOKUP(AU506,'LibSets constants'!$I$4:$L$1003,3,FALSE),""),"")</f>
        <v/>
      </c>
      <c r="AW506" s="43" t="str">
        <f>IF(AU506&lt;&gt;"",IF(AU506&lt;&gt;"LIBSETS_DROP_MECHANIC_MONSTER_NAME",VLOOKUP(AU506,'LibSets constants'!$I$4:$L$1003,4,FALSE),""),"")</f>
        <v/>
      </c>
      <c r="AX506" s="87" t="s">
        <v>2678</v>
      </c>
      <c r="AY506" s="21" t="str">
        <f t="shared" si="35"/>
        <v>[580] = {wayshrines={458,458,458,}, dlcId=DLC_BLACKWOOD</v>
      </c>
      <c r="AZ506" s="21" t="str">
        <f t="shared" si="36"/>
        <v>, zoneIds={1261}, veteran=false</v>
      </c>
      <c r="BA506" s="21" t="str">
        <f t="shared" si="37"/>
        <v>, setType=LIBSETS_SETTYPE_OVERLAND</v>
      </c>
      <c r="BB506" s="21" t="str">
        <f t="shared" si="38"/>
        <v>, dropMechanic={LIBSETS_DROP_MECHANIC_OVERLAND_BOSS_DELVE,LIBSETS_DROP_MECHANIC_OVERLAND_BOSS_DELVE,LIBSETS_DROP_MECHANIC_OVERLAND_BOSS_PUBLIC_DUNGEON,LIBSETS_DROP_MECHANIC_OVERLAND_CHEST}},</v>
      </c>
      <c r="BC506" s="21" t="str">
        <f t="shared" si="39"/>
        <v xml:space="preserve"> --Deadlands Assassin / Totenländer-Assassine   [Blackwood]</v>
      </c>
    </row>
    <row r="507" spans="1:55" x14ac:dyDescent="0.25">
      <c r="A507" s="5">
        <v>581</v>
      </c>
      <c r="B507" t="s">
        <v>2481</v>
      </c>
      <c r="C507" t="s">
        <v>2482</v>
      </c>
      <c r="D507" s="3">
        <f>A507</f>
        <v>581</v>
      </c>
      <c r="E507" s="42"/>
      <c r="G507" s="3" t="s">
        <v>1485</v>
      </c>
      <c r="I507" t="s">
        <v>91</v>
      </c>
      <c r="J507" t="s">
        <v>91</v>
      </c>
      <c r="K507" s="37">
        <v>458</v>
      </c>
      <c r="L507" s="37">
        <v>458</v>
      </c>
      <c r="M507" s="37">
        <v>458</v>
      </c>
      <c r="N507">
        <v>0</v>
      </c>
      <c r="O507" s="66" t="s">
        <v>2407</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constants'!$B$4:$C$1003,2,FALSE),"")</f>
        <v>Blackwood</v>
      </c>
      <c r="U507" s="33" t="s">
        <v>1565</v>
      </c>
      <c r="V507" s="3" t="str">
        <f>IF(U507&lt;&gt;"",IF(U507&lt;&gt;"LIBSETS_DROP_MECHANIC_MONSTER_NAME",VLOOKUP(U507,'LibSets constants'!$I$4:$L$1003,3,FALSE),""),"")</f>
        <v>Delve bosses have a chance to drop a waist or feet.</v>
      </c>
      <c r="W507" s="3" t="str">
        <f>IF(U507&lt;&gt;"",IF(U507&lt;&gt;"LIBSETS_DROP_MECHANIC_MONSTER_NAME",VLOOKUP(U507,'LibSets constants'!$I$4:$L$1003,4,FALSE),""),"")</f>
        <v>Bosse in Gewölben haben die Chance, eine Taille oder Füße fallen zu lassen.</v>
      </c>
      <c r="X507" s="3"/>
      <c r="Y507" s="3" t="str">
        <f>IF(G507&lt;&gt;"LIBSETS_SETTYPE_BATTLEGROUND",IF(G507&lt;&gt;"LIBSETS_SETTYPE_SPECIAL",IF(X507&lt;&gt;"",X507,IF(Z507&lt;&gt;"",VLOOKUP(Z507,'ESO zone constants'!$D$3:$H$4953,5,FALSE),"")),""),"")</f>
        <v/>
      </c>
      <c r="Z507" t="str">
        <f>IF(AND(O507&lt;&gt;"",NOT(ISERROR(O507))),"",IF(AND(L507&lt;&gt;"",L507&gt;0,NOT(ISERROR(L507))),VLOOKUP(L507,'ESO dumped WayshrineInfo'!$K$3:$N$9999,4,FALSE),""))</f>
        <v/>
      </c>
      <c r="AA507" s="33" t="s">
        <v>1565</v>
      </c>
      <c r="AB507" s="43" t="str">
        <f>IF(AA507&lt;&gt;"",IF(AA507&lt;&gt;"LIBSETS_DROP_MECHANIC_MONSTER_NAME",VLOOKUP(AA507,'LibSets constants'!$I$4:$L$1003,3,FALSE),""),"")</f>
        <v>Delve bosses have a chance to drop a waist or feet.</v>
      </c>
      <c r="AC507" s="43" t="str">
        <f>IF(AA507&lt;&gt;"",IF(AA507&lt;&gt;"LIBSETS_DROP_MECHANIC_MONSTER_NAME",VLOOKUP(AA507,'LibSets constants'!$I$4:$L$1003,4,FALSE),""),"")</f>
        <v>Bosse in Gewölben haben die Chance, eine Taille oder Füße fallen zu lassen.</v>
      </c>
      <c r="AD507" s="43" t="str">
        <f>IF(G507&lt;&gt;"LIBSETS_SETTYPE_BATTLEGROUND",IF(G507&lt;&gt;"LIBSETS_SETTYPE_SPECIAL",IF(AE507&lt;&gt;"",VLOOKUP(AE507,'ESO zone constants'!$D$3:$H$4953,5,FALSE),""),""),"")</f>
        <v/>
      </c>
      <c r="AE507" t="str">
        <f>IF(AND(O507&lt;&gt;"",NOT(ISERROR(O507))),"",IF(AND(M507&lt;&gt;"",M507&gt;0,NOT(ISERROR(M507))),VLOOKUP(M507,'ESO dumped WayshrineInfo'!$K$3:$N$9999,4,FALSE),""))</f>
        <v/>
      </c>
      <c r="AF507" s="44" t="s">
        <v>1567</v>
      </c>
      <c r="AG507" s="43" t="str">
        <f>IF(AF507&lt;&gt;"",IF(AF507&lt;&gt;"LIBSETS_DROP_MECHANIC_MONSTER_NAME",VLOOKUP(AF507,'LibSets constants'!$I$4:$L$1003,3,FALSE),""),"")</f>
        <v>Public dungeon bosses have a chance to drop a shoulder, hand, or weapon.</v>
      </c>
      <c r="AH507" s="43" t="str">
        <f>IF(AF507&lt;&gt;"",IF(AF507&lt;&gt;"LIBSETS_DROP_MECHANIC_MONSTER_NAME",VLOOKUP(AF507,'LibSets constants'!$I$4:$L$1003,4,FALSE),""),"")</f>
        <v>Öffentliche Dungeon-Bosse haben die Möglichkeit, eine Schulter, Handschuhe oder eine Waffe fallen zu lassen.</v>
      </c>
      <c r="AI507" s="43" t="str">
        <f>IF(G507&lt;&gt;"LIBSETS_SETTYPE_BATTLEGROUND",IF(G507&lt;&gt;"LIBSETS_SETTYPE_SPECIAL",IF(AJ507&lt;&gt;"",VLOOKUP(AJ507,'ESO zone constants'!$D$3:$H$4953,5,FALSE),""),""),"")</f>
        <v/>
      </c>
      <c r="AK507" s="44" t="s">
        <v>1568</v>
      </c>
      <c r="AL507" s="43" t="str">
        <f>IF(AK507&lt;&gt;"",IF(AK507&lt;&gt;"LIBSETS_DROP_MECHANIC_MONSTER_NAME",VLOOKUP(AK507,'LibSets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7" s="43" t="str">
        <f>IF(AK507&lt;&gt;"",IF(AK507&lt;&gt;"LIBSETS_DROP_MECHANIC_MONSTER_NAME",VLOOKUP(AK507,'LibSets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7" s="3" t="str">
        <f>IF(G507&lt;&gt;"LIBSETS_SETTYPE_BATTLEGROUND",IF(G507&lt;&gt;"LIBSETS_SETTYPE_SPECIAL",IF(AO507&lt;&gt;"",VLOOKUP(AO507,'ESO zone constants'!$D$3:$H$4953,5,FALSE),""),""),"")</f>
        <v/>
      </c>
      <c r="AP507" s="44"/>
      <c r="AQ507" s="43" t="str">
        <f>IF(AP507&lt;&gt;"",IF(AP507&lt;&gt;"LIBSETS_DROP_MECHANIC_MONSTER_NAME",VLOOKUP(AP507,'LibSets constants'!$I$4:$L$1003,3,FALSE),""),"")</f>
        <v/>
      </c>
      <c r="AR507" s="43" t="str">
        <f>IF(AP507&lt;&gt;"",IF(AP507&lt;&gt;"LIBSETS_DROP_MECHANIC_MONSTER_NAME",VLOOKUP(AP507,'LibSets constants'!$I$4:$L$1003,4,FALSE),""),"")</f>
        <v/>
      </c>
      <c r="AS507" s="3" t="str">
        <f>IF(G507&lt;&gt;"LIBSETS_SETTYPE_BATTLEGROUND",IF(G507&lt;&gt;"LIBSETS_SETTYPE_SPECIAL",IF(AT507&lt;&gt;"",VLOOKUP(AT507,'ESO zone constants'!$D$3:$H$4953,5,FALSE),""),""),"")</f>
        <v/>
      </c>
      <c r="AU507" s="44"/>
      <c r="AV507" s="43" t="str">
        <f>IF(AU507&lt;&gt;"",IF(AU507&lt;&gt;"LIBSETS_DROP_MECHANIC_MONSTER_NAME",VLOOKUP(AU507,'LibSets constants'!$I$4:$L$1003,3,FALSE),""),"")</f>
        <v/>
      </c>
      <c r="AW507" s="43" t="str">
        <f>IF(AU507&lt;&gt;"",IF(AU507&lt;&gt;"LIBSETS_DROP_MECHANIC_MONSTER_NAME",VLOOKUP(AU507,'LibSets constants'!$I$4:$L$1003,4,FALSE),""),"")</f>
        <v/>
      </c>
      <c r="AX507" s="87" t="s">
        <v>2678</v>
      </c>
      <c r="AY507" s="21" t="str">
        <f t="shared" si="35"/>
        <v>[581] = {wayshrines={458,458,458,}, dlcId=DLC_BLACKWOOD</v>
      </c>
      <c r="AZ507" s="21" t="str">
        <f t="shared" si="36"/>
        <v>, zoneIds={1261}, veteran=false</v>
      </c>
      <c r="BA507" s="21" t="str">
        <f t="shared" si="37"/>
        <v>, setType=LIBSETS_SETTYPE_OVERLAND</v>
      </c>
      <c r="BB507" s="21" t="str">
        <f t="shared" si="38"/>
        <v>, dropMechanic={LIBSETS_DROP_MECHANIC_OVERLAND_BOSS_DELVE,LIBSETS_DROP_MECHANIC_OVERLAND_BOSS_DELVE,LIBSETS_DROP_MECHANIC_OVERLAND_BOSS_PUBLIC_DUNGEON,LIBSETS_DROP_MECHANIC_OVERLAND_CHEST}},</v>
      </c>
      <c r="BC507" s="21" t="str">
        <f t="shared" si="39"/>
        <v xml:space="preserve"> --Bog Raider / Moorräuber   [Blackwood]</v>
      </c>
    </row>
    <row r="508" spans="1:55" x14ac:dyDescent="0.25">
      <c r="A508" s="5">
        <v>582</v>
      </c>
      <c r="B508" t="s">
        <v>2480</v>
      </c>
      <c r="C508" t="s">
        <v>2477</v>
      </c>
      <c r="D508" s="3">
        <f>A508</f>
        <v>582</v>
      </c>
      <c r="G508" s="3" t="s">
        <v>1479</v>
      </c>
      <c r="I508" t="s">
        <v>91</v>
      </c>
      <c r="J508" t="s">
        <v>91</v>
      </c>
      <c r="K508" s="83">
        <v>458</v>
      </c>
      <c r="L508" s="83">
        <v>458</v>
      </c>
      <c r="M508" s="83">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constants'!$B$4:$C$1003,2,FALSE),"")</f>
        <v>Blackwood</v>
      </c>
      <c r="X508" s="3"/>
      <c r="Y508" s="3">
        <f>IF(G508&lt;&gt;"LIBSETS_SETTYPE_BATTLEGROUND",IF(G508&lt;&gt;"LIBSETS_SETTYPE_SPECIAL",IF(X508&lt;&gt;"",X508,IF(Z508&lt;&gt;"",VLOOKUP(Z508,'ESO zone constants'!$D$3:$H$4953,5,FALSE),"")),""),"")</f>
        <v>1261</v>
      </c>
      <c r="Z508" t="str">
        <f>IF(AND(O508&lt;&gt;"",NOT(ISERROR(O508))),"",IF(AND(L508&lt;&gt;"",L508&gt;0,NOT(ISERROR(L508))),VLOOKUP(L508,'ESO dumped WayshrineInfo'!$K$3:$N$9999,4,FALSE),""))</f>
        <v>Blackwood</v>
      </c>
      <c r="AB508" s="43" t="str">
        <f>IF(AA508&lt;&gt;"",IF(AA508&lt;&gt;"LIBSETS_DROP_MECHANIC_MONSTER_NAME",VLOOKUP(AA508,'LibSets constants'!$I$4:$L$1003,3,FALSE),""),"")</f>
        <v/>
      </c>
      <c r="AC508" s="43" t="str">
        <f>IF(AA508&lt;&gt;"",IF(AA508&lt;&gt;"LIBSETS_DROP_MECHANIC_MONSTER_NAME",VLOOKUP(AA508,'LibSets constants'!$I$4:$L$1003,4,FALSE),""),"")</f>
        <v/>
      </c>
      <c r="AD508" s="3">
        <f>IF(G508&lt;&gt;"LIBSETS_SETTYPE_BATTLEGROUND",IF(G508&lt;&gt;"LIBSETS_SETTYPE_SPECIAL",IF(AE508&lt;&gt;"",VLOOKUP(AE508,'ESO zone constants'!$D$3:$H$4953,5,FALSE),""),""),"")</f>
        <v>1261</v>
      </c>
      <c r="AE508" t="str">
        <f>IF(AND(O508&lt;&gt;"",NOT(ISERROR(O508))),"",IF(AND(M508&lt;&gt;"",M508&gt;0,NOT(ISERROR(M508))),VLOOKUP(M508,'ESO dumped WayshrineInfo'!$K$3:$N$9999,4,FALSE),""))</f>
        <v>Blackwood</v>
      </c>
      <c r="AF508" s="44"/>
      <c r="AG508" s="43" t="str">
        <f>IF(AF508&lt;&gt;"",IF(AF508&lt;&gt;"LIBSETS_DROP_MECHANIC_MONSTER_NAME",VLOOKUP(AF508,'LibSets constants'!$I$4:$L$1003,3,FALSE),""),"")</f>
        <v/>
      </c>
      <c r="AH508" s="43" t="str">
        <f>IF(AF508&lt;&gt;"",IF(AF508&lt;&gt;"LIBSETS_DROP_MECHANIC_MONSTER_NAME",VLOOKUP(AF508,'LibSets constants'!$I$4:$L$1003,4,FALSE),""),"")</f>
        <v/>
      </c>
      <c r="AI508" s="3" t="str">
        <f>IF(G508&lt;&gt;"LIBSETS_SETTYPE_BATTLEGROUND",IF(G508&lt;&gt;"LIBSETS_SETTYPE_SPECIAL",IF(AJ508&lt;&gt;"",VLOOKUP(AJ508,'ESO zone constants'!$D$3:$H$4953,5,FALSE),""),""),"")</f>
        <v/>
      </c>
      <c r="AK508" s="44"/>
      <c r="AL508" s="43" t="str">
        <f>IF(AK508&lt;&gt;"",IF(AK508&lt;&gt;"LIBSETS_DROP_MECHANIC_MONSTER_NAME",VLOOKUP(AK508,'LibSets constants'!$I$4:$L$1003,3,FALSE),""),"")</f>
        <v/>
      </c>
      <c r="AM508" s="43" t="str">
        <f>IF(AK508&lt;&gt;"",IF(AK508&lt;&gt;"LIBSETS_DROP_MECHANIC_MONSTER_NAME",VLOOKUP(AK508,'LibSets constants'!$I$4:$L$1003,4,FALSE),""),"")</f>
        <v/>
      </c>
      <c r="AN508" s="3" t="str">
        <f>IF(G508&lt;&gt;"LIBSETS_SETTYPE_BATTLEGROUND",IF(G508&lt;&gt;"LIBSETS_SETTYPE_SPECIAL",IF(AO508&lt;&gt;"",VLOOKUP(AO508,'ESO zone constants'!$D$3:$H$4953,5,FALSE),""),""),"")</f>
        <v/>
      </c>
      <c r="AP508" s="44"/>
      <c r="AQ508" s="43" t="str">
        <f>IF(AP508&lt;&gt;"",IF(AP508&lt;&gt;"LIBSETS_DROP_MECHANIC_MONSTER_NAME",VLOOKUP(AP508,'LibSets constants'!$I$4:$L$1003,3,FALSE),""),"")</f>
        <v/>
      </c>
      <c r="AR508" s="43" t="str">
        <f>IF(AP508&lt;&gt;"",IF(AP508&lt;&gt;"LIBSETS_DROP_MECHANIC_MONSTER_NAME",VLOOKUP(AP508,'LibSets constants'!$I$4:$L$1003,4,FALSE),""),"")</f>
        <v/>
      </c>
      <c r="AS508" s="3" t="str">
        <f>IF(G508&lt;&gt;"LIBSETS_SETTYPE_BATTLEGROUND",IF(G508&lt;&gt;"LIBSETS_SETTYPE_SPECIAL",IF(AT508&lt;&gt;"",VLOOKUP(AT508,'ESO zone constants'!$D$3:$H$4953,5,FALSE),""),""),"")</f>
        <v/>
      </c>
      <c r="AU508" s="44"/>
      <c r="AV508" s="43" t="str">
        <f>IF(AU508&lt;&gt;"",IF(AU508&lt;&gt;"LIBSETS_DROP_MECHANIC_MONSTER_NAME",VLOOKUP(AU508,'LibSets constants'!$I$4:$L$1003,3,FALSE),""),"")</f>
        <v/>
      </c>
      <c r="AW508" s="43" t="str">
        <f>IF(AU508&lt;&gt;"",IF(AU508&lt;&gt;"LIBSETS_DROP_MECHANIC_MONSTER_NAME",VLOOKUP(AU508,'LibSets constants'!$I$4:$L$1003,4,FALSE),""),"")</f>
        <v/>
      </c>
      <c r="AX508" s="87" t="s">
        <v>2678</v>
      </c>
      <c r="AY508" s="21" t="str">
        <f t="shared" si="35"/>
        <v>[582] = {wayshrines={458,458,458,}, traitsNeeded=3, dlcId=DLC_BLACKWOOD</v>
      </c>
      <c r="AZ508" s="21" t="str">
        <f t="shared" si="36"/>
        <v>, zoneIds={1261,1261,1261}, veteran=false</v>
      </c>
      <c r="BA508" s="21" t="str">
        <f t="shared" si="37"/>
        <v>, setType=LIBSETS_SETTYPE_CRAFTED</v>
      </c>
      <c r="BB508" s="21" t="str">
        <f t="shared" si="38"/>
        <v>},</v>
      </c>
      <c r="BC508" s="21" t="str">
        <f t="shared" si="39"/>
        <v xml:space="preserve"> --Hist Whisperer / Histflüsterer   [Blackwood, Blackwood, Blackwood]</v>
      </c>
    </row>
    <row r="509" spans="1:55" x14ac:dyDescent="0.25">
      <c r="A509" s="5">
        <v>583</v>
      </c>
      <c r="B509" t="s">
        <v>2479</v>
      </c>
      <c r="C509" t="s">
        <v>2478</v>
      </c>
      <c r="D509" s="3">
        <f>A509</f>
        <v>583</v>
      </c>
      <c r="G509" s="3" t="s">
        <v>1479</v>
      </c>
      <c r="I509" t="s">
        <v>91</v>
      </c>
      <c r="J509" t="s">
        <v>91</v>
      </c>
      <c r="K509" s="83">
        <v>458</v>
      </c>
      <c r="L509" s="83">
        <v>458</v>
      </c>
      <c r="M509" s="83">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constants'!$B$4:$C$1003,2,FALSE),"")</f>
        <v>Blackwood</v>
      </c>
      <c r="X509" s="3"/>
      <c r="Y509" s="3">
        <f>IF(G509&lt;&gt;"LIBSETS_SETTYPE_BATTLEGROUND",IF(G509&lt;&gt;"LIBSETS_SETTYPE_SPECIAL",IF(X509&lt;&gt;"",X509,IF(Z509&lt;&gt;"",VLOOKUP(Z509,'ESO zone constants'!$D$3:$H$4953,5,FALSE),"")),""),"")</f>
        <v>1261</v>
      </c>
      <c r="Z509" t="str">
        <f>IF(AND(O509&lt;&gt;"",NOT(ISERROR(O509))),"",IF(AND(L509&lt;&gt;"",L509&gt;0,NOT(ISERROR(L509))),VLOOKUP(L509,'ESO dumped WayshrineInfo'!$K$3:$N$9999,4,FALSE),""))</f>
        <v>Blackwood</v>
      </c>
      <c r="AB509" s="43" t="str">
        <f>IF(AA509&lt;&gt;"",IF(AA509&lt;&gt;"LIBSETS_DROP_MECHANIC_MONSTER_NAME",VLOOKUP(AA509,'LibSets constants'!$I$4:$L$1003,3,FALSE),""),"")</f>
        <v/>
      </c>
      <c r="AC509" s="43" t="str">
        <f>IF(AA509&lt;&gt;"",IF(AA509&lt;&gt;"LIBSETS_DROP_MECHANIC_MONSTER_NAME",VLOOKUP(AA509,'LibSets constants'!$I$4:$L$1003,4,FALSE),""),"")</f>
        <v/>
      </c>
      <c r="AD509" s="3">
        <f>IF(G509&lt;&gt;"LIBSETS_SETTYPE_BATTLEGROUND",IF(G509&lt;&gt;"LIBSETS_SETTYPE_SPECIAL",IF(AE509&lt;&gt;"",VLOOKUP(AE509,'ESO zone constants'!$D$3:$H$4953,5,FALSE),""),""),"")</f>
        <v>1261</v>
      </c>
      <c r="AE509" t="str">
        <f>IF(AND(O509&lt;&gt;"",NOT(ISERROR(O509))),"",IF(AND(M509&lt;&gt;"",M509&gt;0,NOT(ISERROR(M509))),VLOOKUP(M509,'ESO dumped WayshrineInfo'!$K$3:$N$9999,4,FALSE),""))</f>
        <v>Blackwood</v>
      </c>
      <c r="AF509" s="44"/>
      <c r="AG509" s="43" t="str">
        <f>IF(AF509&lt;&gt;"",IF(AF509&lt;&gt;"LIBSETS_DROP_MECHANIC_MONSTER_NAME",VLOOKUP(AF509,'LibSets constants'!$I$4:$L$1003,3,FALSE),""),"")</f>
        <v/>
      </c>
      <c r="AH509" s="43" t="str">
        <f>IF(AF509&lt;&gt;"",IF(AF509&lt;&gt;"LIBSETS_DROP_MECHANIC_MONSTER_NAME",VLOOKUP(AF509,'LibSets constants'!$I$4:$L$1003,4,FALSE),""),"")</f>
        <v/>
      </c>
      <c r="AI509" s="3" t="str">
        <f>IF(G509&lt;&gt;"LIBSETS_SETTYPE_BATTLEGROUND",IF(G509&lt;&gt;"LIBSETS_SETTYPE_SPECIAL",IF(AJ509&lt;&gt;"",VLOOKUP(AJ509,'ESO zone constants'!$D$3:$H$4953,5,FALSE),""),""),"")</f>
        <v/>
      </c>
      <c r="AK509" s="44"/>
      <c r="AL509" s="43" t="str">
        <f>IF(AK509&lt;&gt;"",IF(AK509&lt;&gt;"LIBSETS_DROP_MECHANIC_MONSTER_NAME",VLOOKUP(AK509,'LibSets constants'!$I$4:$L$1003,3,FALSE),""),"")</f>
        <v/>
      </c>
      <c r="AM509" s="43" t="str">
        <f>IF(AK509&lt;&gt;"",IF(AK509&lt;&gt;"LIBSETS_DROP_MECHANIC_MONSTER_NAME",VLOOKUP(AK509,'LibSets constants'!$I$4:$L$1003,4,FALSE),""),"")</f>
        <v/>
      </c>
      <c r="AN509" s="3" t="str">
        <f>IF(G509&lt;&gt;"LIBSETS_SETTYPE_BATTLEGROUND",IF(G509&lt;&gt;"LIBSETS_SETTYPE_SPECIAL",IF(AO509&lt;&gt;"",VLOOKUP(AO509,'ESO zone constants'!$D$3:$H$4953,5,FALSE),""),""),"")</f>
        <v/>
      </c>
      <c r="AP509" s="44"/>
      <c r="AQ509" s="43" t="str">
        <f>IF(AP509&lt;&gt;"",IF(AP509&lt;&gt;"LIBSETS_DROP_MECHANIC_MONSTER_NAME",VLOOKUP(AP509,'LibSets constants'!$I$4:$L$1003,3,FALSE),""),"")</f>
        <v/>
      </c>
      <c r="AR509" s="43" t="str">
        <f>IF(AP509&lt;&gt;"",IF(AP509&lt;&gt;"LIBSETS_DROP_MECHANIC_MONSTER_NAME",VLOOKUP(AP509,'LibSets constants'!$I$4:$L$1003,4,FALSE),""),"")</f>
        <v/>
      </c>
      <c r="AS509" s="3" t="str">
        <f>IF(G509&lt;&gt;"LIBSETS_SETTYPE_BATTLEGROUND",IF(G509&lt;&gt;"LIBSETS_SETTYPE_SPECIAL",IF(AT509&lt;&gt;"",VLOOKUP(AT509,'ESO zone constants'!$D$3:$H$4953,5,FALSE),""),""),"")</f>
        <v/>
      </c>
      <c r="AU509" s="44"/>
      <c r="AV509" s="43" t="str">
        <f>IF(AU509&lt;&gt;"",IF(AU509&lt;&gt;"LIBSETS_DROP_MECHANIC_MONSTER_NAME",VLOOKUP(AU509,'LibSets constants'!$I$4:$L$1003,3,FALSE),""),"")</f>
        <v/>
      </c>
      <c r="AW509" s="43" t="str">
        <f>IF(AU509&lt;&gt;"",IF(AU509&lt;&gt;"LIBSETS_DROP_MECHANIC_MONSTER_NAME",VLOOKUP(AU509,'LibSets constants'!$I$4:$L$1003,4,FALSE),""),"")</f>
        <v/>
      </c>
      <c r="AX509" s="87" t="s">
        <v>2678</v>
      </c>
      <c r="AY509" s="21" t="str">
        <f t="shared" si="35"/>
        <v>[583] = {wayshrines={458,458,458,}, traitsNeeded=7, dlcId=DLC_BLACKWOOD</v>
      </c>
      <c r="AZ509" s="21" t="str">
        <f t="shared" si="36"/>
        <v>, zoneIds={1261,1261,1261}, veteran=false</v>
      </c>
      <c r="BA509" s="21" t="str">
        <f t="shared" si="37"/>
        <v>, setType=LIBSETS_SETTYPE_CRAFTED</v>
      </c>
      <c r="BB509" s="21" t="str">
        <f t="shared" si="38"/>
        <v>},</v>
      </c>
      <c r="BC509" s="21" t="str">
        <f t="shared" si="39"/>
        <v xml:space="preserve"> --Heartland Conqueror / Herzlanderoberer   [Blackwood, Blackwood, Blackwood]</v>
      </c>
    </row>
    <row r="510" spans="1:55" x14ac:dyDescent="0.25">
      <c r="A510" s="5">
        <v>584</v>
      </c>
      <c r="B510" t="s">
        <v>2485</v>
      </c>
      <c r="C510" t="s">
        <v>2507</v>
      </c>
      <c r="D510" s="3">
        <f>A510</f>
        <v>584</v>
      </c>
      <c r="G510" s="3" t="s">
        <v>1479</v>
      </c>
      <c r="I510" t="s">
        <v>91</v>
      </c>
      <c r="J510" t="s">
        <v>91</v>
      </c>
      <c r="K510" s="83">
        <v>458</v>
      </c>
      <c r="L510" s="83">
        <v>458</v>
      </c>
      <c r="M510" s="83">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constants'!$B$4:$C$1003,2,FALSE),"")</f>
        <v>Blackwood</v>
      </c>
      <c r="X510" s="3"/>
      <c r="Y510" s="3">
        <f>IF(G510&lt;&gt;"LIBSETS_SETTYPE_BATTLEGROUND",IF(G510&lt;&gt;"LIBSETS_SETTYPE_SPECIAL",IF(X510&lt;&gt;"",X510,IF(Z510&lt;&gt;"",VLOOKUP(Z510,'ESO zone constants'!$D$3:$H$4953,5,FALSE),"")),""),"")</f>
        <v>1261</v>
      </c>
      <c r="Z510" t="str">
        <f>IF(AND(O510&lt;&gt;"",NOT(ISERROR(O510))),"",IF(AND(L510&lt;&gt;"",L510&gt;0,NOT(ISERROR(L510))),VLOOKUP(L510,'ESO dumped WayshrineInfo'!$K$3:$N$9999,4,FALSE),""))</f>
        <v>Blackwood</v>
      </c>
      <c r="AB510" s="43" t="str">
        <f>IF(AA510&lt;&gt;"",IF(AA510&lt;&gt;"LIBSETS_DROP_MECHANIC_MONSTER_NAME",VLOOKUP(AA510,'LibSets constants'!$I$4:$L$1003,3,FALSE),""),"")</f>
        <v/>
      </c>
      <c r="AC510" s="43" t="str">
        <f>IF(AA510&lt;&gt;"",IF(AA510&lt;&gt;"LIBSETS_DROP_MECHANIC_MONSTER_NAME",VLOOKUP(AA510,'LibSets constants'!$I$4:$L$1003,4,FALSE),""),"")</f>
        <v/>
      </c>
      <c r="AD510" s="3">
        <f>IF(G510&lt;&gt;"LIBSETS_SETTYPE_BATTLEGROUND",IF(G510&lt;&gt;"LIBSETS_SETTYPE_SPECIAL",IF(AE510&lt;&gt;"",VLOOKUP(AE510,'ESO zone constants'!$D$3:$H$4953,5,FALSE),""),""),"")</f>
        <v>1261</v>
      </c>
      <c r="AE510" t="str">
        <f>IF(AND(O510&lt;&gt;"",NOT(ISERROR(O510))),"",IF(AND(M510&lt;&gt;"",M510&gt;0,NOT(ISERROR(M510))),VLOOKUP(M510,'ESO dumped WayshrineInfo'!$K$3:$N$9999,4,FALSE),""))</f>
        <v>Blackwood</v>
      </c>
      <c r="AF510" s="44"/>
      <c r="AG510" s="43" t="str">
        <f>IF(AF510&lt;&gt;"",IF(AF510&lt;&gt;"LIBSETS_DROP_MECHANIC_MONSTER_NAME",VLOOKUP(AF510,'LibSets constants'!$I$4:$L$1003,3,FALSE),""),"")</f>
        <v/>
      </c>
      <c r="AH510" s="43" t="str">
        <f>IF(AF510&lt;&gt;"",IF(AF510&lt;&gt;"LIBSETS_DROP_MECHANIC_MONSTER_NAME",VLOOKUP(AF510,'LibSets constants'!$I$4:$L$1003,4,FALSE),""),"")</f>
        <v/>
      </c>
      <c r="AI510" s="3" t="str">
        <f>IF(G510&lt;&gt;"LIBSETS_SETTYPE_BATTLEGROUND",IF(G510&lt;&gt;"LIBSETS_SETTYPE_SPECIAL",IF(AJ510&lt;&gt;"",VLOOKUP(AJ510,'ESO zone constants'!$D$3:$H$4953,5,FALSE),""),""),"")</f>
        <v/>
      </c>
      <c r="AK510" s="44"/>
      <c r="AL510" s="43" t="str">
        <f>IF(AK510&lt;&gt;"",IF(AK510&lt;&gt;"LIBSETS_DROP_MECHANIC_MONSTER_NAME",VLOOKUP(AK510,'LibSets constants'!$I$4:$L$1003,3,FALSE),""),"")</f>
        <v/>
      </c>
      <c r="AM510" s="43" t="str">
        <f>IF(AK510&lt;&gt;"",IF(AK510&lt;&gt;"LIBSETS_DROP_MECHANIC_MONSTER_NAME",VLOOKUP(AK510,'LibSets constants'!$I$4:$L$1003,4,FALSE),""),"")</f>
        <v/>
      </c>
      <c r="AN510" s="3" t="str">
        <f>IF(G510&lt;&gt;"LIBSETS_SETTYPE_BATTLEGROUND",IF(G510&lt;&gt;"LIBSETS_SETTYPE_SPECIAL",IF(AO510&lt;&gt;"",VLOOKUP(AO510,'ESO zone constants'!$D$3:$H$4953,5,FALSE),""),""),"")</f>
        <v/>
      </c>
      <c r="AP510" s="44"/>
      <c r="AQ510" s="43" t="str">
        <f>IF(AP510&lt;&gt;"",IF(AP510&lt;&gt;"LIBSETS_DROP_MECHANIC_MONSTER_NAME",VLOOKUP(AP510,'LibSets constants'!$I$4:$L$1003,3,FALSE),""),"")</f>
        <v/>
      </c>
      <c r="AR510" s="43" t="str">
        <f>IF(AP510&lt;&gt;"",IF(AP510&lt;&gt;"LIBSETS_DROP_MECHANIC_MONSTER_NAME",VLOOKUP(AP510,'LibSets constants'!$I$4:$L$1003,4,FALSE),""),"")</f>
        <v/>
      </c>
      <c r="AS510" s="3" t="str">
        <f>IF(G510&lt;&gt;"LIBSETS_SETTYPE_BATTLEGROUND",IF(G510&lt;&gt;"LIBSETS_SETTYPE_SPECIAL",IF(AT510&lt;&gt;"",VLOOKUP(AT510,'ESO zone constants'!$D$3:$H$4953,5,FALSE),""),""),"")</f>
        <v/>
      </c>
      <c r="AU510" s="44"/>
      <c r="AV510" s="43" t="str">
        <f>IF(AU510&lt;&gt;"",IF(AU510&lt;&gt;"LIBSETS_DROP_MECHANIC_MONSTER_NAME",VLOOKUP(AU510,'LibSets constants'!$I$4:$L$1003,3,FALSE),""),"")</f>
        <v/>
      </c>
      <c r="AW510" s="43" t="str">
        <f>IF(AU510&lt;&gt;"",IF(AU510&lt;&gt;"LIBSETS_DROP_MECHANIC_MONSTER_NAME",VLOOKUP(AU510,'LibSets constants'!$I$4:$L$1003,4,FALSE),""),"")</f>
        <v/>
      </c>
      <c r="AX510" s="87" t="s">
        <v>2678</v>
      </c>
      <c r="AY510" s="21" t="str">
        <f t="shared" si="35"/>
        <v>[584] = {wayshrines={458,458,458,}, traitsNeeded=5, dlcId=DLC_BLACKWOOD</v>
      </c>
      <c r="AZ510" s="21" t="str">
        <f t="shared" si="36"/>
        <v>, zoneIds={1261,1261,1261}, veteran=false</v>
      </c>
      <c r="BA510" s="21" t="str">
        <f t="shared" si="37"/>
        <v>, setType=LIBSETS_SETTYPE_CRAFTED</v>
      </c>
      <c r="BB510" s="21" t="str">
        <f t="shared" si="38"/>
        <v>},</v>
      </c>
      <c r="BC510" s="21" t="str">
        <f t="shared" si="39"/>
        <v xml:space="preserve"> --Diamond\'s Victory / Sieg des Diamanten   [Blackwood, Blackwood, Blackwood]</v>
      </c>
    </row>
    <row r="511" spans="1:55" x14ac:dyDescent="0.25">
      <c r="A511" s="5">
        <v>585</v>
      </c>
      <c r="B511" t="s">
        <v>2496</v>
      </c>
      <c r="C511" t="s">
        <v>2497</v>
      </c>
      <c r="D511" s="3">
        <f>A511</f>
        <v>585</v>
      </c>
      <c r="G511" s="3" t="s">
        <v>1486</v>
      </c>
      <c r="I511" t="s">
        <v>91</v>
      </c>
      <c r="J511" t="s">
        <v>91</v>
      </c>
      <c r="K511" s="37">
        <v>468</v>
      </c>
      <c r="L511" s="37">
        <v>468</v>
      </c>
      <c r="M511" s="37">
        <v>468</v>
      </c>
      <c r="N511">
        <v>0</v>
      </c>
      <c r="O511" s="66" t="s">
        <v>2464</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constants'!$B$4:$C$1003,2,FALSE),"")</f>
        <v>Blackwood</v>
      </c>
      <c r="U511" s="33" t="s">
        <v>1549</v>
      </c>
      <c r="V511" s="3" t="s">
        <v>2822</v>
      </c>
      <c r="W511" s="3" t="s">
        <v>2838</v>
      </c>
      <c r="X511" s="3"/>
      <c r="Y511" s="3" t="str">
        <f>IF(G511&lt;&gt;"LIBSETS_SETTYPE_BATTLEGROUND",IF(G511&lt;&gt;"LIBSETS_SETTYPE_SPECIAL",IF(X511&lt;&gt;"",X511,IF(Z511&lt;&gt;"",VLOOKUP(Z511,'ESO zone constants'!$D$3:$H$4953,5,FALSE),"")),""),"")</f>
        <v/>
      </c>
      <c r="Z511" t="str">
        <f>IF(AND(O511&lt;&gt;"",NOT(ISERROR(O511))),"",IF(AND(L511&lt;&gt;"",L511&gt;0,NOT(ISERROR(L511))),VLOOKUP(L511,'ESO dumped WayshrineInfo'!$K$3:$N$9999,4,FALSE),""))</f>
        <v/>
      </c>
      <c r="AB511" s="43" t="str">
        <f>IF(AA511&lt;&gt;"",IF(AA511&lt;&gt;"LIBSETS_DROP_MECHANIC_MONSTER_NAME",VLOOKUP(AA511,'LibSets constants'!$I$4:$L$1003,3,FALSE),""),"")</f>
        <v/>
      </c>
      <c r="AC511" s="43" t="str">
        <f>IF(AA511&lt;&gt;"",IF(AA511&lt;&gt;"LIBSETS_DROP_MECHANIC_MONSTER_NAME",VLOOKUP(AA511,'LibSets constants'!$I$4:$L$1003,4,FALSE),""),"")</f>
        <v/>
      </c>
      <c r="AD511" s="3" t="str">
        <f>IF(G511&lt;&gt;"LIBSETS_SETTYPE_BATTLEGROUND",IF(G511&lt;&gt;"LIBSETS_SETTYPE_SPECIAL",IF(AE511&lt;&gt;"",VLOOKUP(AE511,'ESO zone constants'!$D$3:$H$4953,5,FALSE),""),""),"")</f>
        <v/>
      </c>
      <c r="AE511" t="str">
        <f>IF(AND(O511&lt;&gt;"",NOT(ISERROR(O511))),"",IF(AND(M511&lt;&gt;"",M511&gt;0,NOT(ISERROR(M511))),VLOOKUP(M511,'ESO dumped WayshrineInfo'!$K$3:$N$9999,4,FALSE),""))</f>
        <v/>
      </c>
      <c r="AF511" s="44"/>
      <c r="AG511" s="43" t="str">
        <f>IF(AF511&lt;&gt;"",IF(AF511&lt;&gt;"LIBSETS_DROP_MECHANIC_MONSTER_NAME",VLOOKUP(AF511,'LibSets constants'!$I$4:$L$1003,3,FALSE),""),"")</f>
        <v/>
      </c>
      <c r="AH511" s="43" t="str">
        <f>IF(AF511&lt;&gt;"",IF(AF511&lt;&gt;"LIBSETS_DROP_MECHANIC_MONSTER_NAME",VLOOKUP(AF511,'LibSets constants'!$I$4:$L$1003,4,FALSE),""),"")</f>
        <v/>
      </c>
      <c r="AI511" s="3" t="str">
        <f>IF(G511&lt;&gt;"LIBSETS_SETTYPE_BATTLEGROUND",IF(G511&lt;&gt;"LIBSETS_SETTYPE_SPECIAL",IF(AJ511&lt;&gt;"",VLOOKUP(AJ511,'ESO zone constants'!$D$3:$H$4953,5,FALSE),""),""),"")</f>
        <v/>
      </c>
      <c r="AK511" s="44"/>
      <c r="AL511" s="43" t="str">
        <f>IF(AK511&lt;&gt;"",IF(AK511&lt;&gt;"LIBSETS_DROP_MECHANIC_MONSTER_NAME",VLOOKUP(AK511,'LibSets constants'!$I$4:$L$1003,3,FALSE),""),"")</f>
        <v/>
      </c>
      <c r="AM511" s="43" t="str">
        <f>IF(AK511&lt;&gt;"",IF(AK511&lt;&gt;"LIBSETS_DROP_MECHANIC_MONSTER_NAME",VLOOKUP(AK511,'LibSets constants'!$I$4:$L$1003,4,FALSE),""),"")</f>
        <v/>
      </c>
      <c r="AN511" s="3" t="str">
        <f>IF(G511&lt;&gt;"LIBSETS_SETTYPE_BATTLEGROUND",IF(G511&lt;&gt;"LIBSETS_SETTYPE_SPECIAL",IF(AO511&lt;&gt;"",VLOOKUP(AO511,'ESO zone constants'!$D$3:$H$4953,5,FALSE),""),""),"")</f>
        <v/>
      </c>
      <c r="AP511" s="44"/>
      <c r="AQ511" s="43" t="str">
        <f>IF(AP511&lt;&gt;"",IF(AP511&lt;&gt;"LIBSETS_DROP_MECHANIC_MONSTER_NAME",VLOOKUP(AP511,'LibSets constants'!$I$4:$L$1003,3,FALSE),""),"")</f>
        <v/>
      </c>
      <c r="AR511" s="43" t="str">
        <f>IF(AP511&lt;&gt;"",IF(AP511&lt;&gt;"LIBSETS_DROP_MECHANIC_MONSTER_NAME",VLOOKUP(AP511,'LibSets constants'!$I$4:$L$1003,4,FALSE),""),"")</f>
        <v/>
      </c>
      <c r="AS511" s="3" t="str">
        <f>IF(G511&lt;&gt;"LIBSETS_SETTYPE_BATTLEGROUND",IF(G511&lt;&gt;"LIBSETS_SETTYPE_SPECIAL",IF(AT511&lt;&gt;"",VLOOKUP(AT511,'ESO zone constants'!$D$3:$H$4953,5,FALSE),""),""),"")</f>
        <v/>
      </c>
      <c r="AU511" s="44"/>
      <c r="AV511" s="43" t="str">
        <f>IF(AU511&lt;&gt;"",IF(AU511&lt;&gt;"LIBSETS_DROP_MECHANIC_MONSTER_NAME",VLOOKUP(AU511,'LibSets constants'!$I$4:$L$1003,3,FALSE),""),"")</f>
        <v/>
      </c>
      <c r="AW511" s="43" t="str">
        <f>IF(AU511&lt;&gt;"",IF(AU511&lt;&gt;"LIBSETS_DROP_MECHANIC_MONSTER_NAME",VLOOKUP(AU511,'LibSets constants'!$I$4:$L$1003,4,FALSE),""),"")</f>
        <v/>
      </c>
      <c r="AX511" s="87" t="s">
        <v>2678</v>
      </c>
      <c r="AY511" s="21" t="str">
        <f t="shared" si="35"/>
        <v>[585] = {wayshrines={468,468,468,}, dlcId=DLC_BLACKWOOD</v>
      </c>
      <c r="AZ511" s="21" t="str">
        <f t="shared" si="36"/>
        <v>, zoneIds={1263}, veteran=false</v>
      </c>
      <c r="BA511" s="21" t="str">
        <f t="shared" si="37"/>
        <v>, setType=LIBSETS_SETTYPE_TRIAL</v>
      </c>
      <c r="BB511" s="21" t="str">
        <f t="shared" si="3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1" s="21" t="str">
        <f t="shared" si="39"/>
        <v xml:space="preserve"> --Saxhleel Champion / Saxhleel-Champion   [Rockgrove]</v>
      </c>
    </row>
    <row r="512" spans="1:55" x14ac:dyDescent="0.25">
      <c r="A512" s="5">
        <v>586</v>
      </c>
      <c r="B512" t="s">
        <v>2498</v>
      </c>
      <c r="C512" t="s">
        <v>2508</v>
      </c>
      <c r="D512" s="3">
        <f>A512</f>
        <v>586</v>
      </c>
      <c r="G512" s="3" t="s">
        <v>1486</v>
      </c>
      <c r="I512" t="s">
        <v>91</v>
      </c>
      <c r="J512" t="s">
        <v>91</v>
      </c>
      <c r="K512" s="37">
        <v>468</v>
      </c>
      <c r="L512" s="37">
        <v>468</v>
      </c>
      <c r="M512" s="37">
        <v>468</v>
      </c>
      <c r="N512">
        <v>0</v>
      </c>
      <c r="O512" s="66" t="s">
        <v>2464</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constants'!$B$4:$C$1003,2,FALSE),"")</f>
        <v>Blackwood</v>
      </c>
      <c r="U512" s="33" t="s">
        <v>1549</v>
      </c>
      <c r="V512" s="3" t="s">
        <v>2822</v>
      </c>
      <c r="W512" s="3" t="s">
        <v>2838</v>
      </c>
      <c r="X512" s="3"/>
      <c r="Y512" s="3" t="str">
        <f>IF(G512&lt;&gt;"LIBSETS_SETTYPE_BATTLEGROUND",IF(G512&lt;&gt;"LIBSETS_SETTYPE_SPECIAL",IF(X512&lt;&gt;"",X512,IF(Z512&lt;&gt;"",VLOOKUP(Z512,'ESO zone constants'!$D$3:$H$4953,5,FALSE),"")),""),"")</f>
        <v/>
      </c>
      <c r="Z512" t="str">
        <f>IF(AND(O512&lt;&gt;"",NOT(ISERROR(O512))),"",IF(AND(L512&lt;&gt;"",L512&gt;0,NOT(ISERROR(L512))),VLOOKUP(L512,'ESO dumped WayshrineInfo'!$K$3:$N$9999,4,FALSE),""))</f>
        <v/>
      </c>
      <c r="AB512" s="43" t="str">
        <f>IF(AA512&lt;&gt;"",IF(AA512&lt;&gt;"LIBSETS_DROP_MECHANIC_MONSTER_NAME",VLOOKUP(AA512,'LibSets constants'!$I$4:$L$1003,3,FALSE),""),"")</f>
        <v/>
      </c>
      <c r="AC512" s="43" t="str">
        <f>IF(AA512&lt;&gt;"",IF(AA512&lt;&gt;"LIBSETS_DROP_MECHANIC_MONSTER_NAME",VLOOKUP(AA512,'LibSets constants'!$I$4:$L$1003,4,FALSE),""),"")</f>
        <v/>
      </c>
      <c r="AD512" s="3" t="str">
        <f>IF(G512&lt;&gt;"LIBSETS_SETTYPE_BATTLEGROUND",IF(G512&lt;&gt;"LIBSETS_SETTYPE_SPECIAL",IF(AE512&lt;&gt;"",VLOOKUP(AE512,'ESO zone constants'!$D$3:$H$4953,5,FALSE),""),""),"")</f>
        <v/>
      </c>
      <c r="AE512" t="str">
        <f>IF(AND(O512&lt;&gt;"",NOT(ISERROR(O512))),"",IF(AND(M512&lt;&gt;"",M512&gt;0,NOT(ISERROR(M512))),VLOOKUP(M512,'ESO dumped WayshrineInfo'!$K$3:$N$9999,4,FALSE),""))</f>
        <v/>
      </c>
      <c r="AF512" s="44"/>
      <c r="AG512" s="43" t="str">
        <f>IF(AF512&lt;&gt;"",IF(AF512&lt;&gt;"LIBSETS_DROP_MECHANIC_MONSTER_NAME",VLOOKUP(AF512,'LibSets constants'!$I$4:$L$1003,3,FALSE),""),"")</f>
        <v/>
      </c>
      <c r="AH512" s="43" t="str">
        <f>IF(AF512&lt;&gt;"",IF(AF512&lt;&gt;"LIBSETS_DROP_MECHANIC_MONSTER_NAME",VLOOKUP(AF512,'LibSets constants'!$I$4:$L$1003,4,FALSE),""),"")</f>
        <v/>
      </c>
      <c r="AI512" s="3" t="str">
        <f>IF(G512&lt;&gt;"LIBSETS_SETTYPE_BATTLEGROUND",IF(G512&lt;&gt;"LIBSETS_SETTYPE_SPECIAL",IF(AJ512&lt;&gt;"",VLOOKUP(AJ512,'ESO zone constants'!$D$3:$H$4953,5,FALSE),""),""),"")</f>
        <v/>
      </c>
      <c r="AK512" s="44"/>
      <c r="AL512" s="43" t="str">
        <f>IF(AK512&lt;&gt;"",IF(AK512&lt;&gt;"LIBSETS_DROP_MECHANIC_MONSTER_NAME",VLOOKUP(AK512,'LibSets constants'!$I$4:$L$1003,3,FALSE),""),"")</f>
        <v/>
      </c>
      <c r="AM512" s="43" t="str">
        <f>IF(AK512&lt;&gt;"",IF(AK512&lt;&gt;"LIBSETS_DROP_MECHANIC_MONSTER_NAME",VLOOKUP(AK512,'LibSets constants'!$I$4:$L$1003,4,FALSE),""),"")</f>
        <v/>
      </c>
      <c r="AN512" s="3" t="str">
        <f>IF(G512&lt;&gt;"LIBSETS_SETTYPE_BATTLEGROUND",IF(G512&lt;&gt;"LIBSETS_SETTYPE_SPECIAL",IF(AO512&lt;&gt;"",VLOOKUP(AO512,'ESO zone constants'!$D$3:$H$4953,5,FALSE),""),""),"")</f>
        <v/>
      </c>
      <c r="AP512" s="44"/>
      <c r="AQ512" s="43" t="str">
        <f>IF(AP512&lt;&gt;"",IF(AP512&lt;&gt;"LIBSETS_DROP_MECHANIC_MONSTER_NAME",VLOOKUP(AP512,'LibSets constants'!$I$4:$L$1003,3,FALSE),""),"")</f>
        <v/>
      </c>
      <c r="AR512" s="43" t="str">
        <f>IF(AP512&lt;&gt;"",IF(AP512&lt;&gt;"LIBSETS_DROP_MECHANIC_MONSTER_NAME",VLOOKUP(AP512,'LibSets constants'!$I$4:$L$1003,4,FALSE),""),"")</f>
        <v/>
      </c>
      <c r="AS512" s="3" t="str">
        <f>IF(G512&lt;&gt;"LIBSETS_SETTYPE_BATTLEGROUND",IF(G512&lt;&gt;"LIBSETS_SETTYPE_SPECIAL",IF(AT512&lt;&gt;"",VLOOKUP(AT512,'ESO zone constants'!$D$3:$H$4953,5,FALSE),""),""),"")</f>
        <v/>
      </c>
      <c r="AU512" s="44"/>
      <c r="AV512" s="43" t="str">
        <f>IF(AU512&lt;&gt;"",IF(AU512&lt;&gt;"LIBSETS_DROP_MECHANIC_MONSTER_NAME",VLOOKUP(AU512,'LibSets constants'!$I$4:$L$1003,3,FALSE),""),"")</f>
        <v/>
      </c>
      <c r="AW512" s="43" t="str">
        <f>IF(AU512&lt;&gt;"",IF(AU512&lt;&gt;"LIBSETS_DROP_MECHANIC_MONSTER_NAME",VLOOKUP(AU512,'LibSets constants'!$I$4:$L$1003,4,FALSE),""),"")</f>
        <v/>
      </c>
      <c r="AX512" s="87" t="s">
        <v>2678</v>
      </c>
      <c r="AY512" s="21" t="str">
        <f t="shared" si="35"/>
        <v>[586] = {wayshrines={468,468,468,}, dlcId=DLC_BLACKWOOD</v>
      </c>
      <c r="AZ512" s="21" t="str">
        <f t="shared" si="36"/>
        <v>, zoneIds={1263}, veteran=false</v>
      </c>
      <c r="BA512" s="21" t="str">
        <f t="shared" si="37"/>
        <v>, setType=LIBSETS_SETTYPE_TRIAL</v>
      </c>
      <c r="BB512" s="21" t="str">
        <f t="shared" si="3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2" s="21" t="str">
        <f t="shared" si="39"/>
        <v xml:space="preserve"> --Sul-Xan\'s Torment / Sul-Xans Folter   [Rockgrove]</v>
      </c>
    </row>
    <row r="513" spans="1:55" x14ac:dyDescent="0.25">
      <c r="A513" s="5">
        <v>587</v>
      </c>
      <c r="B513" t="s">
        <v>2495</v>
      </c>
      <c r="C513" t="s">
        <v>2509</v>
      </c>
      <c r="D513" s="3">
        <f>A513</f>
        <v>587</v>
      </c>
      <c r="G513" s="3" t="s">
        <v>1486</v>
      </c>
      <c r="I513" t="s">
        <v>91</v>
      </c>
      <c r="J513" t="s">
        <v>91</v>
      </c>
      <c r="K513" s="37">
        <v>468</v>
      </c>
      <c r="L513" s="37">
        <v>468</v>
      </c>
      <c r="M513" s="37">
        <v>468</v>
      </c>
      <c r="N513">
        <v>0</v>
      </c>
      <c r="O513" s="66" t="s">
        <v>2464</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constants'!$B$4:$C$1003,2,FALSE),"")</f>
        <v>Blackwood</v>
      </c>
      <c r="U513" s="33" t="s">
        <v>1549</v>
      </c>
      <c r="V513" s="3" t="s">
        <v>2822</v>
      </c>
      <c r="W513" s="3" t="s">
        <v>2838</v>
      </c>
      <c r="X513" s="3"/>
      <c r="Y513" s="3" t="str">
        <f>IF(G513&lt;&gt;"LIBSETS_SETTYPE_BATTLEGROUND",IF(G513&lt;&gt;"LIBSETS_SETTYPE_SPECIAL",IF(X513&lt;&gt;"",X513,IF(Z513&lt;&gt;"",VLOOKUP(Z513,'ESO zone constants'!$D$3:$H$4953,5,FALSE),"")),""),"")</f>
        <v/>
      </c>
      <c r="Z513" t="str">
        <f>IF(AND(O513&lt;&gt;"",NOT(ISERROR(O513))),"",IF(AND(L513&lt;&gt;"",L513&gt;0,NOT(ISERROR(L513))),VLOOKUP(L513,'ESO dumped WayshrineInfo'!$K$3:$N$9999,4,FALSE),""))</f>
        <v/>
      </c>
      <c r="AB513" s="43" t="str">
        <f>IF(AA513&lt;&gt;"",IF(AA513&lt;&gt;"LIBSETS_DROP_MECHANIC_MONSTER_NAME",VLOOKUP(AA513,'LibSets constants'!$I$4:$L$1003,3,FALSE),""),"")</f>
        <v/>
      </c>
      <c r="AC513" s="43" t="str">
        <f>IF(AA513&lt;&gt;"",IF(AA513&lt;&gt;"LIBSETS_DROP_MECHANIC_MONSTER_NAME",VLOOKUP(AA513,'LibSets constants'!$I$4:$L$1003,4,FALSE),""),"")</f>
        <v/>
      </c>
      <c r="AD513" s="3" t="str">
        <f>IF(G513&lt;&gt;"LIBSETS_SETTYPE_BATTLEGROUND",IF(G513&lt;&gt;"LIBSETS_SETTYPE_SPECIAL",IF(AE513&lt;&gt;"",VLOOKUP(AE513,'ESO zone constants'!$D$3:$H$4953,5,FALSE),""),""),"")</f>
        <v/>
      </c>
      <c r="AE513" t="str">
        <f>IF(AND(O513&lt;&gt;"",NOT(ISERROR(O513))),"",IF(AND(M513&lt;&gt;"",M513&gt;0,NOT(ISERROR(M513))),VLOOKUP(M513,'ESO dumped WayshrineInfo'!$K$3:$N$9999,4,FALSE),""))</f>
        <v/>
      </c>
      <c r="AF513" s="44"/>
      <c r="AG513" s="43" t="str">
        <f>IF(AF513&lt;&gt;"",IF(AF513&lt;&gt;"LIBSETS_DROP_MECHANIC_MONSTER_NAME",VLOOKUP(AF513,'LibSets constants'!$I$4:$L$1003,3,FALSE),""),"")</f>
        <v/>
      </c>
      <c r="AH513" s="43" t="str">
        <f>IF(AF513&lt;&gt;"",IF(AF513&lt;&gt;"LIBSETS_DROP_MECHANIC_MONSTER_NAME",VLOOKUP(AF513,'LibSets constants'!$I$4:$L$1003,4,FALSE),""),"")</f>
        <v/>
      </c>
      <c r="AI513" s="3" t="str">
        <f>IF(G513&lt;&gt;"LIBSETS_SETTYPE_BATTLEGROUND",IF(G513&lt;&gt;"LIBSETS_SETTYPE_SPECIAL",IF(AJ513&lt;&gt;"",VLOOKUP(AJ513,'ESO zone constants'!$D$3:$H$4953,5,FALSE),""),""),"")</f>
        <v/>
      </c>
      <c r="AK513" s="44"/>
      <c r="AL513" s="43" t="str">
        <f>IF(AK513&lt;&gt;"",IF(AK513&lt;&gt;"LIBSETS_DROP_MECHANIC_MONSTER_NAME",VLOOKUP(AK513,'LibSets constants'!$I$4:$L$1003,3,FALSE),""),"")</f>
        <v/>
      </c>
      <c r="AM513" s="43" t="str">
        <f>IF(AK513&lt;&gt;"",IF(AK513&lt;&gt;"LIBSETS_DROP_MECHANIC_MONSTER_NAME",VLOOKUP(AK513,'LibSets constants'!$I$4:$L$1003,4,FALSE),""),"")</f>
        <v/>
      </c>
      <c r="AN513" s="3" t="str">
        <f>IF(G513&lt;&gt;"LIBSETS_SETTYPE_BATTLEGROUND",IF(G513&lt;&gt;"LIBSETS_SETTYPE_SPECIAL",IF(AO513&lt;&gt;"",VLOOKUP(AO513,'ESO zone constants'!$D$3:$H$4953,5,FALSE),""),""),"")</f>
        <v/>
      </c>
      <c r="AP513" s="44"/>
      <c r="AQ513" s="43" t="str">
        <f>IF(AP513&lt;&gt;"",IF(AP513&lt;&gt;"LIBSETS_DROP_MECHANIC_MONSTER_NAME",VLOOKUP(AP513,'LibSets constants'!$I$4:$L$1003,3,FALSE),""),"")</f>
        <v/>
      </c>
      <c r="AR513" s="43" t="str">
        <f>IF(AP513&lt;&gt;"",IF(AP513&lt;&gt;"LIBSETS_DROP_MECHANIC_MONSTER_NAME",VLOOKUP(AP513,'LibSets constants'!$I$4:$L$1003,4,FALSE),""),"")</f>
        <v/>
      </c>
      <c r="AS513" s="3" t="str">
        <f>IF(G513&lt;&gt;"LIBSETS_SETTYPE_BATTLEGROUND",IF(G513&lt;&gt;"LIBSETS_SETTYPE_SPECIAL",IF(AT513&lt;&gt;"",VLOOKUP(AT513,'ESO zone constants'!$D$3:$H$4953,5,FALSE),""),""),"")</f>
        <v/>
      </c>
      <c r="AU513" s="44"/>
      <c r="AV513" s="43" t="str">
        <f>IF(AU513&lt;&gt;"",IF(AU513&lt;&gt;"LIBSETS_DROP_MECHANIC_MONSTER_NAME",VLOOKUP(AU513,'LibSets constants'!$I$4:$L$1003,3,FALSE),""),"")</f>
        <v/>
      </c>
      <c r="AW513" s="43" t="str">
        <f>IF(AU513&lt;&gt;"",IF(AU513&lt;&gt;"LIBSETS_DROP_MECHANIC_MONSTER_NAME",VLOOKUP(AU513,'LibSets constants'!$I$4:$L$1003,4,FALSE),""),"")</f>
        <v/>
      </c>
      <c r="AX513" s="87" t="s">
        <v>2678</v>
      </c>
      <c r="AY513" s="21" t="str">
        <f t="shared" si="35"/>
        <v>[587] = {wayshrines={468,468,468,}, dlcId=DLC_BLACKWOOD</v>
      </c>
      <c r="AZ513" s="21" t="str">
        <f t="shared" si="36"/>
        <v>, zoneIds={1263}, veteran=false</v>
      </c>
      <c r="BA513" s="21" t="str">
        <f t="shared" si="37"/>
        <v>, setType=LIBSETS_SETTYPE_TRIAL</v>
      </c>
      <c r="BB513" s="21" t="str">
        <f t="shared" si="3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3" s="21" t="str">
        <f t="shared" si="39"/>
        <v xml:space="preserve"> --Bahsei\'s Mania / Bahseis Manie   [Rockgrove]</v>
      </c>
    </row>
    <row r="514" spans="1:55" x14ac:dyDescent="0.25">
      <c r="A514" s="5">
        <v>588</v>
      </c>
      <c r="B514" t="s">
        <v>2491</v>
      </c>
      <c r="C514" t="s">
        <v>2510</v>
      </c>
      <c r="D514" s="3">
        <f>A514</f>
        <v>588</v>
      </c>
      <c r="G514" s="3" t="s">
        <v>1486</v>
      </c>
      <c r="I514" t="s">
        <v>91</v>
      </c>
      <c r="J514" t="s">
        <v>91</v>
      </c>
      <c r="K514">
        <v>468</v>
      </c>
      <c r="L514">
        <v>468</v>
      </c>
      <c r="M514">
        <v>468</v>
      </c>
      <c r="N514">
        <v>0</v>
      </c>
      <c r="O514" s="66" t="s">
        <v>2464</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constants'!$B$4:$C$1003,2,FALSE),"")</f>
        <v>Blackwood</v>
      </c>
      <c r="U514" s="33" t="s">
        <v>1549</v>
      </c>
      <c r="V514" s="3" t="s">
        <v>2822</v>
      </c>
      <c r="W514" s="3" t="s">
        <v>2838</v>
      </c>
      <c r="X514" s="3"/>
      <c r="Y514" s="3" t="str">
        <f>IF(G514&lt;&gt;"LIBSETS_SETTYPE_BATTLEGROUND",IF(G514&lt;&gt;"LIBSETS_SETTYPE_SPECIAL",IF(X514&lt;&gt;"",X514,IF(Z514&lt;&gt;"",VLOOKUP(Z514,'ESO zone constants'!$D$3:$H$4953,5,FALSE),"")),""),"")</f>
        <v/>
      </c>
      <c r="Z514" t="str">
        <f>IF(AND(O514&lt;&gt;"",NOT(ISERROR(O514))),"",IF(AND(L514&lt;&gt;"",L514&gt;0,NOT(ISERROR(L514))),VLOOKUP(L514,'ESO dumped WayshrineInfo'!$K$3:$N$9999,4,FALSE),""))</f>
        <v/>
      </c>
      <c r="AB514" s="43" t="str">
        <f>IF(AA514&lt;&gt;"",IF(AA514&lt;&gt;"LIBSETS_DROP_MECHANIC_MONSTER_NAME",VLOOKUP(AA514,'LibSets constants'!$I$4:$L$1003,3,FALSE),""),"")</f>
        <v/>
      </c>
      <c r="AC514" s="43" t="str">
        <f>IF(AA514&lt;&gt;"",IF(AA514&lt;&gt;"LIBSETS_DROP_MECHANIC_MONSTER_NAME",VLOOKUP(AA514,'LibSets constants'!$I$4:$L$1003,4,FALSE),""),"")</f>
        <v/>
      </c>
      <c r="AD514" s="3" t="str">
        <f>IF(G514&lt;&gt;"LIBSETS_SETTYPE_BATTLEGROUND",IF(G514&lt;&gt;"LIBSETS_SETTYPE_SPECIAL",IF(AE514&lt;&gt;"",VLOOKUP(AE514,'ESO zone constants'!$D$3:$H$4953,5,FALSE),""),""),"")</f>
        <v/>
      </c>
      <c r="AE514" t="str">
        <f>IF(AND(O514&lt;&gt;"",NOT(ISERROR(O514))),"",IF(AND(M514&lt;&gt;"",M514&gt;0,NOT(ISERROR(M514))),VLOOKUP(M514,'ESO dumped WayshrineInfo'!$K$3:$N$9999,4,FALSE),""))</f>
        <v/>
      </c>
      <c r="AF514" s="44"/>
      <c r="AG514" s="43" t="str">
        <f>IF(AF514&lt;&gt;"",IF(AF514&lt;&gt;"LIBSETS_DROP_MECHANIC_MONSTER_NAME",VLOOKUP(AF514,'LibSets constants'!$I$4:$L$1003,3,FALSE),""),"")</f>
        <v/>
      </c>
      <c r="AH514" s="43" t="str">
        <f>IF(AF514&lt;&gt;"",IF(AF514&lt;&gt;"LIBSETS_DROP_MECHANIC_MONSTER_NAME",VLOOKUP(AF514,'LibSets constants'!$I$4:$L$1003,4,FALSE),""),"")</f>
        <v/>
      </c>
      <c r="AI514" s="3" t="str">
        <f>IF(G514&lt;&gt;"LIBSETS_SETTYPE_BATTLEGROUND",IF(G514&lt;&gt;"LIBSETS_SETTYPE_SPECIAL",IF(AJ514&lt;&gt;"",VLOOKUP(AJ514,'ESO zone constants'!$D$3:$H$4953,5,FALSE),""),""),"")</f>
        <v/>
      </c>
      <c r="AK514" s="44"/>
      <c r="AL514" s="43" t="str">
        <f>IF(AK514&lt;&gt;"",IF(AK514&lt;&gt;"LIBSETS_DROP_MECHANIC_MONSTER_NAME",VLOOKUP(AK514,'LibSets constants'!$I$4:$L$1003,3,FALSE),""),"")</f>
        <v/>
      </c>
      <c r="AM514" s="43" t="str">
        <f>IF(AK514&lt;&gt;"",IF(AK514&lt;&gt;"LIBSETS_DROP_MECHANIC_MONSTER_NAME",VLOOKUP(AK514,'LibSets constants'!$I$4:$L$1003,4,FALSE),""),"")</f>
        <v/>
      </c>
      <c r="AN514" s="3" t="str">
        <f>IF(G514&lt;&gt;"LIBSETS_SETTYPE_BATTLEGROUND",IF(G514&lt;&gt;"LIBSETS_SETTYPE_SPECIAL",IF(AO514&lt;&gt;"",VLOOKUP(AO514,'ESO zone constants'!$D$3:$H$4953,5,FALSE),""),""),"")</f>
        <v/>
      </c>
      <c r="AP514" s="44"/>
      <c r="AQ514" s="43" t="str">
        <f>IF(AP514&lt;&gt;"",IF(AP514&lt;&gt;"LIBSETS_DROP_MECHANIC_MONSTER_NAME",VLOOKUP(AP514,'LibSets constants'!$I$4:$L$1003,3,FALSE),""),"")</f>
        <v/>
      </c>
      <c r="AR514" s="43" t="str">
        <f>IF(AP514&lt;&gt;"",IF(AP514&lt;&gt;"LIBSETS_DROP_MECHANIC_MONSTER_NAME",VLOOKUP(AP514,'LibSets constants'!$I$4:$L$1003,4,FALSE),""),"")</f>
        <v/>
      </c>
      <c r="AS514" s="3" t="str">
        <f>IF(G514&lt;&gt;"LIBSETS_SETTYPE_BATTLEGROUND",IF(G514&lt;&gt;"LIBSETS_SETTYPE_SPECIAL",IF(AT514&lt;&gt;"",VLOOKUP(AT514,'ESO zone constants'!$D$3:$H$4953,5,FALSE),""),""),"")</f>
        <v/>
      </c>
      <c r="AU514" s="44"/>
      <c r="AV514" s="43" t="str">
        <f>IF(AU514&lt;&gt;"",IF(AU514&lt;&gt;"LIBSETS_DROP_MECHANIC_MONSTER_NAME",VLOOKUP(AU514,'LibSets constants'!$I$4:$L$1003,3,FALSE),""),"")</f>
        <v/>
      </c>
      <c r="AW514" s="43" t="str">
        <f>IF(AU514&lt;&gt;"",IF(AU514&lt;&gt;"LIBSETS_DROP_MECHANIC_MONSTER_NAME",VLOOKUP(AU514,'LibSets constants'!$I$4:$L$1003,4,FALSE),""),"")</f>
        <v/>
      </c>
      <c r="AX514" s="87" t="s">
        <v>2678</v>
      </c>
      <c r="AY514" s="21" t="str">
        <f t="shared" si="35"/>
        <v>[588] = {wayshrines={468,468,468,}, dlcId=DLC_BLACKWOOD</v>
      </c>
      <c r="AZ514" s="21" t="str">
        <f t="shared" si="36"/>
        <v>, zoneIds={1263}, veteran=false</v>
      </c>
      <c r="BA514" s="21" t="str">
        <f t="shared" si="37"/>
        <v>, setType=LIBSETS_SETTYPE_TRIAL</v>
      </c>
      <c r="BB514" s="21" t="str">
        <f t="shared" si="3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4" s="21" t="str">
        <f t="shared" si="39"/>
        <v xml:space="preserve"> --Stone-Talker\'s Oath / Eid des Steinsprechers   [Rockgrove]</v>
      </c>
    </row>
    <row r="515" spans="1:55" x14ac:dyDescent="0.25">
      <c r="A515" s="5">
        <v>589</v>
      </c>
      <c r="B515" t="s">
        <v>2489</v>
      </c>
      <c r="C515" t="s">
        <v>2490</v>
      </c>
      <c r="D515" s="3">
        <f>A515</f>
        <v>589</v>
      </c>
      <c r="G515" s="3" t="s">
        <v>1486</v>
      </c>
      <c r="I515" t="s">
        <v>92</v>
      </c>
      <c r="J515" t="s">
        <v>91</v>
      </c>
      <c r="K515" s="37">
        <v>468</v>
      </c>
      <c r="L515" s="37">
        <v>468</v>
      </c>
      <c r="M515" s="37">
        <v>468</v>
      </c>
      <c r="N515">
        <v>0</v>
      </c>
      <c r="O515" s="66" t="s">
        <v>2464</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constants'!$B$4:$C$1003,2,FALSE),"")</f>
        <v>Blackwood</v>
      </c>
      <c r="U515" s="33" t="s">
        <v>1549</v>
      </c>
      <c r="V515" s="3" t="s">
        <v>2822</v>
      </c>
      <c r="W515" s="3" t="s">
        <v>2838</v>
      </c>
      <c r="X515" s="3"/>
      <c r="Y515" s="3" t="str">
        <f>IF(G515&lt;&gt;"LIBSETS_SETTYPE_BATTLEGROUND",IF(G515&lt;&gt;"LIBSETS_SETTYPE_SPECIAL",IF(X515&lt;&gt;"",X515,IF(Z515&lt;&gt;"",VLOOKUP(Z515,'ESO zone constants'!$D$3:$H$4953,5,FALSE),"")),""),"")</f>
        <v/>
      </c>
      <c r="Z515" t="str">
        <f>IF(AND(O515&lt;&gt;"",NOT(ISERROR(O515))),"",IF(AND(L515&lt;&gt;"",L515&gt;0,NOT(ISERROR(L515))),VLOOKUP(L515,'ESO dumped WayshrineInfo'!$K$3:$N$9999,4,FALSE),""))</f>
        <v/>
      </c>
      <c r="AB515" s="43" t="str">
        <f>IF(AA515&lt;&gt;"",IF(AA515&lt;&gt;"LIBSETS_DROP_MECHANIC_MONSTER_NAME",VLOOKUP(AA515,'LibSets constants'!$I$4:$L$1003,3,FALSE),""),"")</f>
        <v/>
      </c>
      <c r="AC515" s="43" t="str">
        <f>IF(AA515&lt;&gt;"",IF(AA515&lt;&gt;"LIBSETS_DROP_MECHANIC_MONSTER_NAME",VLOOKUP(AA515,'LibSets constants'!$I$4:$L$1003,4,FALSE),""),"")</f>
        <v/>
      </c>
      <c r="AD515" s="3" t="str">
        <f>IF(G515&lt;&gt;"LIBSETS_SETTYPE_BATTLEGROUND",IF(G515&lt;&gt;"LIBSETS_SETTYPE_SPECIAL",IF(AE515&lt;&gt;"",VLOOKUP(AE515,'ESO zone constants'!$D$3:$H$4953,5,FALSE),""),""),"")</f>
        <v/>
      </c>
      <c r="AE515" t="str">
        <f>IF(AND(O515&lt;&gt;"",NOT(ISERROR(O515))),"",IF(AND(M515&lt;&gt;"",M515&gt;0,NOT(ISERROR(M515))),VLOOKUP(M515,'ESO dumped WayshrineInfo'!$K$3:$N$9999,4,FALSE),""))</f>
        <v/>
      </c>
      <c r="AF515" s="44"/>
      <c r="AG515" s="43" t="str">
        <f>IF(AF515&lt;&gt;"",IF(AF515&lt;&gt;"LIBSETS_DROP_MECHANIC_MONSTER_NAME",VLOOKUP(AF515,'LibSets constants'!$I$4:$L$1003,3,FALSE),""),"")</f>
        <v/>
      </c>
      <c r="AH515" s="43" t="str">
        <f>IF(AF515&lt;&gt;"",IF(AF515&lt;&gt;"LIBSETS_DROP_MECHANIC_MONSTER_NAME",VLOOKUP(AF515,'LibSets constants'!$I$4:$L$1003,4,FALSE),""),"")</f>
        <v/>
      </c>
      <c r="AI515" s="3" t="str">
        <f>IF(G515&lt;&gt;"LIBSETS_SETTYPE_BATTLEGROUND",IF(G515&lt;&gt;"LIBSETS_SETTYPE_SPECIAL",IF(AJ515&lt;&gt;"",VLOOKUP(AJ515,'ESO zone constants'!$D$3:$H$4953,5,FALSE),""),""),"")</f>
        <v/>
      </c>
      <c r="AK515" s="44"/>
      <c r="AL515" s="43" t="str">
        <f>IF(AK515&lt;&gt;"",IF(AK515&lt;&gt;"LIBSETS_DROP_MECHANIC_MONSTER_NAME",VLOOKUP(AK515,'LibSets constants'!$I$4:$L$1003,3,FALSE),""),"")</f>
        <v/>
      </c>
      <c r="AM515" s="43" t="str">
        <f>IF(AK515&lt;&gt;"",IF(AK515&lt;&gt;"LIBSETS_DROP_MECHANIC_MONSTER_NAME",VLOOKUP(AK515,'LibSets constants'!$I$4:$L$1003,4,FALSE),""),"")</f>
        <v/>
      </c>
      <c r="AN515" s="3" t="str">
        <f>IF(G515&lt;&gt;"LIBSETS_SETTYPE_BATTLEGROUND",IF(G515&lt;&gt;"LIBSETS_SETTYPE_SPECIAL",IF(AO515&lt;&gt;"",VLOOKUP(AO515,'ESO zone constants'!$D$3:$H$4953,5,FALSE),""),""),"")</f>
        <v/>
      </c>
      <c r="AP515" s="44"/>
      <c r="AQ515" s="43" t="str">
        <f>IF(AP515&lt;&gt;"",IF(AP515&lt;&gt;"LIBSETS_DROP_MECHANIC_MONSTER_NAME",VLOOKUP(AP515,'LibSets constants'!$I$4:$L$1003,3,FALSE),""),"")</f>
        <v/>
      </c>
      <c r="AR515" s="43" t="str">
        <f>IF(AP515&lt;&gt;"",IF(AP515&lt;&gt;"LIBSETS_DROP_MECHANIC_MONSTER_NAME",VLOOKUP(AP515,'LibSets constants'!$I$4:$L$1003,4,FALSE),""),"")</f>
        <v/>
      </c>
      <c r="AS515" s="3" t="str">
        <f>IF(G515&lt;&gt;"LIBSETS_SETTYPE_BATTLEGROUND",IF(G515&lt;&gt;"LIBSETS_SETTYPE_SPECIAL",IF(AT515&lt;&gt;"",VLOOKUP(AT515,'ESO zone constants'!$D$3:$H$4953,5,FALSE),""),""),"")</f>
        <v/>
      </c>
      <c r="AU515" s="44"/>
      <c r="AV515" s="43" t="str">
        <f>IF(AU515&lt;&gt;"",IF(AU515&lt;&gt;"LIBSETS_DROP_MECHANIC_MONSTER_NAME",VLOOKUP(AU515,'LibSets constants'!$I$4:$L$1003,3,FALSE),""),"")</f>
        <v/>
      </c>
      <c r="AW515" s="43" t="str">
        <f>IF(AU515&lt;&gt;"",IF(AU515&lt;&gt;"LIBSETS_DROP_MECHANIC_MONSTER_NAME",VLOOKUP(AU515,'LibSets constants'!$I$4:$L$1003,4,FALSE),""),"")</f>
        <v/>
      </c>
      <c r="AX515" s="87" t="s">
        <v>2678</v>
      </c>
      <c r="AY515" s="21" t="str">
        <f t="shared" si="35"/>
        <v>[589] = {wayshrines={468,468,468,}, dlcId=DLC_BLACKWOOD</v>
      </c>
      <c r="AZ515" s="21" t="str">
        <f t="shared" si="36"/>
        <v>, zoneIds={1263}, veteran=true</v>
      </c>
      <c r="BA515" s="21" t="str">
        <f t="shared" si="37"/>
        <v>, setType=LIBSETS_SETTYPE_TRIAL</v>
      </c>
      <c r="BB515" s="21" t="str">
        <f t="shared" si="3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5" s="21" t="str">
        <f t="shared" si="39"/>
        <v xml:space="preserve"> --Perfected Saxhleel Champion / Perfektionierter Saxhleel-Champion   [Rockgrove]</v>
      </c>
    </row>
    <row r="516" spans="1:55" x14ac:dyDescent="0.25">
      <c r="A516" s="5">
        <v>590</v>
      </c>
      <c r="B516" t="s">
        <v>2506</v>
      </c>
      <c r="C516" t="s">
        <v>2506</v>
      </c>
      <c r="D516" s="3">
        <f>A516</f>
        <v>590</v>
      </c>
      <c r="G516" s="3" t="s">
        <v>1486</v>
      </c>
      <c r="I516" t="s">
        <v>92</v>
      </c>
      <c r="J516" t="s">
        <v>91</v>
      </c>
      <c r="K516" s="37">
        <v>468</v>
      </c>
      <c r="L516" s="37">
        <v>468</v>
      </c>
      <c r="M516" s="37">
        <v>468</v>
      </c>
      <c r="N516">
        <v>0</v>
      </c>
      <c r="O516" s="66" t="s">
        <v>2464</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constants'!$B$4:$C$1003,2,FALSE),"")</f>
        <v>Blackwood</v>
      </c>
      <c r="U516" s="33" t="s">
        <v>1549</v>
      </c>
      <c r="V516" s="3" t="s">
        <v>2822</v>
      </c>
      <c r="W516" s="3" t="s">
        <v>2838</v>
      </c>
      <c r="X516" s="3"/>
      <c r="Y516" s="3" t="str">
        <f>IF(G516&lt;&gt;"LIBSETS_SETTYPE_BATTLEGROUND",IF(G516&lt;&gt;"LIBSETS_SETTYPE_SPECIAL",IF(X516&lt;&gt;"",X516,IF(Z516&lt;&gt;"",VLOOKUP(Z516,'ESO zone constants'!$D$3:$H$4953,5,FALSE),"")),""),"")</f>
        <v/>
      </c>
      <c r="Z516" t="str">
        <f>IF(AND(O516&lt;&gt;"",NOT(ISERROR(O516))),"",IF(AND(L516&lt;&gt;"",L516&gt;0,NOT(ISERROR(L516))),VLOOKUP(L516,'ESO dumped WayshrineInfo'!$K$3:$N$9999,4,FALSE),""))</f>
        <v/>
      </c>
      <c r="AB516" s="43" t="str">
        <f>IF(AA516&lt;&gt;"",IF(AA516&lt;&gt;"LIBSETS_DROP_MECHANIC_MONSTER_NAME",VLOOKUP(AA516,'LibSets constants'!$I$4:$L$1003,3,FALSE),""),"")</f>
        <v/>
      </c>
      <c r="AC516" s="43" t="str">
        <f>IF(AA516&lt;&gt;"",IF(AA516&lt;&gt;"LIBSETS_DROP_MECHANIC_MONSTER_NAME",VLOOKUP(AA516,'LibSets constants'!$I$4:$L$1003,4,FALSE),""),"")</f>
        <v/>
      </c>
      <c r="AD516" s="3" t="str">
        <f>IF(G516&lt;&gt;"LIBSETS_SETTYPE_BATTLEGROUND",IF(G516&lt;&gt;"LIBSETS_SETTYPE_SPECIAL",IF(AE516&lt;&gt;"",VLOOKUP(AE516,'ESO zone constants'!$D$3:$H$4953,5,FALSE),""),""),"")</f>
        <v/>
      </c>
      <c r="AE516" t="str">
        <f>IF(AND(O516&lt;&gt;"",NOT(ISERROR(O516))),"",IF(AND(M516&lt;&gt;"",M516&gt;0,NOT(ISERROR(M516))),VLOOKUP(M516,'ESO dumped WayshrineInfo'!$K$3:$N$9999,4,FALSE),""))</f>
        <v/>
      </c>
      <c r="AF516" s="44"/>
      <c r="AG516" s="43" t="str">
        <f>IF(AF516&lt;&gt;"",IF(AF516&lt;&gt;"LIBSETS_DROP_MECHANIC_MONSTER_NAME",VLOOKUP(AF516,'LibSets constants'!$I$4:$L$1003,3,FALSE),""),"")</f>
        <v/>
      </c>
      <c r="AH516" s="43" t="str">
        <f>IF(AF516&lt;&gt;"",IF(AF516&lt;&gt;"LIBSETS_DROP_MECHANIC_MONSTER_NAME",VLOOKUP(AF516,'LibSets constants'!$I$4:$L$1003,4,FALSE),""),"")</f>
        <v/>
      </c>
      <c r="AI516" s="3" t="str">
        <f>IF(G516&lt;&gt;"LIBSETS_SETTYPE_BATTLEGROUND",IF(G516&lt;&gt;"LIBSETS_SETTYPE_SPECIAL",IF(AJ516&lt;&gt;"",VLOOKUP(AJ516,'ESO zone constants'!$D$3:$H$4953,5,FALSE),""),""),"")</f>
        <v/>
      </c>
      <c r="AK516" s="44"/>
      <c r="AL516" s="43" t="str">
        <f>IF(AK516&lt;&gt;"",IF(AK516&lt;&gt;"LIBSETS_DROP_MECHANIC_MONSTER_NAME",VLOOKUP(AK516,'LibSets constants'!$I$4:$L$1003,3,FALSE),""),"")</f>
        <v/>
      </c>
      <c r="AM516" s="43" t="str">
        <f>IF(AK516&lt;&gt;"",IF(AK516&lt;&gt;"LIBSETS_DROP_MECHANIC_MONSTER_NAME",VLOOKUP(AK516,'LibSets constants'!$I$4:$L$1003,4,FALSE),""),"")</f>
        <v/>
      </c>
      <c r="AN516" s="3" t="str">
        <f>IF(G516&lt;&gt;"LIBSETS_SETTYPE_BATTLEGROUND",IF(G516&lt;&gt;"LIBSETS_SETTYPE_SPECIAL",IF(AO516&lt;&gt;"",VLOOKUP(AO516,'ESO zone constants'!$D$3:$H$4953,5,FALSE),""),""),"")</f>
        <v/>
      </c>
      <c r="AP516" s="44"/>
      <c r="AQ516" s="43" t="str">
        <f>IF(AP516&lt;&gt;"",IF(AP516&lt;&gt;"LIBSETS_DROP_MECHANIC_MONSTER_NAME",VLOOKUP(AP516,'LibSets constants'!$I$4:$L$1003,3,FALSE),""),"")</f>
        <v/>
      </c>
      <c r="AR516" s="43" t="str">
        <f>IF(AP516&lt;&gt;"",IF(AP516&lt;&gt;"LIBSETS_DROP_MECHANIC_MONSTER_NAME",VLOOKUP(AP516,'LibSets constants'!$I$4:$L$1003,4,FALSE),""),"")</f>
        <v/>
      </c>
      <c r="AS516" s="3" t="str">
        <f>IF(G516&lt;&gt;"LIBSETS_SETTYPE_BATTLEGROUND",IF(G516&lt;&gt;"LIBSETS_SETTYPE_SPECIAL",IF(AT516&lt;&gt;"",VLOOKUP(AT516,'ESO zone constants'!$D$3:$H$4953,5,FALSE),""),""),"")</f>
        <v/>
      </c>
      <c r="AU516" s="44"/>
      <c r="AV516" s="43" t="str">
        <f>IF(AU516&lt;&gt;"",IF(AU516&lt;&gt;"LIBSETS_DROP_MECHANIC_MONSTER_NAME",VLOOKUP(AU516,'LibSets constants'!$I$4:$L$1003,3,FALSE),""),"")</f>
        <v/>
      </c>
      <c r="AW516" s="43" t="str">
        <f>IF(AU516&lt;&gt;"",IF(AU516&lt;&gt;"LIBSETS_DROP_MECHANIC_MONSTER_NAME",VLOOKUP(AU516,'LibSets constants'!$I$4:$L$1003,4,FALSE),""),"")</f>
        <v/>
      </c>
      <c r="AX516" s="87" t="s">
        <v>2678</v>
      </c>
      <c r="AY516" s="21" t="str">
        <f t="shared" ref="AY516:AY560" si="40">IF(A516="???","--","")&amp;IF(F516&lt;&gt;"Not in the game (anymore)",IF(A516&lt;&gt;"",CONCATENATE("[",A516,"] = {wayshrines={")&amp;IF(K516&lt;&gt;"",CONCATENATE(K516,","),"")&amp;IF(L516&lt;&gt;"",CONCATENATE(L516,","),"")&amp;IF(M516&lt;&gt;"",CONCATENATE(M516,","),"")&amp;CONCATENATE("}")&amp;IF(VALUE(N516)&gt;0,CONCATENATE(", traitsNeeded=",N516),"")&amp;CONCATENATE(", dlcId=",IF(S516&lt;&gt;"",S516,"DLC_BASE_GAME")),""),"")</f>
        <v>[590] = {wayshrines={468,468,468,}, dlcId=DLC_BLACKWOOD</v>
      </c>
      <c r="AZ516" s="21" t="str">
        <f t="shared" ref="AZ516:AZ560" si="41">IF(F516&lt;&gt;"Not in the game (anymore)",IF(A516&lt;&gt;"",IF(P516&lt;&gt;"",CONCATENATE(", zoneIds={",P516),"")&amp;IF(Y516&lt;&gt;"",CONCATENATE(",",Y516),"")&amp;IF(AD516&lt;&gt;"",CONCATENATE(",",AD516),"")&amp;IF(AI516&lt;&gt;"",CONCATENATE(",",AI516),"")&amp;IF(AN516&lt;&gt;"",CONCATENATE(",",AN516),"")&amp;IF(AS516&lt;&gt;"",CONCATENATE(",",AS516),"")&amp;IF(P516&lt;&gt;"",CONCATENATE("}",""),"")&amp;IF(OR(I516="true",I516="false",I516&lt;&gt;""), CONCATENATE(", veteran=", I516), ""),""),"")</f>
        <v>, zoneIds={1263}, veteran=true</v>
      </c>
      <c r="BA516" s="21" t="str">
        <f t="shared" ref="BA516:BA560" si="42">IF(F516&lt;&gt;"Not in the game (anymore)",IF(A516&lt;&gt;"",", setType="&amp;G516,"")&amp;IF(J516="true",", multiTrialSet=true",""),"")</f>
        <v>, setType=LIBSETS_SETTYPE_TRIAL</v>
      </c>
      <c r="BB516" s="21" t="str">
        <f t="shared" ref="BB516:BB560" si="43">IF(AX516&lt;&gt;"",", isProcSetAllowedInPvP="&amp; AX516,"") &amp; IF(F516&lt;&gt;"Not in the game (anymore)",IF(U516&lt;&gt;"",", dropMechanic={"&amp;U516&amp;IF(AA516&lt;&gt;"",","&amp;AA516,"")&amp;IF(AF516&lt;&gt;"",","&amp;AF516,"")&amp;IF(AK516&lt;&gt;"",","&amp;AK516,"")&amp;IF(AP516&lt;&gt;"",","&amp;AP516,"")&amp;IF(AU516&lt;&gt;"",","&amp;AU516,"")&amp;"}"&amp;IF(U516="LIBSETS_DROP_MECHANIC_MONSTER_NAME",", dropMechanicNames={" &amp; IF(V516&lt;&gt;"","['en']='"&amp;V516&amp;"'","") &amp; IF(W516&lt;&gt;"",", ['de']='" &amp; W516&amp;"'","")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6" s="21" t="str">
        <f t="shared" ref="BC516:BC560" si="44">IF(F516&lt;&gt;"Not in the game (anymore)",IF(C516&lt;&gt;"",CONCATENATE(" --",C516," / ",B516,"   [",IF(Q516&lt;&gt;"",Q516,""),IF(Z516&lt;&gt;"",", "&amp;Z516,""),IF(AE516&lt;&gt;"",", "&amp;AE516,""),IF(AJ516&lt;&gt;"",", "&amp;AJ516,""),IF(AO516&lt;&gt;"",", "&amp;AO516,""),IF(AT516&lt;&gt;"",", "&amp;AT516,""),"]")),"")</f>
        <v xml:space="preserve"> --Perfected Sul-Xan\'s Torment / Perfected Sul-Xan\'s Torment   [Rockgrove]</v>
      </c>
    </row>
    <row r="517" spans="1:55" x14ac:dyDescent="0.25">
      <c r="A517" s="5">
        <v>591</v>
      </c>
      <c r="B517" t="s">
        <v>2488</v>
      </c>
      <c r="C517" t="s">
        <v>2511</v>
      </c>
      <c r="D517" s="3">
        <f>A517</f>
        <v>591</v>
      </c>
      <c r="G517" s="3" t="s">
        <v>1486</v>
      </c>
      <c r="I517" t="s">
        <v>92</v>
      </c>
      <c r="J517" t="s">
        <v>91</v>
      </c>
      <c r="K517" s="37">
        <v>468</v>
      </c>
      <c r="L517" s="37">
        <v>468</v>
      </c>
      <c r="M517" s="37">
        <v>468</v>
      </c>
      <c r="N517">
        <v>0</v>
      </c>
      <c r="O517" s="66" t="s">
        <v>2464</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constants'!$B$4:$C$1003,2,FALSE),"")</f>
        <v>Blackwood</v>
      </c>
      <c r="U517" s="33" t="s">
        <v>1549</v>
      </c>
      <c r="V517" s="3" t="s">
        <v>2822</v>
      </c>
      <c r="W517" s="3" t="s">
        <v>2838</v>
      </c>
      <c r="X517" s="3"/>
      <c r="Y517" s="3" t="str">
        <f>IF(G517&lt;&gt;"LIBSETS_SETTYPE_BATTLEGROUND",IF(G517&lt;&gt;"LIBSETS_SETTYPE_SPECIAL",IF(X517&lt;&gt;"",X517,IF(Z517&lt;&gt;"",VLOOKUP(Z517,'ESO zone constants'!$D$3:$H$4953,5,FALSE),"")),""),"")</f>
        <v/>
      </c>
      <c r="Z517" t="str">
        <f>IF(AND(O517&lt;&gt;"",NOT(ISERROR(O517))),"",IF(AND(L517&lt;&gt;"",L517&gt;0,NOT(ISERROR(L517))),VLOOKUP(L517,'ESO dumped WayshrineInfo'!$K$3:$N$9999,4,FALSE),""))</f>
        <v/>
      </c>
      <c r="AB517" s="43" t="str">
        <f>IF(AA517&lt;&gt;"",IF(AA517&lt;&gt;"LIBSETS_DROP_MECHANIC_MONSTER_NAME",VLOOKUP(AA517,'LibSets constants'!$I$4:$L$1003,3,FALSE),""),"")</f>
        <v/>
      </c>
      <c r="AC517" s="43" t="str">
        <f>IF(AA517&lt;&gt;"",IF(AA517&lt;&gt;"LIBSETS_DROP_MECHANIC_MONSTER_NAME",VLOOKUP(AA517,'LibSets constants'!$I$4:$L$1003,4,FALSE),""),"")</f>
        <v/>
      </c>
      <c r="AD517" s="3" t="str">
        <f>IF(G517&lt;&gt;"LIBSETS_SETTYPE_BATTLEGROUND",IF(G517&lt;&gt;"LIBSETS_SETTYPE_SPECIAL",IF(AE517&lt;&gt;"",VLOOKUP(AE517,'ESO zone constants'!$D$3:$H$4953,5,FALSE),""),""),"")</f>
        <v/>
      </c>
      <c r="AE517" t="str">
        <f>IF(AND(O517&lt;&gt;"",NOT(ISERROR(O517))),"",IF(AND(M517&lt;&gt;"",M517&gt;0,NOT(ISERROR(M517))),VLOOKUP(M517,'ESO dumped WayshrineInfo'!$K$3:$N$9999,4,FALSE),""))</f>
        <v/>
      </c>
      <c r="AF517" s="44"/>
      <c r="AG517" s="43" t="str">
        <f>IF(AF517&lt;&gt;"",IF(AF517&lt;&gt;"LIBSETS_DROP_MECHANIC_MONSTER_NAME",VLOOKUP(AF517,'LibSets constants'!$I$4:$L$1003,3,FALSE),""),"")</f>
        <v/>
      </c>
      <c r="AH517" s="43" t="str">
        <f>IF(AF517&lt;&gt;"",IF(AF517&lt;&gt;"LIBSETS_DROP_MECHANIC_MONSTER_NAME",VLOOKUP(AF517,'LibSets constants'!$I$4:$L$1003,4,FALSE),""),"")</f>
        <v/>
      </c>
      <c r="AI517" s="3" t="str">
        <f>IF(G517&lt;&gt;"LIBSETS_SETTYPE_BATTLEGROUND",IF(G517&lt;&gt;"LIBSETS_SETTYPE_SPECIAL",IF(AJ517&lt;&gt;"",VLOOKUP(AJ517,'ESO zone constants'!$D$3:$H$4953,5,FALSE),""),""),"")</f>
        <v/>
      </c>
      <c r="AK517" s="44"/>
      <c r="AL517" s="43" t="str">
        <f>IF(AK517&lt;&gt;"",IF(AK517&lt;&gt;"LIBSETS_DROP_MECHANIC_MONSTER_NAME",VLOOKUP(AK517,'LibSets constants'!$I$4:$L$1003,3,FALSE),""),"")</f>
        <v/>
      </c>
      <c r="AM517" s="43" t="str">
        <f>IF(AK517&lt;&gt;"",IF(AK517&lt;&gt;"LIBSETS_DROP_MECHANIC_MONSTER_NAME",VLOOKUP(AK517,'LibSets constants'!$I$4:$L$1003,4,FALSE),""),"")</f>
        <v/>
      </c>
      <c r="AN517" s="3" t="str">
        <f>IF(G517&lt;&gt;"LIBSETS_SETTYPE_BATTLEGROUND",IF(G517&lt;&gt;"LIBSETS_SETTYPE_SPECIAL",IF(AO517&lt;&gt;"",VLOOKUP(AO517,'ESO zone constants'!$D$3:$H$4953,5,FALSE),""),""),"")</f>
        <v/>
      </c>
      <c r="AP517" s="44"/>
      <c r="AQ517" s="43" t="str">
        <f>IF(AP517&lt;&gt;"",IF(AP517&lt;&gt;"LIBSETS_DROP_MECHANIC_MONSTER_NAME",VLOOKUP(AP517,'LibSets constants'!$I$4:$L$1003,3,FALSE),""),"")</f>
        <v/>
      </c>
      <c r="AR517" s="43" t="str">
        <f>IF(AP517&lt;&gt;"",IF(AP517&lt;&gt;"LIBSETS_DROP_MECHANIC_MONSTER_NAME",VLOOKUP(AP517,'LibSets constants'!$I$4:$L$1003,4,FALSE),""),"")</f>
        <v/>
      </c>
      <c r="AS517" s="3" t="str">
        <f>IF(G517&lt;&gt;"LIBSETS_SETTYPE_BATTLEGROUND",IF(G517&lt;&gt;"LIBSETS_SETTYPE_SPECIAL",IF(AT517&lt;&gt;"",VLOOKUP(AT517,'ESO zone constants'!$D$3:$H$4953,5,FALSE),""),""),"")</f>
        <v/>
      </c>
      <c r="AU517" s="44"/>
      <c r="AV517" s="43" t="str">
        <f>IF(AU517&lt;&gt;"",IF(AU517&lt;&gt;"LIBSETS_DROP_MECHANIC_MONSTER_NAME",VLOOKUP(AU517,'LibSets constants'!$I$4:$L$1003,3,FALSE),""),"")</f>
        <v/>
      </c>
      <c r="AW517" s="43" t="str">
        <f>IF(AU517&lt;&gt;"",IF(AU517&lt;&gt;"LIBSETS_DROP_MECHANIC_MONSTER_NAME",VLOOKUP(AU517,'LibSets constants'!$I$4:$L$1003,4,FALSE),""),"")</f>
        <v/>
      </c>
      <c r="AX517" s="87" t="s">
        <v>2678</v>
      </c>
      <c r="AY517" s="21" t="str">
        <f t="shared" si="40"/>
        <v>[591] = {wayshrines={468,468,468,}, dlcId=DLC_BLACKWOOD</v>
      </c>
      <c r="AZ517" s="21" t="str">
        <f t="shared" si="41"/>
        <v>, zoneIds={1263}, veteran=true</v>
      </c>
      <c r="BA517" s="21" t="str">
        <f t="shared" si="42"/>
        <v>, setType=LIBSETS_SETTYPE_TRIAL</v>
      </c>
      <c r="BB517" s="21" t="str">
        <f t="shared" si="4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7" s="21" t="str">
        <f t="shared" si="44"/>
        <v xml:space="preserve"> --Perfected Bahsei\'s Mania / Bahseis perfektionierte Manie   [Rockgrove]</v>
      </c>
    </row>
    <row r="518" spans="1:55" x14ac:dyDescent="0.25">
      <c r="A518" s="5">
        <v>592</v>
      </c>
      <c r="B518" t="s">
        <v>2499</v>
      </c>
      <c r="C518" t="s">
        <v>2512</v>
      </c>
      <c r="D518" s="3">
        <f>A518</f>
        <v>592</v>
      </c>
      <c r="G518" s="3" t="s">
        <v>1486</v>
      </c>
      <c r="I518" t="s">
        <v>92</v>
      </c>
      <c r="J518" t="s">
        <v>91</v>
      </c>
      <c r="K518" s="37">
        <v>468</v>
      </c>
      <c r="L518" s="37">
        <v>468</v>
      </c>
      <c r="M518" s="37">
        <v>468</v>
      </c>
      <c r="N518">
        <v>0</v>
      </c>
      <c r="O518" s="66" t="s">
        <v>2464</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constants'!$B$4:$C$1003,2,FALSE),"")</f>
        <v>Blackwood</v>
      </c>
      <c r="U518" s="33" t="s">
        <v>1549</v>
      </c>
      <c r="V518" s="3" t="s">
        <v>2822</v>
      </c>
      <c r="W518" s="3" t="s">
        <v>2838</v>
      </c>
      <c r="X518" s="3"/>
      <c r="Y518" s="3" t="str">
        <f>IF(G518&lt;&gt;"LIBSETS_SETTYPE_BATTLEGROUND",IF(G518&lt;&gt;"LIBSETS_SETTYPE_SPECIAL",IF(X518&lt;&gt;"",X518,IF(Z518&lt;&gt;"",VLOOKUP(Z518,'ESO zone constants'!$D$3:$H$4953,5,FALSE),"")),""),"")</f>
        <v/>
      </c>
      <c r="Z518" t="str">
        <f>IF(AND(O518&lt;&gt;"",NOT(ISERROR(O518))),"",IF(AND(L518&lt;&gt;"",L518&gt;0,NOT(ISERROR(L518))),VLOOKUP(L518,'ESO dumped WayshrineInfo'!$K$3:$N$9999,4,FALSE),""))</f>
        <v/>
      </c>
      <c r="AB518" s="43" t="str">
        <f>IF(AA518&lt;&gt;"",IF(AA518&lt;&gt;"LIBSETS_DROP_MECHANIC_MONSTER_NAME",VLOOKUP(AA518,'LibSets constants'!$I$4:$L$1003,3,FALSE),""),"")</f>
        <v/>
      </c>
      <c r="AC518" s="43" t="str">
        <f>IF(AA518&lt;&gt;"",IF(AA518&lt;&gt;"LIBSETS_DROP_MECHANIC_MONSTER_NAME",VLOOKUP(AA518,'LibSets constants'!$I$4:$L$1003,4,FALSE),""),"")</f>
        <v/>
      </c>
      <c r="AD518" s="3" t="str">
        <f>IF(G518&lt;&gt;"LIBSETS_SETTYPE_BATTLEGROUND",IF(G518&lt;&gt;"LIBSETS_SETTYPE_SPECIAL",IF(AE518&lt;&gt;"",VLOOKUP(AE518,'ESO zone constants'!$D$3:$H$4953,5,FALSE),""),""),"")</f>
        <v/>
      </c>
      <c r="AE518" t="str">
        <f>IF(AND(O518&lt;&gt;"",NOT(ISERROR(O518))),"",IF(AND(M518&lt;&gt;"",M518&gt;0,NOT(ISERROR(M518))),VLOOKUP(M518,'ESO dumped WayshrineInfo'!$K$3:$N$9999,4,FALSE),""))</f>
        <v/>
      </c>
      <c r="AF518" s="44"/>
      <c r="AG518" s="43" t="str">
        <f>IF(AF518&lt;&gt;"",IF(AF518&lt;&gt;"LIBSETS_DROP_MECHANIC_MONSTER_NAME",VLOOKUP(AF518,'LibSets constants'!$I$4:$L$1003,3,FALSE),""),"")</f>
        <v/>
      </c>
      <c r="AH518" s="43" t="str">
        <f>IF(AF518&lt;&gt;"",IF(AF518&lt;&gt;"LIBSETS_DROP_MECHANIC_MONSTER_NAME",VLOOKUP(AF518,'LibSets constants'!$I$4:$L$1003,4,FALSE),""),"")</f>
        <v/>
      </c>
      <c r="AI518" s="3" t="str">
        <f>IF(G518&lt;&gt;"LIBSETS_SETTYPE_BATTLEGROUND",IF(G518&lt;&gt;"LIBSETS_SETTYPE_SPECIAL",IF(AJ518&lt;&gt;"",VLOOKUP(AJ518,'ESO zone constants'!$D$3:$H$4953,5,FALSE),""),""),"")</f>
        <v/>
      </c>
      <c r="AK518" s="44"/>
      <c r="AL518" s="43" t="str">
        <f>IF(AK518&lt;&gt;"",IF(AK518&lt;&gt;"LIBSETS_DROP_MECHANIC_MONSTER_NAME",VLOOKUP(AK518,'LibSets constants'!$I$4:$L$1003,3,FALSE),""),"")</f>
        <v/>
      </c>
      <c r="AM518" s="43" t="str">
        <f>IF(AK518&lt;&gt;"",IF(AK518&lt;&gt;"LIBSETS_DROP_MECHANIC_MONSTER_NAME",VLOOKUP(AK518,'LibSets constants'!$I$4:$L$1003,4,FALSE),""),"")</f>
        <v/>
      </c>
      <c r="AN518" s="3" t="str">
        <f>IF(G518&lt;&gt;"LIBSETS_SETTYPE_BATTLEGROUND",IF(G518&lt;&gt;"LIBSETS_SETTYPE_SPECIAL",IF(AO518&lt;&gt;"",VLOOKUP(AO518,'ESO zone constants'!$D$3:$H$4953,5,FALSE),""),""),"")</f>
        <v/>
      </c>
      <c r="AP518" s="44"/>
      <c r="AQ518" s="43" t="str">
        <f>IF(AP518&lt;&gt;"",IF(AP518&lt;&gt;"LIBSETS_DROP_MECHANIC_MONSTER_NAME",VLOOKUP(AP518,'LibSets constants'!$I$4:$L$1003,3,FALSE),""),"")</f>
        <v/>
      </c>
      <c r="AR518" s="43" t="str">
        <f>IF(AP518&lt;&gt;"",IF(AP518&lt;&gt;"LIBSETS_DROP_MECHANIC_MONSTER_NAME",VLOOKUP(AP518,'LibSets constants'!$I$4:$L$1003,4,FALSE),""),"")</f>
        <v/>
      </c>
      <c r="AS518" s="3" t="str">
        <f>IF(G518&lt;&gt;"LIBSETS_SETTYPE_BATTLEGROUND",IF(G518&lt;&gt;"LIBSETS_SETTYPE_SPECIAL",IF(AT518&lt;&gt;"",VLOOKUP(AT518,'ESO zone constants'!$D$3:$H$4953,5,FALSE),""),""),"")</f>
        <v/>
      </c>
      <c r="AU518" s="44"/>
      <c r="AV518" s="43" t="str">
        <f>IF(AU518&lt;&gt;"",IF(AU518&lt;&gt;"LIBSETS_DROP_MECHANIC_MONSTER_NAME",VLOOKUP(AU518,'LibSets constants'!$I$4:$L$1003,3,FALSE),""),"")</f>
        <v/>
      </c>
      <c r="AW518" s="43" t="str">
        <f>IF(AU518&lt;&gt;"",IF(AU518&lt;&gt;"LIBSETS_DROP_MECHANIC_MONSTER_NAME",VLOOKUP(AU518,'LibSets constants'!$I$4:$L$1003,4,FALSE),""),"")</f>
        <v/>
      </c>
      <c r="AX518" s="87" t="s">
        <v>2678</v>
      </c>
      <c r="AY518" s="21" t="str">
        <f t="shared" si="40"/>
        <v>[592] = {wayshrines={468,468,468,}, dlcId=DLC_BLACKWOOD</v>
      </c>
      <c r="AZ518" s="21" t="str">
        <f t="shared" si="41"/>
        <v>, zoneIds={1263}, veteran=true</v>
      </c>
      <c r="BA518" s="21" t="str">
        <f t="shared" si="42"/>
        <v>, setType=LIBSETS_SETTYPE_TRIAL</v>
      </c>
      <c r="BB518" s="21" t="str">
        <f t="shared" si="43"/>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8" s="21" t="str">
        <f t="shared" si="44"/>
        <v xml:space="preserve"> --Perfected Stone-Talker\'s Oath / Perfektionierter Eid des Steinsprechers   [Rockgrove]</v>
      </c>
    </row>
    <row r="519" spans="1:55" x14ac:dyDescent="0.25">
      <c r="A519" s="5">
        <v>593</v>
      </c>
      <c r="B519" t="s">
        <v>2500</v>
      </c>
      <c r="C519" t="s">
        <v>2500</v>
      </c>
      <c r="D519" s="3">
        <f>A519</f>
        <v>593</v>
      </c>
      <c r="G519" s="3" t="s">
        <v>1692</v>
      </c>
      <c r="I519" t="s">
        <v>91</v>
      </c>
      <c r="J519" t="s">
        <v>91</v>
      </c>
      <c r="K519" s="37">
        <v>-1</v>
      </c>
      <c r="L519" s="37">
        <v>-1</v>
      </c>
      <c r="M519" s="37">
        <v>-1</v>
      </c>
      <c r="O519" s="66" t="s">
        <v>1809</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2406</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constants'!$B$4:$C$1003,2,FALSE),"")</f>
        <v>Blackwood</v>
      </c>
      <c r="U519" s="33" t="s">
        <v>1689</v>
      </c>
      <c r="V519" s="3" t="str">
        <f>IF(U519&lt;&gt;"",IF(U519&lt;&gt;"LIBSETS_DROP_MECHANIC_MONSTER_NAME",VLOOKUP(U519,'LibSets constants'!$I$4:$L$1003,3,FALSE),""),"")</f>
        <v>Antiquities (Mythic set items)</v>
      </c>
      <c r="W519" s="3" t="str">
        <f>IF(U519&lt;&gt;"",IF(U519&lt;&gt;"LIBSETS_DROP_MECHANIC_MONSTER_NAME",VLOOKUP(U519,'LibSets constants'!$I$4:$L$1003,4,FALSE),""),"")</f>
        <v>Antiquitäten (Mytische Set Gegenstände)</v>
      </c>
      <c r="X519" s="3"/>
      <c r="Y519" s="3" t="str">
        <f>IF(G519&lt;&gt;"LIBSETS_SETTYPE_BATTLEGROUND",IF(G519&lt;&gt;"LIBSETS_SETTYPE_SPECIAL",IF(X519&lt;&gt;"",X519,IF(Z519&lt;&gt;"",VLOOKUP(Z519,'ESO zone constants'!$D$3:$H$4953,5,FALSE),"")),""),"")</f>
        <v/>
      </c>
      <c r="Z519" t="str">
        <f>IF(AND(O519&lt;&gt;"",NOT(ISERROR(O519))),"",IF(AND(L519&lt;&gt;"",L519&gt;0,NOT(ISERROR(L519))),VLOOKUP(L519,'ESO dumped WayshrineInfo'!$K$3:$N$9999,4,FALSE),""))</f>
        <v/>
      </c>
      <c r="AB519" s="43" t="str">
        <f>IF(AA519&lt;&gt;"",IF(AA519&lt;&gt;"LIBSETS_DROP_MECHANIC_MONSTER_NAME",VLOOKUP(AA519,'LibSets constants'!$I$4:$L$1003,3,FALSE),""),"")</f>
        <v/>
      </c>
      <c r="AC519" s="43" t="str">
        <f>IF(AA519&lt;&gt;"",IF(AA519&lt;&gt;"LIBSETS_DROP_MECHANIC_MONSTER_NAME",VLOOKUP(AA519,'LibSets constants'!$I$4:$L$1003,4,FALSE),""),"")</f>
        <v/>
      </c>
      <c r="AD519" s="3" t="str">
        <f>IF(G519&lt;&gt;"LIBSETS_SETTYPE_BATTLEGROUND",IF(G519&lt;&gt;"LIBSETS_SETTYPE_SPECIAL",IF(AE519&lt;&gt;"",VLOOKUP(AE519,'ESO zone constants'!$D$3:$H$4953,5,FALSE),""),""),"")</f>
        <v/>
      </c>
      <c r="AE519" t="str">
        <f>IF(AND(O519&lt;&gt;"",NOT(ISERROR(O519))),"",IF(AND(M519&lt;&gt;"",M519&gt;0,NOT(ISERROR(M519))),VLOOKUP(M519,'ESO dumped WayshrineInfo'!$K$3:$N$9999,4,FALSE),""))</f>
        <v/>
      </c>
      <c r="AF519" s="44"/>
      <c r="AG519" s="43" t="str">
        <f>IF(AF519&lt;&gt;"",IF(AF519&lt;&gt;"LIBSETS_DROP_MECHANIC_MONSTER_NAME",VLOOKUP(AF519,'LibSets constants'!$I$4:$L$1003,3,FALSE),""),"")</f>
        <v/>
      </c>
      <c r="AH519" s="43" t="str">
        <f>IF(AF519&lt;&gt;"",IF(AF519&lt;&gt;"LIBSETS_DROP_MECHANIC_MONSTER_NAME",VLOOKUP(AF519,'LibSets constants'!$I$4:$L$1003,4,FALSE),""),"")</f>
        <v/>
      </c>
      <c r="AI519" s="3" t="str">
        <f>IF(G519&lt;&gt;"LIBSETS_SETTYPE_BATTLEGROUND",IF(G519&lt;&gt;"LIBSETS_SETTYPE_SPECIAL",IF(AJ519&lt;&gt;"",VLOOKUP(AJ519,'ESO zone constants'!$D$3:$H$4953,5,FALSE),""),""),"")</f>
        <v/>
      </c>
      <c r="AK519" s="44"/>
      <c r="AL519" s="43" t="str">
        <f>IF(AK519&lt;&gt;"",IF(AK519&lt;&gt;"LIBSETS_DROP_MECHANIC_MONSTER_NAME",VLOOKUP(AK519,'LibSets constants'!$I$4:$L$1003,3,FALSE),""),"")</f>
        <v/>
      </c>
      <c r="AM519" s="43" t="str">
        <f>IF(AK519&lt;&gt;"",IF(AK519&lt;&gt;"LIBSETS_DROP_MECHANIC_MONSTER_NAME",VLOOKUP(AK519,'LibSets constants'!$I$4:$L$1003,4,FALSE),""),"")</f>
        <v/>
      </c>
      <c r="AN519" s="3" t="str">
        <f>IF(G519&lt;&gt;"LIBSETS_SETTYPE_BATTLEGROUND",IF(G519&lt;&gt;"LIBSETS_SETTYPE_SPECIAL",IF(AO519&lt;&gt;"",VLOOKUP(AO519,'ESO zone constants'!$D$3:$H$4953,5,FALSE),""),""),"")</f>
        <v/>
      </c>
      <c r="AP519" s="44"/>
      <c r="AQ519" s="43" t="str">
        <f>IF(AP519&lt;&gt;"",IF(AP519&lt;&gt;"LIBSETS_DROP_MECHANIC_MONSTER_NAME",VLOOKUP(AP519,'LibSets constants'!$I$4:$L$1003,3,FALSE),""),"")</f>
        <v/>
      </c>
      <c r="AR519" s="43" t="str">
        <f>IF(AP519&lt;&gt;"",IF(AP519&lt;&gt;"LIBSETS_DROP_MECHANIC_MONSTER_NAME",VLOOKUP(AP519,'LibSets constants'!$I$4:$L$1003,4,FALSE),""),"")</f>
        <v/>
      </c>
      <c r="AS519" s="3" t="str">
        <f>IF(G519&lt;&gt;"LIBSETS_SETTYPE_BATTLEGROUND",IF(G519&lt;&gt;"LIBSETS_SETTYPE_SPECIAL",IF(AT519&lt;&gt;"",VLOOKUP(AT519,'ESO zone constants'!$D$3:$H$4953,5,FALSE),""),""),"")</f>
        <v/>
      </c>
      <c r="AU519" s="44"/>
      <c r="AV519" s="43" t="str">
        <f>IF(AU519&lt;&gt;"",IF(AU519&lt;&gt;"LIBSETS_DROP_MECHANIC_MONSTER_NAME",VLOOKUP(AU519,'LibSets constants'!$I$4:$L$1003,3,FALSE),""),"")</f>
        <v/>
      </c>
      <c r="AW519" s="43" t="str">
        <f>IF(AU519&lt;&gt;"",IF(AU519&lt;&gt;"LIBSETS_DROP_MECHANIC_MONSTER_NAME",VLOOKUP(AU519,'LibSets constants'!$I$4:$L$1003,4,FALSE),""),"")</f>
        <v/>
      </c>
      <c r="AX519" s="87" t="s">
        <v>2678</v>
      </c>
      <c r="AY519" s="21" t="str">
        <f t="shared" si="40"/>
        <v>[593] = {wayshrines={-1,-1,-1,}, dlcId=DLC_BLACKWOOD</v>
      </c>
      <c r="AZ519" s="21" t="str">
        <f t="shared" si="41"/>
        <v>, veteran=false</v>
      </c>
      <c r="BA519" s="21" t="str">
        <f t="shared" si="42"/>
        <v>, setType=LIBSETS_SETTYPE_MYTHIC</v>
      </c>
      <c r="BB519" s="21" t="str">
        <f t="shared" si="43"/>
        <v>, dropMechanic={LIBSETS_DROP_MECHANIC_ANTIQUITIES}},</v>
      </c>
      <c r="BC519" s="21" t="str">
        <f t="shared" si="44"/>
        <v xml:space="preserve"> --Gaze of Sithis / Gaze of Sithis   [Antiquities]</v>
      </c>
    </row>
    <row r="520" spans="1:55" x14ac:dyDescent="0.25">
      <c r="A520" s="5">
        <v>594</v>
      </c>
      <c r="B520" t="s">
        <v>2505</v>
      </c>
      <c r="C520" t="s">
        <v>2505</v>
      </c>
      <c r="D520" s="3">
        <f>A520</f>
        <v>594</v>
      </c>
      <c r="G520" s="3" t="s">
        <v>1692</v>
      </c>
      <c r="I520" t="s">
        <v>91</v>
      </c>
      <c r="J520" t="s">
        <v>91</v>
      </c>
      <c r="K520" s="37">
        <v>-1</v>
      </c>
      <c r="L520" s="37">
        <v>-1</v>
      </c>
      <c r="M520" s="37">
        <v>-1</v>
      </c>
      <c r="O520" s="66" t="s">
        <v>1809</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2406</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constants'!$B$4:$C$1003,2,FALSE),"")</f>
        <v>Blackwood</v>
      </c>
      <c r="U520" s="33" t="s">
        <v>1689</v>
      </c>
      <c r="V520" s="3" t="str">
        <f>IF(U520&lt;&gt;"",IF(U520&lt;&gt;"LIBSETS_DROP_MECHANIC_MONSTER_NAME",VLOOKUP(U520,'LibSets constants'!$I$4:$L$1003,3,FALSE),""),"")</f>
        <v>Antiquities (Mythic set items)</v>
      </c>
      <c r="W520" s="3" t="str">
        <f>IF(U520&lt;&gt;"",IF(U520&lt;&gt;"LIBSETS_DROP_MECHANIC_MONSTER_NAME",VLOOKUP(U520,'LibSets constants'!$I$4:$L$1003,4,FALSE),""),"")</f>
        <v>Antiquitäten (Mytische Set Gegenstände)</v>
      </c>
      <c r="X520" s="3"/>
      <c r="Y520" s="3" t="str">
        <f>IF(G520&lt;&gt;"LIBSETS_SETTYPE_BATTLEGROUND",IF(G520&lt;&gt;"LIBSETS_SETTYPE_SPECIAL",IF(X520&lt;&gt;"",X520,IF(Z520&lt;&gt;"",VLOOKUP(Z520,'ESO zone constants'!$D$3:$H$4953,5,FALSE),"")),""),"")</f>
        <v/>
      </c>
      <c r="Z520" t="str">
        <f>IF(AND(O520&lt;&gt;"",NOT(ISERROR(O520))),"",IF(AND(L520&lt;&gt;"",L520&gt;0,NOT(ISERROR(L520))),VLOOKUP(L520,'ESO dumped WayshrineInfo'!$K$3:$N$9999,4,FALSE),""))</f>
        <v/>
      </c>
      <c r="AB520" s="43" t="str">
        <f>IF(AA520&lt;&gt;"",IF(AA520&lt;&gt;"LIBSETS_DROP_MECHANIC_MONSTER_NAME",VLOOKUP(AA520,'LibSets constants'!$I$4:$L$1003,3,FALSE),""),"")</f>
        <v/>
      </c>
      <c r="AC520" s="43" t="str">
        <f>IF(AA520&lt;&gt;"",IF(AA520&lt;&gt;"LIBSETS_DROP_MECHANIC_MONSTER_NAME",VLOOKUP(AA520,'LibSets constants'!$I$4:$L$1003,4,FALSE),""),"")</f>
        <v/>
      </c>
      <c r="AD520" s="3" t="str">
        <f>IF(G520&lt;&gt;"LIBSETS_SETTYPE_BATTLEGROUND",IF(G520&lt;&gt;"LIBSETS_SETTYPE_SPECIAL",IF(AE520&lt;&gt;"",VLOOKUP(AE520,'ESO zone constants'!$D$3:$H$4953,5,FALSE),""),""),"")</f>
        <v/>
      </c>
      <c r="AE520" t="str">
        <f>IF(AND(O520&lt;&gt;"",NOT(ISERROR(O520))),"",IF(AND(M520&lt;&gt;"",M520&gt;0,NOT(ISERROR(M520))),VLOOKUP(M520,'ESO dumped WayshrineInfo'!$K$3:$N$9999,4,FALSE),""))</f>
        <v/>
      </c>
      <c r="AF520" s="44"/>
      <c r="AG520" s="43" t="str">
        <f>IF(AF520&lt;&gt;"",IF(AF520&lt;&gt;"LIBSETS_DROP_MECHANIC_MONSTER_NAME",VLOOKUP(AF520,'LibSets constants'!$I$4:$L$1003,3,FALSE),""),"")</f>
        <v/>
      </c>
      <c r="AH520" s="43" t="str">
        <f>IF(AF520&lt;&gt;"",IF(AF520&lt;&gt;"LIBSETS_DROP_MECHANIC_MONSTER_NAME",VLOOKUP(AF520,'LibSets constants'!$I$4:$L$1003,4,FALSE),""),"")</f>
        <v/>
      </c>
      <c r="AI520" s="3" t="str">
        <f>IF(G520&lt;&gt;"LIBSETS_SETTYPE_BATTLEGROUND",IF(G520&lt;&gt;"LIBSETS_SETTYPE_SPECIAL",IF(AJ520&lt;&gt;"",VLOOKUP(AJ520,'ESO zone constants'!$D$3:$H$4953,5,FALSE),""),""),"")</f>
        <v/>
      </c>
      <c r="AK520" s="44"/>
      <c r="AL520" s="43" t="str">
        <f>IF(AK520&lt;&gt;"",IF(AK520&lt;&gt;"LIBSETS_DROP_MECHANIC_MONSTER_NAME",VLOOKUP(AK520,'LibSets constants'!$I$4:$L$1003,3,FALSE),""),"")</f>
        <v/>
      </c>
      <c r="AM520" s="43" t="str">
        <f>IF(AK520&lt;&gt;"",IF(AK520&lt;&gt;"LIBSETS_DROP_MECHANIC_MONSTER_NAME",VLOOKUP(AK520,'LibSets constants'!$I$4:$L$1003,4,FALSE),""),"")</f>
        <v/>
      </c>
      <c r="AN520" s="3" t="str">
        <f>IF(G520&lt;&gt;"LIBSETS_SETTYPE_BATTLEGROUND",IF(G520&lt;&gt;"LIBSETS_SETTYPE_SPECIAL",IF(AO520&lt;&gt;"",VLOOKUP(AO520,'ESO zone constants'!$D$3:$H$4953,5,FALSE),""),""),"")</f>
        <v/>
      </c>
      <c r="AP520" s="44"/>
      <c r="AQ520" s="43" t="str">
        <f>IF(AP520&lt;&gt;"",IF(AP520&lt;&gt;"LIBSETS_DROP_MECHANIC_MONSTER_NAME",VLOOKUP(AP520,'LibSets constants'!$I$4:$L$1003,3,FALSE),""),"")</f>
        <v/>
      </c>
      <c r="AR520" s="43" t="str">
        <f>IF(AP520&lt;&gt;"",IF(AP520&lt;&gt;"LIBSETS_DROP_MECHANIC_MONSTER_NAME",VLOOKUP(AP520,'LibSets constants'!$I$4:$L$1003,4,FALSE),""),"")</f>
        <v/>
      </c>
      <c r="AS520" s="3" t="str">
        <f>IF(G520&lt;&gt;"LIBSETS_SETTYPE_BATTLEGROUND",IF(G520&lt;&gt;"LIBSETS_SETTYPE_SPECIAL",IF(AT520&lt;&gt;"",VLOOKUP(AT520,'ESO zone constants'!$D$3:$H$4953,5,FALSE),""),""),"")</f>
        <v/>
      </c>
      <c r="AU520" s="44"/>
      <c r="AV520" s="43" t="str">
        <f>IF(AU520&lt;&gt;"",IF(AU520&lt;&gt;"LIBSETS_DROP_MECHANIC_MONSTER_NAME",VLOOKUP(AU520,'LibSets constants'!$I$4:$L$1003,3,FALSE),""),"")</f>
        <v/>
      </c>
      <c r="AW520" s="43" t="str">
        <f>IF(AU520&lt;&gt;"",IF(AU520&lt;&gt;"LIBSETS_DROP_MECHANIC_MONSTER_NAME",VLOOKUP(AU520,'LibSets constants'!$I$4:$L$1003,4,FALSE),""),"")</f>
        <v/>
      </c>
      <c r="AX520" s="87" t="s">
        <v>2678</v>
      </c>
      <c r="AY520" s="21" t="str">
        <f t="shared" si="40"/>
        <v>[594] = {wayshrines={-1,-1,-1,}, dlcId=DLC_BLACKWOOD</v>
      </c>
      <c r="AZ520" s="21" t="str">
        <f t="shared" si="41"/>
        <v>, veteran=false</v>
      </c>
      <c r="BA520" s="21" t="str">
        <f t="shared" si="42"/>
        <v>, setType=LIBSETS_SETTYPE_MYTHIC</v>
      </c>
      <c r="BB520" s="21" t="str">
        <f t="shared" si="43"/>
        <v>, dropMechanic={LIBSETS_DROP_MECHANIC_ANTIQUITIES}},</v>
      </c>
      <c r="BC520" s="21" t="str">
        <f t="shared" si="44"/>
        <v xml:space="preserve"> --Harpooner\'s Wading Kilt / Harpooner\'s Wading Kilt   [Antiquities]</v>
      </c>
    </row>
    <row r="521" spans="1:55" x14ac:dyDescent="0.25">
      <c r="A521" s="5">
        <v>596</v>
      </c>
      <c r="B521" t="s">
        <v>2504</v>
      </c>
      <c r="C521" t="s">
        <v>2504</v>
      </c>
      <c r="D521" s="3">
        <f>A521</f>
        <v>596</v>
      </c>
      <c r="G521" s="3" t="s">
        <v>1692</v>
      </c>
      <c r="I521" t="s">
        <v>91</v>
      </c>
      <c r="J521" t="s">
        <v>91</v>
      </c>
      <c r="K521" s="37">
        <v>-1</v>
      </c>
      <c r="L521" s="37">
        <v>-1</v>
      </c>
      <c r="M521" s="37">
        <v>-1</v>
      </c>
      <c r="O521" s="66" t="s">
        <v>1809</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Antiquities</v>
      </c>
      <c r="R521" s="66" t="s">
        <v>2406</v>
      </c>
      <c r="S521" s="19" t="str">
        <f>IF(AND(R521&lt;&gt;"",NOT(ISERROR(R521))),R521,IF(P521&lt;&gt;"",IF(NOT(ISERROR(VLOOKUP(P521,'ESO Dungeon constants'!$D$3:$H$9999,5,FALSE))),VLOOKUP(P521,'ESO Dungeon constants'!$D$3:$I$9999,6,FALSE),VLOOKUP(P521,'ESO zone constants'!$H$3:$K$9987,4,FALSE)),""))</f>
        <v>DLC_BLACKWOOD</v>
      </c>
      <c r="T521" s="3" t="str">
        <f>IF(S521&lt;&gt;"",VLOOKUP(S521,'LibSets constants'!$B$4:$C$1003,2,FALSE),"")</f>
        <v>Blackwood</v>
      </c>
      <c r="U521" s="33" t="s">
        <v>1689</v>
      </c>
      <c r="V521" s="3" t="str">
        <f>IF(U521&lt;&gt;"",IF(U521&lt;&gt;"LIBSETS_DROP_MECHANIC_MONSTER_NAME",VLOOKUP(U521,'LibSets constants'!$I$4:$L$1003,3,FALSE),""),"")</f>
        <v>Antiquities (Mythic set items)</v>
      </c>
      <c r="W521" s="3" t="str">
        <f>IF(U521&lt;&gt;"",IF(U521&lt;&gt;"LIBSETS_DROP_MECHANIC_MONSTER_NAME",VLOOKUP(U521,'LibSets constants'!$I$4:$L$1003,4,FALSE),""),"")</f>
        <v>Antiquitäten (Mytische Set Gegenstände)</v>
      </c>
      <c r="X521" s="3"/>
      <c r="Y521" s="3" t="str">
        <f>IF(G521&lt;&gt;"LIBSETS_SETTYPE_BATTLEGROUND",IF(G521&lt;&gt;"LIBSETS_SETTYPE_SPECIAL",IF(X521&lt;&gt;"",X521,IF(Z521&lt;&gt;"",VLOOKUP(Z521,'ESO zone constants'!$D$3:$H$4953,5,FALSE),"")),""),"")</f>
        <v/>
      </c>
      <c r="Z521" t="str">
        <f>IF(AND(O521&lt;&gt;"",NOT(ISERROR(O521))),"",IF(AND(L521&lt;&gt;"",L521&gt;0,NOT(ISERROR(L521))),VLOOKUP(L521,'ESO dumped WayshrineInfo'!$K$3:$N$9999,4,FALSE),""))</f>
        <v/>
      </c>
      <c r="AB521" s="43" t="str">
        <f>IF(AA521&lt;&gt;"",IF(AA521&lt;&gt;"LIBSETS_DROP_MECHANIC_MONSTER_NAME",VLOOKUP(AA521,'LibSets constants'!$I$4:$L$1003,3,FALSE),""),"")</f>
        <v/>
      </c>
      <c r="AC521" s="43" t="str">
        <f>IF(AA521&lt;&gt;"",IF(AA521&lt;&gt;"LIBSETS_DROP_MECHANIC_MONSTER_NAME",VLOOKUP(AA521,'LibSets constants'!$I$4:$L$1003,4,FALSE),""),"")</f>
        <v/>
      </c>
      <c r="AD521" s="3" t="str">
        <f>IF(G521&lt;&gt;"LIBSETS_SETTYPE_BATTLEGROUND",IF(G521&lt;&gt;"LIBSETS_SETTYPE_SPECIAL",IF(AE521&lt;&gt;"",VLOOKUP(AE521,'ESO zone constants'!$D$3:$H$4953,5,FALSE),""),""),"")</f>
        <v/>
      </c>
      <c r="AE521" t="str">
        <f>IF(AND(O521&lt;&gt;"",NOT(ISERROR(O521))),"",IF(AND(M521&lt;&gt;"",M521&gt;0,NOT(ISERROR(M521))),VLOOKUP(M521,'ESO dumped WayshrineInfo'!$K$3:$N$9999,4,FALSE),""))</f>
        <v/>
      </c>
      <c r="AF521" s="44"/>
      <c r="AG521" s="43" t="str">
        <f>IF(AF521&lt;&gt;"",IF(AF521&lt;&gt;"LIBSETS_DROP_MECHANIC_MONSTER_NAME",VLOOKUP(AF521,'LibSets constants'!$I$4:$L$1003,3,FALSE),""),"")</f>
        <v/>
      </c>
      <c r="AH521" s="43" t="str">
        <f>IF(AF521&lt;&gt;"",IF(AF521&lt;&gt;"LIBSETS_DROP_MECHANIC_MONSTER_NAME",VLOOKUP(AF521,'LibSets constants'!$I$4:$L$1003,4,FALSE),""),"")</f>
        <v/>
      </c>
      <c r="AI521" s="3" t="str">
        <f>IF(G521&lt;&gt;"LIBSETS_SETTYPE_BATTLEGROUND",IF(G521&lt;&gt;"LIBSETS_SETTYPE_SPECIAL",IF(AJ521&lt;&gt;"",VLOOKUP(AJ521,'ESO zone constants'!$D$3:$H$4953,5,FALSE),""),""),"")</f>
        <v/>
      </c>
      <c r="AK521" s="44"/>
      <c r="AL521" s="43" t="str">
        <f>IF(AK521&lt;&gt;"",IF(AK521&lt;&gt;"LIBSETS_DROP_MECHANIC_MONSTER_NAME",VLOOKUP(AK521,'LibSets constants'!$I$4:$L$1003,3,FALSE),""),"")</f>
        <v/>
      </c>
      <c r="AM521" s="43" t="str">
        <f>IF(AK521&lt;&gt;"",IF(AK521&lt;&gt;"LIBSETS_DROP_MECHANIC_MONSTER_NAME",VLOOKUP(AK521,'LibSets constants'!$I$4:$L$1003,4,FALSE),""),"")</f>
        <v/>
      </c>
      <c r="AN521" s="3" t="str">
        <f>IF(G521&lt;&gt;"LIBSETS_SETTYPE_BATTLEGROUND",IF(G521&lt;&gt;"LIBSETS_SETTYPE_SPECIAL",IF(AO521&lt;&gt;"",VLOOKUP(AO521,'ESO zone constants'!$D$3:$H$4953,5,FALSE),""),""),"")</f>
        <v/>
      </c>
      <c r="AP521" s="44"/>
      <c r="AQ521" s="43" t="str">
        <f>IF(AP521&lt;&gt;"",IF(AP521&lt;&gt;"LIBSETS_DROP_MECHANIC_MONSTER_NAME",VLOOKUP(AP521,'LibSets constants'!$I$4:$L$1003,3,FALSE),""),"")</f>
        <v/>
      </c>
      <c r="AR521" s="43" t="str">
        <f>IF(AP521&lt;&gt;"",IF(AP521&lt;&gt;"LIBSETS_DROP_MECHANIC_MONSTER_NAME",VLOOKUP(AP521,'LibSets constants'!$I$4:$L$1003,4,FALSE),""),"")</f>
        <v/>
      </c>
      <c r="AS521" s="3" t="str">
        <f>IF(G521&lt;&gt;"LIBSETS_SETTYPE_BATTLEGROUND",IF(G521&lt;&gt;"LIBSETS_SETTYPE_SPECIAL",IF(AT521&lt;&gt;"",VLOOKUP(AT521,'ESO zone constants'!$D$3:$H$4953,5,FALSE),""),""),"")</f>
        <v/>
      </c>
      <c r="AU521" s="44"/>
      <c r="AV521" s="43" t="str">
        <f>IF(AU521&lt;&gt;"",IF(AU521&lt;&gt;"LIBSETS_DROP_MECHANIC_MONSTER_NAME",VLOOKUP(AU521,'LibSets constants'!$I$4:$L$1003,3,FALSE),""),"")</f>
        <v/>
      </c>
      <c r="AW521" s="43" t="str">
        <f>IF(AU521&lt;&gt;"",IF(AU521&lt;&gt;"LIBSETS_DROP_MECHANIC_MONSTER_NAME",VLOOKUP(AU521,'LibSets constants'!$I$4:$L$1003,4,FALSE),""),"")</f>
        <v/>
      </c>
      <c r="AX521" s="87" t="s">
        <v>2678</v>
      </c>
      <c r="AY521" s="21" t="str">
        <f t="shared" si="40"/>
        <v>[596] = {wayshrines={-1,-1,-1,}, dlcId=DLC_BLACKWOOD</v>
      </c>
      <c r="AZ521" s="21" t="str">
        <f t="shared" si="41"/>
        <v>, veteran=false</v>
      </c>
      <c r="BA521" s="21" t="str">
        <f t="shared" si="42"/>
        <v>, setType=LIBSETS_SETTYPE_MYTHIC</v>
      </c>
      <c r="BB521" s="21" t="str">
        <f t="shared" si="43"/>
        <v>, dropMechanic={LIBSETS_DROP_MECHANIC_ANTIQUITIES}},</v>
      </c>
      <c r="BC521" s="21" t="str">
        <f t="shared" si="44"/>
        <v xml:space="preserve"> --Death Dealer\'s Fete / Death Dealer\'s Fete   [Antiquities]</v>
      </c>
    </row>
    <row r="522" spans="1:55" x14ac:dyDescent="0.25">
      <c r="A522" s="5">
        <v>597</v>
      </c>
      <c r="B522" t="s">
        <v>2515</v>
      </c>
      <c r="C522" t="s">
        <v>2515</v>
      </c>
      <c r="D522" s="3">
        <f>A522</f>
        <v>597</v>
      </c>
      <c r="G522" s="3" t="s">
        <v>1692</v>
      </c>
      <c r="I522" t="s">
        <v>91</v>
      </c>
      <c r="J522" t="s">
        <v>91</v>
      </c>
      <c r="K522" s="37">
        <v>-1</v>
      </c>
      <c r="L522" s="37">
        <v>-1</v>
      </c>
      <c r="M522" s="37">
        <v>-1</v>
      </c>
      <c r="O522" s="66" t="s">
        <v>1809</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2406</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constants'!$B$4:$C$1003,2,FALSE),"")</f>
        <v>Blackwood</v>
      </c>
      <c r="U522" s="33" t="s">
        <v>1689</v>
      </c>
      <c r="V522" s="3" t="str">
        <f>IF(U522&lt;&gt;"",IF(U522&lt;&gt;"LIBSETS_DROP_MECHANIC_MONSTER_NAME",VLOOKUP(U522,'LibSets constants'!$I$4:$L$1003,3,FALSE),""),"")</f>
        <v>Antiquities (Mythic set items)</v>
      </c>
      <c r="W522" s="3" t="str">
        <f>IF(U522&lt;&gt;"",IF(U522&lt;&gt;"LIBSETS_DROP_MECHANIC_MONSTER_NAME",VLOOKUP(U522,'LibSets constants'!$I$4:$L$1003,4,FALSE),""),"")</f>
        <v>Antiquitäten (Mytische Set Gegenstände)</v>
      </c>
      <c r="X522" s="3"/>
      <c r="Y522" s="3" t="str">
        <f>IF(G522&lt;&gt;"LIBSETS_SETTYPE_BATTLEGROUND",IF(G522&lt;&gt;"LIBSETS_SETTYPE_SPECIAL",IF(X522&lt;&gt;"",X522,IF(Z522&lt;&gt;"",VLOOKUP(Z522,'ESO zone constants'!$D$3:$H$4953,5,FALSE),"")),""),"")</f>
        <v/>
      </c>
      <c r="Z522" t="str">
        <f>IF(AND(O522&lt;&gt;"",NOT(ISERROR(O522))),"",IF(AND(L522&lt;&gt;"",L522&gt;0,NOT(ISERROR(L522))),VLOOKUP(L522,'ESO dumped WayshrineInfo'!$K$3:$N$9999,4,FALSE),""))</f>
        <v/>
      </c>
      <c r="AB522" s="43" t="str">
        <f>IF(AA522&lt;&gt;"",IF(AA522&lt;&gt;"LIBSETS_DROP_MECHANIC_MONSTER_NAME",VLOOKUP(AA522,'LibSets constants'!$I$4:$L$1003,3,FALSE),""),"")</f>
        <v/>
      </c>
      <c r="AC522" s="43" t="str">
        <f>IF(AA522&lt;&gt;"",IF(AA522&lt;&gt;"LIBSETS_DROP_MECHANIC_MONSTER_NAME",VLOOKUP(AA522,'LibSets constants'!$I$4:$L$1003,4,FALSE),""),"")</f>
        <v/>
      </c>
      <c r="AD522" s="3" t="str">
        <f>IF(G522&lt;&gt;"LIBSETS_SETTYPE_BATTLEGROUND",IF(G522&lt;&gt;"LIBSETS_SETTYPE_SPECIAL",IF(AE522&lt;&gt;"",VLOOKUP(AE522,'ESO zone constants'!$D$3:$H$4953,5,FALSE),""),""),"")</f>
        <v/>
      </c>
      <c r="AE522" t="str">
        <f>IF(AND(O522&lt;&gt;"",NOT(ISERROR(O522))),"",IF(AND(M522&lt;&gt;"",M522&gt;0,NOT(ISERROR(M522))),VLOOKUP(M522,'ESO dumped WayshrineInfo'!$K$3:$N$9999,4,FALSE),""))</f>
        <v/>
      </c>
      <c r="AF522" s="44"/>
      <c r="AG522" s="43" t="str">
        <f>IF(AF522&lt;&gt;"",IF(AF522&lt;&gt;"LIBSETS_DROP_MECHANIC_MONSTER_NAME",VLOOKUP(AF522,'LibSets constants'!$I$4:$L$1003,3,FALSE),""),"")</f>
        <v/>
      </c>
      <c r="AH522" s="43" t="str">
        <f>IF(AF522&lt;&gt;"",IF(AF522&lt;&gt;"LIBSETS_DROP_MECHANIC_MONSTER_NAME",VLOOKUP(AF522,'LibSets constants'!$I$4:$L$1003,4,FALSE),""),"")</f>
        <v/>
      </c>
      <c r="AI522" s="3" t="str">
        <f>IF(G522&lt;&gt;"LIBSETS_SETTYPE_BATTLEGROUND",IF(G522&lt;&gt;"LIBSETS_SETTYPE_SPECIAL",IF(AJ522&lt;&gt;"",VLOOKUP(AJ522,'ESO zone constants'!$D$3:$H$4953,5,FALSE),""),""),"")</f>
        <v/>
      </c>
      <c r="AK522" s="44"/>
      <c r="AL522" s="43" t="str">
        <f>IF(AK522&lt;&gt;"",IF(AK522&lt;&gt;"LIBSETS_DROP_MECHANIC_MONSTER_NAME",VLOOKUP(AK522,'LibSets constants'!$I$4:$L$1003,3,FALSE),""),"")</f>
        <v/>
      </c>
      <c r="AM522" s="43" t="str">
        <f>IF(AK522&lt;&gt;"",IF(AK522&lt;&gt;"LIBSETS_DROP_MECHANIC_MONSTER_NAME",VLOOKUP(AK522,'LibSets constants'!$I$4:$L$1003,4,FALSE),""),"")</f>
        <v/>
      </c>
      <c r="AN522" s="3" t="str">
        <f>IF(G522&lt;&gt;"LIBSETS_SETTYPE_BATTLEGROUND",IF(G522&lt;&gt;"LIBSETS_SETTYPE_SPECIAL",IF(AO522&lt;&gt;"",VLOOKUP(AO522,'ESO zone constants'!$D$3:$H$4953,5,FALSE),""),""),"")</f>
        <v/>
      </c>
      <c r="AP522" s="44"/>
      <c r="AQ522" s="43" t="str">
        <f>IF(AP522&lt;&gt;"",IF(AP522&lt;&gt;"LIBSETS_DROP_MECHANIC_MONSTER_NAME",VLOOKUP(AP522,'LibSets constants'!$I$4:$L$1003,3,FALSE),""),"")</f>
        <v/>
      </c>
      <c r="AR522" s="43" t="str">
        <f>IF(AP522&lt;&gt;"",IF(AP522&lt;&gt;"LIBSETS_DROP_MECHANIC_MONSTER_NAME",VLOOKUP(AP522,'LibSets constants'!$I$4:$L$1003,4,FALSE),""),"")</f>
        <v/>
      </c>
      <c r="AS522" s="3" t="str">
        <f>IF(G522&lt;&gt;"LIBSETS_SETTYPE_BATTLEGROUND",IF(G522&lt;&gt;"LIBSETS_SETTYPE_SPECIAL",IF(AT522&lt;&gt;"",VLOOKUP(AT522,'ESO zone constants'!$D$3:$H$4953,5,FALSE),""),""),"")</f>
        <v/>
      </c>
      <c r="AU522" s="44"/>
      <c r="AV522" s="43" t="str">
        <f>IF(AU522&lt;&gt;"",IF(AU522&lt;&gt;"LIBSETS_DROP_MECHANIC_MONSTER_NAME",VLOOKUP(AU522,'LibSets constants'!$I$4:$L$1003,3,FALSE),""),"")</f>
        <v/>
      </c>
      <c r="AW522" s="43" t="str">
        <f>IF(AU522&lt;&gt;"",IF(AU522&lt;&gt;"LIBSETS_DROP_MECHANIC_MONSTER_NAME",VLOOKUP(AU522,'LibSets constants'!$I$4:$L$1003,4,FALSE),""),"")</f>
        <v/>
      </c>
      <c r="AX522" s="87" t="s">
        <v>2679</v>
      </c>
      <c r="AY522" s="21" t="str">
        <f t="shared" si="40"/>
        <v>[597] = {wayshrines={-1,-1,-1,}, dlcId=DLC_BLACKWOOD</v>
      </c>
      <c r="AZ522" s="21" t="str">
        <f t="shared" si="41"/>
        <v>, veteran=false</v>
      </c>
      <c r="BA522" s="21" t="str">
        <f t="shared" si="42"/>
        <v>, setType=LIBSETS_SETTYPE_MYTHIC</v>
      </c>
      <c r="BB522" s="21" t="str">
        <f t="shared" si="43"/>
        <v>, isProcSetAllowedInPvP=1, dropMechanic={LIBSETS_DROP_MECHANIC_ANTIQUITIES}},</v>
      </c>
      <c r="BC522" s="21" t="str">
        <f t="shared" si="44"/>
        <v xml:space="preserve"> --Shapeshifter\'s Chain / Shapeshifter\'s Chain   [Antiquities]</v>
      </c>
    </row>
    <row r="523" spans="1:55" x14ac:dyDescent="0.25">
      <c r="A523" s="5">
        <v>598</v>
      </c>
      <c r="B523" t="s">
        <v>2501</v>
      </c>
      <c r="C523" t="s">
        <v>2492</v>
      </c>
      <c r="D523" s="3">
        <f>A523</f>
        <v>598</v>
      </c>
      <c r="F523" t="s">
        <v>2800</v>
      </c>
      <c r="G523" s="8" t="s">
        <v>2799</v>
      </c>
      <c r="I523" t="s">
        <v>91</v>
      </c>
      <c r="J523" t="s">
        <v>91</v>
      </c>
      <c r="K523">
        <v>-1</v>
      </c>
      <c r="L523">
        <v>-1</v>
      </c>
      <c r="M523">
        <v>-1</v>
      </c>
      <c r="N523">
        <v>0</v>
      </c>
      <c r="O523" s="66" t="s">
        <v>39</v>
      </c>
      <c r="P523" s="3">
        <f>IF(AND(G523&lt;&gt;"LIBSETS_SETTYPE_BATTLEGROUND",G523&lt;&gt;"LIBSETS_SETTYPE_SPECIAL",G523&lt;&gt;"LIBSETS_SETTYPE_MYTHIC"), IF(Q523&lt;&gt;"",VLOOKUP(Q523,'ESO zone constants'!$D$3:$H$10001,5,FALSE),""),"")</f>
        <v>584</v>
      </c>
      <c r="Q523" t="str">
        <f>IF(AND(O523&lt;&gt;"",NOT(ISERROR(O523))),O523, IF(AND(K523&lt;&gt;"",K523&gt;0,NOT(ISERROR(K523))),VLOOKUP(K523,'ESO dumped WayshrineInfo'!$K$3:$N$9999,4,FALSE),""))</f>
        <v>Imperial City</v>
      </c>
      <c r="R523" s="66" t="s">
        <v>2406</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constants'!$B$4:$C$1003,2,FALSE),"")</f>
        <v>Blackwood</v>
      </c>
      <c r="U523" s="33" t="s">
        <v>1549</v>
      </c>
      <c r="V523" s="3" t="s">
        <v>2818</v>
      </c>
      <c r="W523" s="3" t="s">
        <v>2809</v>
      </c>
      <c r="X523" s="112"/>
      <c r="Y523" s="3">
        <f>IF(G523&lt;&gt;"LIBSETS_SETTYPE_BATTLEGROUND",IF(G523&lt;&gt;"LIBSETS_SETTYPE_SPECIAL",IF(X523&lt;&gt;"",X523,IF(Z523&lt;&gt;"",VLOOKUP(Z523,'ESO zone constants'!$D$3:$H$4953,5,FALSE),"")),""),"")</f>
        <v>643</v>
      </c>
      <c r="Z523" t="s">
        <v>448</v>
      </c>
      <c r="AA523" s="43" t="s">
        <v>2819</v>
      </c>
      <c r="AB523" s="43" t="str">
        <f>IF(AA523&lt;&gt;"",IF(AA523&lt;&gt;"LIBSETS_DROP_MECHANIC_MONSTER_NAME",VLOOKUP(AA523,'LibSets constants'!$I$4:$L$1003,3,FALSE),""),"")</f>
        <v>Tel Var equipment lockbox merchant, IC sewer base</v>
      </c>
      <c r="AC523" s="43" t="str">
        <f>IF(AA523&lt;&gt;"",IF(AA523&lt;&gt;"LIBSETS_DROP_MECHANIC_MONSTER_NAME",VLOOKUP(AA523,'LibSets constants'!$I$4:$L$1003,4,FALSE),""),"")</f>
        <v>Tel Var Ausrüstungs Box Händler, IC Kanalisation Basis</v>
      </c>
      <c r="AD523" s="3"/>
      <c r="AF523" s="44"/>
      <c r="AG523" s="43"/>
      <c r="AH523" s="43"/>
      <c r="AI523" s="3"/>
      <c r="AK523" s="44"/>
      <c r="AL523" s="43"/>
      <c r="AM523" s="43"/>
      <c r="AP523" s="44"/>
      <c r="AQ523" s="43" t="str">
        <f>IF(AP523&lt;&gt;"",IF(AP523&lt;&gt;"LIBSETS_DROP_MECHANIC_MONSTER_NAME",VLOOKUP(AP523,'LibSets constants'!$I$4:$L$1003,3,FALSE),""),"")</f>
        <v/>
      </c>
      <c r="AR523" s="43" t="str">
        <f>IF(AP523&lt;&gt;"",IF(AP523&lt;&gt;"LIBSETS_DROP_MECHANIC_MONSTER_NAME",VLOOKUP(AP523,'LibSets constants'!$I$4:$L$1003,4,FALSE),""),"")</f>
        <v/>
      </c>
      <c r="AS523" s="3" t="str">
        <f>IF(G523&lt;&gt;"LIBSETS_SETTYPE_BATTLEGROUND",IF(G523&lt;&gt;"LIBSETS_SETTYPE_SPECIAL",IF(AT523&lt;&gt;"",VLOOKUP(AT523,'ESO zone constants'!$D$3:$H$4953,5,FALSE),""),""),"")</f>
        <v/>
      </c>
      <c r="AU523" s="44"/>
      <c r="AV523" s="43" t="str">
        <f>IF(AU523&lt;&gt;"",IF(AU523&lt;&gt;"LIBSETS_DROP_MECHANIC_MONSTER_NAME",VLOOKUP(AU523,'LibSets constants'!$I$4:$L$1003,3,FALSE),""),"")</f>
        <v/>
      </c>
      <c r="AW523" s="43" t="str">
        <f>IF(AU523&lt;&gt;"",IF(AU523&lt;&gt;"LIBSETS_DROP_MECHANIC_MONSTER_NAME",VLOOKUP(AU523,'LibSets constants'!$I$4:$L$1003,4,FALSE),""),"")</f>
        <v/>
      </c>
      <c r="AX523" s="87" t="s">
        <v>2678</v>
      </c>
      <c r="AY523" s="21" t="str">
        <f t="shared" si="40"/>
        <v>[598] = {wayshrines={-1,-1,-1,}, dlcId=DLC_BLACKWOOD</v>
      </c>
      <c r="AZ523" s="21" t="str">
        <f t="shared" si="41"/>
        <v>, zoneIds={584,643}, veteran=false</v>
      </c>
      <c r="BA523" s="21" t="str">
        <f t="shared" si="42"/>
        <v>, setType=LIBSETS_SETTYPE_IMPERIALCITY_MONSTER</v>
      </c>
      <c r="BB523" s="21" t="str">
        <f t="shared" si="43"/>
        <v>, dropMechanic={LIBSETS_DROP_MECHANIC_MONSTER_NAME,LIBSETS_DROP_MECHANIC_TELVAR_EQUIPMENT_LOCKBOX_MERCHANT}, dropMechanicNames={['en']='Zoal the Ever-Wakeful (Elvengarden district, north-west)', ['de']='Zoal der Immerwache (Elfengarten Bezirk, Nord-Westen)'}},</v>
      </c>
      <c r="BC523" s="21" t="str">
        <f t="shared" si="44"/>
        <v xml:space="preserve"> --Zoal the Ever-Wakeful / Zoal der Immerwache   [Imperial City, Imperial Sewers]</v>
      </c>
    </row>
    <row r="524" spans="1:55" x14ac:dyDescent="0.25">
      <c r="A524" s="5">
        <v>599</v>
      </c>
      <c r="B524" t="s">
        <v>2502</v>
      </c>
      <c r="C524" t="s">
        <v>2493</v>
      </c>
      <c r="D524" s="3">
        <f>A524</f>
        <v>599</v>
      </c>
      <c r="F524" t="s">
        <v>2800</v>
      </c>
      <c r="G524" s="8" t="s">
        <v>2799</v>
      </c>
      <c r="I524" t="s">
        <v>91</v>
      </c>
      <c r="J524" t="s">
        <v>91</v>
      </c>
      <c r="K524">
        <v>-1</v>
      </c>
      <c r="L524">
        <v>-1</v>
      </c>
      <c r="M524">
        <v>-1</v>
      </c>
      <c r="N524">
        <v>0</v>
      </c>
      <c r="O524" s="66" t="s">
        <v>39</v>
      </c>
      <c r="P524" s="3">
        <f>IF(AND(G524&lt;&gt;"LIBSETS_SETTYPE_BATTLEGROUND",G524&lt;&gt;"LIBSETS_SETTYPE_SPECIAL",G524&lt;&gt;"LIBSETS_SETTYPE_MYTHIC"), IF(Q524&lt;&gt;"",VLOOKUP(Q524,'ESO zone constants'!$D$3:$H$10001,5,FALSE),""),"")</f>
        <v>584</v>
      </c>
      <c r="Q524" t="str">
        <f>IF(AND(O524&lt;&gt;"",NOT(ISERROR(O524))),O524, IF(AND(K524&lt;&gt;"",K524&gt;0,NOT(ISERROR(K524))),VLOOKUP(K524,'ESO dumped WayshrineInfo'!$K$3:$N$9999,4,FALSE),""))</f>
        <v>Imperial City</v>
      </c>
      <c r="R524" s="66" t="s">
        <v>2406</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constants'!$B$4:$C$1003,2,FALSE),"")</f>
        <v>Blackwood</v>
      </c>
      <c r="U524" s="33" t="s">
        <v>1549</v>
      </c>
      <c r="V524" s="3" t="s">
        <v>2817</v>
      </c>
      <c r="W524" s="3" t="s">
        <v>2807</v>
      </c>
      <c r="X524" s="3"/>
      <c r="Y524" s="3">
        <f>IF(G524&lt;&gt;"LIBSETS_SETTYPE_BATTLEGROUND",IF(G524&lt;&gt;"LIBSETS_SETTYPE_SPECIAL",IF(X524&lt;&gt;"",X524,IF(Z524&lt;&gt;"",VLOOKUP(Z524,'ESO zone constants'!$D$3:$H$4953,5,FALSE),"")),""),"")</f>
        <v>643</v>
      </c>
      <c r="Z524" t="s">
        <v>448</v>
      </c>
      <c r="AA524" s="33" t="s">
        <v>2819</v>
      </c>
      <c r="AB524" s="43" t="str">
        <f>IF(AA524&lt;&gt;"",IF(AA524&lt;&gt;"LIBSETS_DROP_MECHANIC_MONSTER_NAME",VLOOKUP(AA524,'LibSets constants'!$I$4:$L$1003,3,FALSE),""),"")</f>
        <v>Tel Var equipment lockbox merchant, IC sewer base</v>
      </c>
      <c r="AC524" s="43" t="str">
        <f>IF(AA524&lt;&gt;"",IF(AA524&lt;&gt;"LIBSETS_DROP_MECHANIC_MONSTER_NAME",VLOOKUP(AA524,'LibSets constants'!$I$4:$L$1003,4,FALSE),""),"")</f>
        <v>Tel Var Ausrüstungs Box Händler, IC Kanalisation Basis</v>
      </c>
      <c r="AD524" s="3"/>
      <c r="AF524" s="44"/>
      <c r="AG524" s="43"/>
      <c r="AH524" s="43"/>
      <c r="AI524" s="3"/>
      <c r="AK524" s="44"/>
      <c r="AL524" s="43"/>
      <c r="AM524" s="43"/>
      <c r="AP524" s="44"/>
      <c r="AQ524" s="43" t="str">
        <f>IF(AP524&lt;&gt;"",IF(AP524&lt;&gt;"LIBSETS_DROP_MECHANIC_MONSTER_NAME",VLOOKUP(AP524,'LibSets constants'!$I$4:$L$1003,3,FALSE),""),"")</f>
        <v/>
      </c>
      <c r="AR524" s="43" t="str">
        <f>IF(AP524&lt;&gt;"",IF(AP524&lt;&gt;"LIBSETS_DROP_MECHANIC_MONSTER_NAME",VLOOKUP(AP524,'LibSets constants'!$I$4:$L$1003,4,FALSE),""),"")</f>
        <v/>
      </c>
      <c r="AS524" s="3" t="str">
        <f>IF(G524&lt;&gt;"LIBSETS_SETTYPE_BATTLEGROUND",IF(G524&lt;&gt;"LIBSETS_SETTYPE_SPECIAL",IF(AT524&lt;&gt;"",VLOOKUP(AT524,'ESO zone constants'!$D$3:$H$4953,5,FALSE),""),""),"")</f>
        <v/>
      </c>
      <c r="AU524" s="44"/>
      <c r="AV524" s="43" t="str">
        <f>IF(AU524&lt;&gt;"",IF(AU524&lt;&gt;"LIBSETS_DROP_MECHANIC_MONSTER_NAME",VLOOKUP(AU524,'LibSets constants'!$I$4:$L$1003,3,FALSE),""),"")</f>
        <v/>
      </c>
      <c r="AW524" s="43" t="str">
        <f>IF(AU524&lt;&gt;"",IF(AU524&lt;&gt;"LIBSETS_DROP_MECHANIC_MONSTER_NAME",VLOOKUP(AU524,'LibSets constants'!$I$4:$L$1003,4,FALSE),""),"")</f>
        <v/>
      </c>
      <c r="AX524" s="87" t="s">
        <v>2678</v>
      </c>
      <c r="AY524" s="21" t="str">
        <f t="shared" si="40"/>
        <v>[599] = {wayshrines={-1,-1,-1,}, dlcId=DLC_BLACKWOOD</v>
      </c>
      <c r="AZ524" s="21" t="str">
        <f t="shared" si="41"/>
        <v>, zoneIds={584,643}, veteran=false</v>
      </c>
      <c r="BA524" s="21" t="str">
        <f t="shared" si="42"/>
        <v>, setType=LIBSETS_SETTYPE_IMPERIALCITY_MONSTER</v>
      </c>
      <c r="BB524" s="21" t="str">
        <f t="shared" si="43"/>
        <v>, dropMechanic={LIBSETS_DROP_MECHANIC_MONSTER_NAME,LIBSETS_DROP_MECHANIC_TELVAR_EQUIPMENT_LOCKBOX_MERCHANT}, dropMechanicNames={['en']='Immolator Charr (Temple district, south)', ['de']='Entflammer Charr (Tempelbezirk, Süden)'}},</v>
      </c>
      <c r="BC524" s="21" t="str">
        <f t="shared" si="44"/>
        <v xml:space="preserve"> --Immolator Charr / Entflammer Charr   [Imperial City, Imperial Sewers]</v>
      </c>
    </row>
    <row r="525" spans="1:55" x14ac:dyDescent="0.25">
      <c r="A525" s="5">
        <v>600</v>
      </c>
      <c r="B525" t="s">
        <v>2503</v>
      </c>
      <c r="C525" t="s">
        <v>2494</v>
      </c>
      <c r="D525" s="3">
        <f>A525</f>
        <v>600</v>
      </c>
      <c r="F525" t="s">
        <v>2800</v>
      </c>
      <c r="G525" s="8" t="s">
        <v>2799</v>
      </c>
      <c r="I525" t="s">
        <v>91</v>
      </c>
      <c r="J525" t="s">
        <v>91</v>
      </c>
      <c r="K525">
        <v>-1</v>
      </c>
      <c r="L525">
        <v>-1</v>
      </c>
      <c r="M525">
        <v>-1</v>
      </c>
      <c r="N525">
        <v>0</v>
      </c>
      <c r="O525" s="66" t="s">
        <v>39</v>
      </c>
      <c r="P525" s="3">
        <f>IF(AND(G525&lt;&gt;"LIBSETS_SETTYPE_BATTLEGROUND",G525&lt;&gt;"LIBSETS_SETTYPE_SPECIAL",G525&lt;&gt;"LIBSETS_SETTYPE_MYTHIC"), IF(Q525&lt;&gt;"",VLOOKUP(Q525,'ESO zone constants'!$D$3:$H$10001,5,FALSE),""),"")</f>
        <v>584</v>
      </c>
      <c r="Q525" t="str">
        <f>IF(AND(O525&lt;&gt;"",NOT(ISERROR(O525))),O525, IF(AND(K525&lt;&gt;"",K525&gt;0,NOT(ISERROR(K525))),VLOOKUP(K525,'ESO dumped WayshrineInfo'!$K$3:$N$9999,4,FALSE),""))</f>
        <v>Imperial City</v>
      </c>
      <c r="R525" s="66" t="s">
        <v>2406</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constants'!$B$4:$C$1003,2,FALSE),"")</f>
        <v>Blackwood</v>
      </c>
      <c r="U525" s="33" t="s">
        <v>1549</v>
      </c>
      <c r="V525" s="3" t="s">
        <v>2816</v>
      </c>
      <c r="W525" s="3" t="s">
        <v>2808</v>
      </c>
      <c r="X525" s="3"/>
      <c r="Y525" s="3">
        <f>IF(G525&lt;&gt;"LIBSETS_SETTYPE_BATTLEGROUND",IF(G525&lt;&gt;"LIBSETS_SETTYPE_SPECIAL",IF(X525&lt;&gt;"",X525,IF(Z525&lt;&gt;"",VLOOKUP(Z525,'ESO zone constants'!$D$3:$H$4953,5,FALSE),"")),""),"")</f>
        <v>643</v>
      </c>
      <c r="Z525" t="s">
        <v>448</v>
      </c>
      <c r="AA525" s="33" t="s">
        <v>2819</v>
      </c>
      <c r="AB525" s="43" t="str">
        <f>IF(AA525&lt;&gt;"",IF(AA525&lt;&gt;"LIBSETS_DROP_MECHANIC_MONSTER_NAME",VLOOKUP(AA525,'LibSets constants'!$I$4:$L$1003,3,FALSE),""),"")</f>
        <v>Tel Var equipment lockbox merchant, IC sewer base</v>
      </c>
      <c r="AC525" s="43" t="str">
        <f>IF(AA525&lt;&gt;"",IF(AA525&lt;&gt;"LIBSETS_DROP_MECHANIC_MONSTER_NAME",VLOOKUP(AA525,'LibSets constants'!$I$4:$L$1003,4,FALSE),""),"")</f>
        <v>Tel Var Ausrüstungs Box Händler, IC Kanalisation Basis</v>
      </c>
      <c r="AD525" s="3"/>
      <c r="AF525" s="44"/>
      <c r="AG525" s="43"/>
      <c r="AH525" s="43"/>
      <c r="AI525" s="3"/>
      <c r="AK525" s="44"/>
      <c r="AL525" s="43"/>
      <c r="AM525" s="43"/>
      <c r="AP525" s="44"/>
      <c r="AQ525" s="43" t="str">
        <f>IF(AP525&lt;&gt;"",IF(AP525&lt;&gt;"LIBSETS_DROP_MECHANIC_MONSTER_NAME",VLOOKUP(AP525,'LibSets constants'!$I$4:$L$1003,3,FALSE),""),"")</f>
        <v/>
      </c>
      <c r="AR525" s="43" t="str">
        <f>IF(AP525&lt;&gt;"",IF(AP525&lt;&gt;"LIBSETS_DROP_MECHANIC_MONSTER_NAME",VLOOKUP(AP525,'LibSets constants'!$I$4:$L$1003,4,FALSE),""),"")</f>
        <v/>
      </c>
      <c r="AS525" s="3" t="str">
        <f>IF(G525&lt;&gt;"LIBSETS_SETTYPE_BATTLEGROUND",IF(G525&lt;&gt;"LIBSETS_SETTYPE_SPECIAL",IF(AT525&lt;&gt;"",VLOOKUP(AT525,'ESO zone constants'!$D$3:$H$4953,5,FALSE),""),""),"")</f>
        <v/>
      </c>
      <c r="AU525" s="44"/>
      <c r="AV525" s="43" t="str">
        <f>IF(AU525&lt;&gt;"",IF(AU525&lt;&gt;"LIBSETS_DROP_MECHANIC_MONSTER_NAME",VLOOKUP(AU525,'LibSets constants'!$I$4:$L$1003,3,FALSE),""),"")</f>
        <v/>
      </c>
      <c r="AW525" s="43" t="str">
        <f>IF(AU525&lt;&gt;"",IF(AU525&lt;&gt;"LIBSETS_DROP_MECHANIC_MONSTER_NAME",VLOOKUP(AU525,'LibSets constants'!$I$4:$L$1003,4,FALSE),""),"")</f>
        <v/>
      </c>
      <c r="AX525" s="87" t="s">
        <v>2678</v>
      </c>
      <c r="AY525" s="21" t="str">
        <f t="shared" si="40"/>
        <v>[600] = {wayshrines={-1,-1,-1,}, dlcId=DLC_BLACKWOOD</v>
      </c>
      <c r="AZ525" s="21" t="str">
        <f t="shared" si="41"/>
        <v>, zoneIds={584,643}, veteran=false</v>
      </c>
      <c r="BA525" s="21" t="str">
        <f t="shared" si="42"/>
        <v>, setType=LIBSETS_SETTYPE_IMPERIALCITY_MONSTER</v>
      </c>
      <c r="BB525" s="21" t="str">
        <f t="shared" si="43"/>
        <v>, dropMechanic={LIBSETS_DROP_MECHANIC_MONSTER_NAME,LIBSETS_DROP_MECHANIC_TELVAR_EQUIPMENT_LOCKBOX_MERCHANT}, dropMechanicNames={['en']='Glorgoloch the Destroyer (Arena district, north-east)', ['de']='Glorgoloch der Zerstörer (Arenabezirk, Nord-Osten)'}},</v>
      </c>
      <c r="BC525" s="21" t="str">
        <f t="shared" si="44"/>
        <v xml:space="preserve"> --Glorgoloch the Destroyer / Glorgoloch der Zerstörer   [Imperial City, Imperial Sewers]</v>
      </c>
    </row>
    <row r="526" spans="1:55" x14ac:dyDescent="0.25">
      <c r="A526" s="5">
        <v>602</v>
      </c>
      <c r="B526" t="s">
        <v>2541</v>
      </c>
      <c r="C526" t="s">
        <v>2789</v>
      </c>
      <c r="D526" s="3">
        <f>A526</f>
        <v>602</v>
      </c>
      <c r="G526" s="8" t="s">
        <v>1482</v>
      </c>
      <c r="I526" t="s">
        <v>91</v>
      </c>
      <c r="J526" t="s">
        <v>91</v>
      </c>
      <c r="K526">
        <v>469</v>
      </c>
      <c r="L526">
        <v>469</v>
      </c>
      <c r="M526">
        <v>469</v>
      </c>
      <c r="N526">
        <v>0</v>
      </c>
      <c r="O526" s="66" t="s">
        <v>2524</v>
      </c>
      <c r="P526" s="3">
        <f>IF(AND(G526&lt;&gt;"LIBSETS_SETTYPE_BATTLEGROUND",G526&lt;&gt;"LIBSETS_SETTYPE_SPECIAL",G526&lt;&gt;"LIBSETS_SETTYPE_MYTHIC"), IF(Q526&lt;&gt;"",VLOOKUP(Q526,'ESO zone constants'!$D$3:$H$10001,5,FALSE),""),"")</f>
        <v>1268</v>
      </c>
      <c r="Q526" t="str">
        <f>IF(AND(O526&lt;&gt;"",NOT(ISERROR(O526))),O526, IF(AND(K526&lt;&gt;"",K526&gt;0,NOT(ISERROR(K526))),VLOOKUP(K526,'ESO dumped WayshrineInfo'!$K$3:$N$9999,4,FALSE),""))</f>
        <v>The Dread Cellar</v>
      </c>
      <c r="S526" s="19" t="str">
        <f>IF(AND(R526&lt;&gt;"",NOT(ISERROR(R526))),R526,IF(P526&lt;&gt;"",IF(NOT(ISERROR(VLOOKUP(P526,'ESO Dungeon constants'!$D$3:$H$9999,5,FALSE))),VLOOKUP(P526,'ESO Dungeon constants'!$D$3:$I$9999,6,FALSE),VLOOKUP(P526,'ESO zone constants'!$H$3:$K$9987,4,FALSE)),""))</f>
        <v>DLC_WAKING_FLAME</v>
      </c>
      <c r="T526" s="3" t="str">
        <f>IF(S526&lt;&gt;"",VLOOKUP(S526,'LibSets constants'!$B$4:$C$1003,2,FALSE),"")</f>
        <v>Waking Flame</v>
      </c>
      <c r="X526" s="3"/>
      <c r="Y526" s="3" t="str">
        <f>IF(G526&lt;&gt;"LIBSETS_SETTYPE_BATTLEGROUND",IF(G526&lt;&gt;"LIBSETS_SETTYPE_SPECIAL",IF(X526&lt;&gt;"",X526,IF(Z526&lt;&gt;"",VLOOKUP(Z526,'ESO zone constants'!$D$3:$H$4953,5,FALSE),"")),""),"")</f>
        <v/>
      </c>
      <c r="Z526" t="str">
        <f>IF(AND(O526&lt;&gt;"",NOT(ISERROR(O526))),"",IF(AND(L526&lt;&gt;"",L526&gt;0,NOT(ISERROR(L526))),VLOOKUP(L526,'ESO dumped WayshrineInfo'!$K$3:$N$9999,4,FALSE),""))</f>
        <v/>
      </c>
      <c r="AB526" s="43" t="str">
        <f>IF(AA526&lt;&gt;"",IF(AA526&lt;&gt;"LIBSETS_DROP_MECHANIC_MONSTER_NAME",VLOOKUP(AA526,'LibSets constants'!$I$4:$L$1003,3,FALSE),""),"")</f>
        <v/>
      </c>
      <c r="AC526" s="43" t="str">
        <f>IF(AA526&lt;&gt;"",IF(AA526&lt;&gt;"LIBSETS_DROP_MECHANIC_MONSTER_NAME",VLOOKUP(AA526,'LibSets constants'!$I$4:$L$1003,4,FALSE),""),"")</f>
        <v/>
      </c>
      <c r="AD526" s="3" t="str">
        <f>IF(G526&lt;&gt;"LIBSETS_SETTYPE_BATTLEGROUND",IF(G526&lt;&gt;"LIBSETS_SETTYPE_SPECIAL",IF(AE526&lt;&gt;"",VLOOKUP(AE526,'ESO zone constants'!$D$3:$H$4953,5,FALSE),""),""),"")</f>
        <v/>
      </c>
      <c r="AE526" t="str">
        <f>IF(AND(O526&lt;&gt;"",NOT(ISERROR(O526))),"",IF(AND(M526&lt;&gt;"",M526&gt;0,NOT(ISERROR(M526))),VLOOKUP(M526,'ESO dumped WayshrineInfo'!$K$3:$N$9999,4,FALSE),""))</f>
        <v/>
      </c>
      <c r="AF526" s="44"/>
      <c r="AG526" s="43" t="str">
        <f>IF(AF526&lt;&gt;"",IF(AF526&lt;&gt;"LIBSETS_DROP_MECHANIC_MONSTER_NAME",VLOOKUP(AF526,'LibSets constants'!$I$4:$L$1003,3,FALSE),""),"")</f>
        <v/>
      </c>
      <c r="AH526" s="43" t="str">
        <f>IF(AF526&lt;&gt;"",IF(AF526&lt;&gt;"LIBSETS_DROP_MECHANIC_MONSTER_NAME",VLOOKUP(AF526,'LibSets constants'!$I$4:$L$1003,4,FALSE),""),"")</f>
        <v/>
      </c>
      <c r="AI526" s="3" t="str">
        <f>IF(G526&lt;&gt;"LIBSETS_SETTYPE_BATTLEGROUND",IF(G526&lt;&gt;"LIBSETS_SETTYPE_SPECIAL",IF(AJ526&lt;&gt;"",VLOOKUP(AJ526,'ESO zone constants'!$D$3:$H$4953,5,FALSE),""),""),"")</f>
        <v/>
      </c>
      <c r="AK526" s="44"/>
      <c r="AL526" s="43" t="str">
        <f>IF(AK526&lt;&gt;"",IF(AK526&lt;&gt;"LIBSETS_DROP_MECHANIC_MONSTER_NAME",VLOOKUP(AK526,'LibSets constants'!$I$4:$L$1003,3,FALSE),""),"")</f>
        <v/>
      </c>
      <c r="AM526" s="43" t="str">
        <f>IF(AK526&lt;&gt;"",IF(AK526&lt;&gt;"LIBSETS_DROP_MECHANIC_MONSTER_NAME",VLOOKUP(AK526,'LibSets constants'!$I$4:$L$1003,4,FALSE),""),"")</f>
        <v/>
      </c>
      <c r="AN526" s="3" t="str">
        <f>IF(G526&lt;&gt;"LIBSETS_SETTYPE_BATTLEGROUND",IF(G526&lt;&gt;"LIBSETS_SETTYPE_SPECIAL",IF(AO526&lt;&gt;"",VLOOKUP(AO526,'ESO zone constants'!$D$3:$H$4953,5,FALSE),""),""),"")</f>
        <v/>
      </c>
      <c r="AP526" s="44"/>
      <c r="AQ526" s="43" t="str">
        <f>IF(AP526&lt;&gt;"",IF(AP526&lt;&gt;"LIBSETS_DROP_MECHANIC_MONSTER_NAME",VLOOKUP(AP526,'LibSets constants'!$I$4:$L$1003,3,FALSE),""),"")</f>
        <v/>
      </c>
      <c r="AR526" s="43" t="str">
        <f>IF(AP526&lt;&gt;"",IF(AP526&lt;&gt;"LIBSETS_DROP_MECHANIC_MONSTER_NAME",VLOOKUP(AP526,'LibSets constants'!$I$4:$L$1003,4,FALSE),""),"")</f>
        <v/>
      </c>
      <c r="AS526" s="3" t="str">
        <f>IF(G526&lt;&gt;"LIBSETS_SETTYPE_BATTLEGROUND",IF(G526&lt;&gt;"LIBSETS_SETTYPE_SPECIAL",IF(AT526&lt;&gt;"",VLOOKUP(AT526,'ESO zone constants'!$D$3:$H$4953,5,FALSE),""),""),"")</f>
        <v/>
      </c>
      <c r="AU526" s="44"/>
      <c r="AV526" s="43" t="str">
        <f>IF(AU526&lt;&gt;"",IF(AU526&lt;&gt;"LIBSETS_DROP_MECHANIC_MONSTER_NAME",VLOOKUP(AU526,'LibSets constants'!$I$4:$L$1003,3,FALSE),""),"")</f>
        <v/>
      </c>
      <c r="AW526" s="43" t="str">
        <f>IF(AU526&lt;&gt;"",IF(AU526&lt;&gt;"LIBSETS_DROP_MECHANIC_MONSTER_NAME",VLOOKUP(AU526,'LibSets constants'!$I$4:$L$1003,4,FALSE),""),"")</f>
        <v/>
      </c>
      <c r="AX526" s="87" t="s">
        <v>2678</v>
      </c>
      <c r="AY526" s="21" t="str">
        <f t="shared" si="40"/>
        <v>[602] = {wayshrines={469,469,469,}, dlcId=DLC_WAKING_FLAME</v>
      </c>
      <c r="AZ526" s="21" t="str">
        <f t="shared" si="41"/>
        <v>, zoneIds={1268}, veteran=false</v>
      </c>
      <c r="BA526" s="21" t="str">
        <f t="shared" si="42"/>
        <v>, setType=LIBSETS_SETTYPE_DUNGEON</v>
      </c>
      <c r="BB526" s="21" t="str">
        <f t="shared" si="43"/>
        <v>},</v>
      </c>
      <c r="BC526" s="21" t="str">
        <f t="shared" si="44"/>
        <v xml:space="preserve"> --Crimson Oath\'s Rive / Spalt des Karmesinschwurs   [The Dread Cellar]</v>
      </c>
    </row>
    <row r="527" spans="1:55" x14ac:dyDescent="0.25">
      <c r="A527" s="5">
        <v>603</v>
      </c>
      <c r="B527" t="s">
        <v>2539</v>
      </c>
      <c r="C527" t="s">
        <v>2790</v>
      </c>
      <c r="D527" s="3">
        <f>A527</f>
        <v>603</v>
      </c>
      <c r="G527" s="8" t="s">
        <v>1482</v>
      </c>
      <c r="I527" t="s">
        <v>91</v>
      </c>
      <c r="J527" t="s">
        <v>91</v>
      </c>
      <c r="K527">
        <v>469</v>
      </c>
      <c r="L527">
        <v>469</v>
      </c>
      <c r="M527">
        <v>469</v>
      </c>
      <c r="N527">
        <v>0</v>
      </c>
      <c r="O527" s="66" t="s">
        <v>2524</v>
      </c>
      <c r="P527" s="3">
        <f>IF(AND(G527&lt;&gt;"LIBSETS_SETTYPE_BATTLEGROUND",G527&lt;&gt;"LIBSETS_SETTYPE_SPECIAL",G527&lt;&gt;"LIBSETS_SETTYPE_MYTHIC"), IF(Q527&lt;&gt;"",VLOOKUP(Q527,'ESO zone constants'!$D$3:$H$10001,5,FALSE),""),"")</f>
        <v>1268</v>
      </c>
      <c r="Q527" t="str">
        <f>IF(AND(O527&lt;&gt;"",NOT(ISERROR(O527))),O527, IF(AND(K527&lt;&gt;"",K527&gt;0,NOT(ISERROR(K527))),VLOOKUP(K527,'ESO dumped WayshrineInfo'!$K$3:$N$9999,4,FALSE),""))</f>
        <v>The Dread Cellar</v>
      </c>
      <c r="S527" s="19" t="str">
        <f>IF(AND(R527&lt;&gt;"",NOT(ISERROR(R527))),R527,IF(P527&lt;&gt;"",IF(NOT(ISERROR(VLOOKUP(P527,'ESO Dungeon constants'!$D$3:$H$9999,5,FALSE))),VLOOKUP(P527,'ESO Dungeon constants'!$D$3:$I$9999,6,FALSE),VLOOKUP(P527,'ESO zone constants'!$H$3:$K$9987,4,FALSE)),""))</f>
        <v>DLC_WAKING_FLAME</v>
      </c>
      <c r="T527" s="3" t="str">
        <f>IF(S527&lt;&gt;"",VLOOKUP(S527,'LibSets constants'!$B$4:$C$1003,2,FALSE),"")</f>
        <v>Waking Flame</v>
      </c>
      <c r="X527" s="3"/>
      <c r="Y527" s="3" t="str">
        <f>IF(G527&lt;&gt;"LIBSETS_SETTYPE_BATTLEGROUND",IF(G527&lt;&gt;"LIBSETS_SETTYPE_SPECIAL",IF(X527&lt;&gt;"",X527,IF(Z527&lt;&gt;"",VLOOKUP(Z527,'ESO zone constants'!$D$3:$H$4953,5,FALSE),"")),""),"")</f>
        <v/>
      </c>
      <c r="Z527" t="str">
        <f>IF(AND(O527&lt;&gt;"",NOT(ISERROR(O527))),"",IF(AND(L527&lt;&gt;"",L527&gt;0,NOT(ISERROR(L527))),VLOOKUP(L527,'ESO dumped WayshrineInfo'!$K$3:$N$9999,4,FALSE),""))</f>
        <v/>
      </c>
      <c r="AB527" s="43" t="str">
        <f>IF(AA527&lt;&gt;"",IF(AA527&lt;&gt;"LIBSETS_DROP_MECHANIC_MONSTER_NAME",VLOOKUP(AA527,'LibSets constants'!$I$4:$L$1003,3,FALSE),""),"")</f>
        <v/>
      </c>
      <c r="AC527" s="43" t="str">
        <f>IF(AA527&lt;&gt;"",IF(AA527&lt;&gt;"LIBSETS_DROP_MECHANIC_MONSTER_NAME",VLOOKUP(AA527,'LibSets constants'!$I$4:$L$1003,4,FALSE),""),"")</f>
        <v/>
      </c>
      <c r="AD527" s="3" t="str">
        <f>IF(G527&lt;&gt;"LIBSETS_SETTYPE_BATTLEGROUND",IF(G527&lt;&gt;"LIBSETS_SETTYPE_SPECIAL",IF(AE527&lt;&gt;"",VLOOKUP(AE527,'ESO zone constants'!$D$3:$H$4953,5,FALSE),""),""),"")</f>
        <v/>
      </c>
      <c r="AE527" t="str">
        <f>IF(AND(O527&lt;&gt;"",NOT(ISERROR(O527))),"",IF(AND(M527&lt;&gt;"",M527&gt;0,NOT(ISERROR(M527))),VLOOKUP(M527,'ESO dumped WayshrineInfo'!$K$3:$N$9999,4,FALSE),""))</f>
        <v/>
      </c>
      <c r="AF527" s="44"/>
      <c r="AG527" s="43" t="str">
        <f>IF(AF527&lt;&gt;"",IF(AF527&lt;&gt;"LIBSETS_DROP_MECHANIC_MONSTER_NAME",VLOOKUP(AF527,'LibSets constants'!$I$4:$L$1003,3,FALSE),""),"")</f>
        <v/>
      </c>
      <c r="AH527" s="43" t="str">
        <f>IF(AF527&lt;&gt;"",IF(AF527&lt;&gt;"LIBSETS_DROP_MECHANIC_MONSTER_NAME",VLOOKUP(AF527,'LibSets constants'!$I$4:$L$1003,4,FALSE),""),"")</f>
        <v/>
      </c>
      <c r="AI527" s="3" t="str">
        <f>IF(G527&lt;&gt;"LIBSETS_SETTYPE_BATTLEGROUND",IF(G527&lt;&gt;"LIBSETS_SETTYPE_SPECIAL",IF(AJ527&lt;&gt;"",VLOOKUP(AJ527,'ESO zone constants'!$D$3:$H$4953,5,FALSE),""),""),"")</f>
        <v/>
      </c>
      <c r="AK527" s="44"/>
      <c r="AL527" s="43" t="str">
        <f>IF(AK527&lt;&gt;"",IF(AK527&lt;&gt;"LIBSETS_DROP_MECHANIC_MONSTER_NAME",VLOOKUP(AK527,'LibSets constants'!$I$4:$L$1003,3,FALSE),""),"")</f>
        <v/>
      </c>
      <c r="AM527" s="43" t="str">
        <f>IF(AK527&lt;&gt;"",IF(AK527&lt;&gt;"LIBSETS_DROP_MECHANIC_MONSTER_NAME",VLOOKUP(AK527,'LibSets constants'!$I$4:$L$1003,4,FALSE),""),"")</f>
        <v/>
      </c>
      <c r="AN527" s="3" t="str">
        <f>IF(G527&lt;&gt;"LIBSETS_SETTYPE_BATTLEGROUND",IF(G527&lt;&gt;"LIBSETS_SETTYPE_SPECIAL",IF(AO527&lt;&gt;"",VLOOKUP(AO527,'ESO zone constants'!$D$3:$H$4953,5,FALSE),""),""),"")</f>
        <v/>
      </c>
      <c r="AP527" s="44"/>
      <c r="AQ527" s="43" t="str">
        <f>IF(AP527&lt;&gt;"",IF(AP527&lt;&gt;"LIBSETS_DROP_MECHANIC_MONSTER_NAME",VLOOKUP(AP527,'LibSets constants'!$I$4:$L$1003,3,FALSE),""),"")</f>
        <v/>
      </c>
      <c r="AR527" s="43" t="str">
        <f>IF(AP527&lt;&gt;"",IF(AP527&lt;&gt;"LIBSETS_DROP_MECHANIC_MONSTER_NAME",VLOOKUP(AP527,'LibSets constants'!$I$4:$L$1003,4,FALSE),""),"")</f>
        <v/>
      </c>
      <c r="AS527" s="3" t="str">
        <f>IF(G527&lt;&gt;"LIBSETS_SETTYPE_BATTLEGROUND",IF(G527&lt;&gt;"LIBSETS_SETTYPE_SPECIAL",IF(AT527&lt;&gt;"",VLOOKUP(AT527,'ESO zone constants'!$D$3:$H$4953,5,FALSE),""),""),"")</f>
        <v/>
      </c>
      <c r="AU527" s="44"/>
      <c r="AV527" s="43" t="str">
        <f>IF(AU527&lt;&gt;"",IF(AU527&lt;&gt;"LIBSETS_DROP_MECHANIC_MONSTER_NAME",VLOOKUP(AU527,'LibSets constants'!$I$4:$L$1003,3,FALSE),""),"")</f>
        <v/>
      </c>
      <c r="AW527" s="43" t="str">
        <f>IF(AU527&lt;&gt;"",IF(AU527&lt;&gt;"LIBSETS_DROP_MECHANIC_MONSTER_NAME",VLOOKUP(AU527,'LibSets constants'!$I$4:$L$1003,4,FALSE),""),"")</f>
        <v/>
      </c>
      <c r="AX527" s="87" t="s">
        <v>2678</v>
      </c>
      <c r="AY527" s="21" t="str">
        <f t="shared" si="40"/>
        <v>[603] = {wayshrines={469,469,469,}, dlcId=DLC_WAKING_FLAME</v>
      </c>
      <c r="AZ527" s="21" t="str">
        <f t="shared" si="41"/>
        <v>, zoneIds={1268}, veteran=false</v>
      </c>
      <c r="BA527" s="21" t="str">
        <f t="shared" si="42"/>
        <v>, setType=LIBSETS_SETTYPE_DUNGEON</v>
      </c>
      <c r="BB527" s="21" t="str">
        <f t="shared" si="43"/>
        <v>},</v>
      </c>
      <c r="BC527" s="21" t="str">
        <f t="shared" si="44"/>
        <v xml:space="preserve"> --Scorion\'s Feast  / Festmahl des Skorions   [The Dread Cellar]</v>
      </c>
    </row>
    <row r="528" spans="1:55" x14ac:dyDescent="0.25">
      <c r="A528" s="5">
        <v>604</v>
      </c>
      <c r="B528" t="s">
        <v>2540</v>
      </c>
      <c r="C528" t="s">
        <v>2517</v>
      </c>
      <c r="D528" s="3">
        <f>A528</f>
        <v>604</v>
      </c>
      <c r="G528" s="8" t="s">
        <v>1482</v>
      </c>
      <c r="I528" t="s">
        <v>91</v>
      </c>
      <c r="J528" t="s">
        <v>91</v>
      </c>
      <c r="K528">
        <v>469</v>
      </c>
      <c r="L528">
        <v>469</v>
      </c>
      <c r="M528">
        <v>469</v>
      </c>
      <c r="N528">
        <v>0</v>
      </c>
      <c r="O528" s="66" t="s">
        <v>2524</v>
      </c>
      <c r="P528" s="3">
        <f>IF(AND(G528&lt;&gt;"LIBSETS_SETTYPE_BATTLEGROUND",G528&lt;&gt;"LIBSETS_SETTYPE_SPECIAL",G528&lt;&gt;"LIBSETS_SETTYPE_MYTHIC"), IF(Q528&lt;&gt;"",VLOOKUP(Q528,'ESO zone constants'!$D$3:$H$10001,5,FALSE),""),"")</f>
        <v>1268</v>
      </c>
      <c r="Q528" t="str">
        <f>IF(AND(O528&lt;&gt;"",NOT(ISERROR(O528))),O528, IF(AND(K528&lt;&gt;"",K528&gt;0,NOT(ISERROR(K528))),VLOOKUP(K528,'ESO dumped WayshrineInfo'!$K$3:$N$9999,4,FALSE),""))</f>
        <v>The Dread Cellar</v>
      </c>
      <c r="S528" s="19" t="str">
        <f>IF(AND(R528&lt;&gt;"",NOT(ISERROR(R528))),R528,IF(P528&lt;&gt;"",IF(NOT(ISERROR(VLOOKUP(P528,'ESO Dungeon constants'!$D$3:$H$9999,5,FALSE))),VLOOKUP(P528,'ESO Dungeon constants'!$D$3:$I$9999,6,FALSE),VLOOKUP(P528,'ESO zone constants'!$H$3:$K$9987,4,FALSE)),""))</f>
        <v>DLC_WAKING_FLAME</v>
      </c>
      <c r="T528" s="3" t="str">
        <f>IF(S528&lt;&gt;"",VLOOKUP(S528,'LibSets constants'!$B$4:$C$1003,2,FALSE),"")</f>
        <v>Waking Flame</v>
      </c>
      <c r="X528" s="3"/>
      <c r="Y528" s="3" t="str">
        <f>IF(G528&lt;&gt;"LIBSETS_SETTYPE_BATTLEGROUND",IF(G528&lt;&gt;"LIBSETS_SETTYPE_SPECIAL",IF(X528&lt;&gt;"",X528,IF(Z528&lt;&gt;"",VLOOKUP(Z528,'ESO zone constants'!$D$3:$H$4953,5,FALSE),"")),""),"")</f>
        <v/>
      </c>
      <c r="Z528" t="str">
        <f>IF(AND(O528&lt;&gt;"",NOT(ISERROR(O528))),"",IF(AND(L528&lt;&gt;"",L528&gt;0,NOT(ISERROR(L528))),VLOOKUP(L528,'ESO dumped WayshrineInfo'!$K$3:$N$9999,4,FALSE),""))</f>
        <v/>
      </c>
      <c r="AB528" s="43" t="str">
        <f>IF(AA528&lt;&gt;"",IF(AA528&lt;&gt;"LIBSETS_DROP_MECHANIC_MONSTER_NAME",VLOOKUP(AA528,'LibSets constants'!$I$4:$L$1003,3,FALSE),""),"")</f>
        <v/>
      </c>
      <c r="AC528" s="43" t="str">
        <f>IF(AA528&lt;&gt;"",IF(AA528&lt;&gt;"LIBSETS_DROP_MECHANIC_MONSTER_NAME",VLOOKUP(AA528,'LibSets constants'!$I$4:$L$1003,4,FALSE),""),"")</f>
        <v/>
      </c>
      <c r="AD528" s="3" t="str">
        <f>IF(G528&lt;&gt;"LIBSETS_SETTYPE_BATTLEGROUND",IF(G528&lt;&gt;"LIBSETS_SETTYPE_SPECIAL",IF(AE528&lt;&gt;"",VLOOKUP(AE528,'ESO zone constants'!$D$3:$H$4953,5,FALSE),""),""),"")</f>
        <v/>
      </c>
      <c r="AE528" t="str">
        <f>IF(AND(O528&lt;&gt;"",NOT(ISERROR(O528))),"",IF(AND(M528&lt;&gt;"",M528&gt;0,NOT(ISERROR(M528))),VLOOKUP(M528,'ESO dumped WayshrineInfo'!$K$3:$N$9999,4,FALSE),""))</f>
        <v/>
      </c>
      <c r="AF528" s="44"/>
      <c r="AG528" s="43" t="str">
        <f>IF(AF528&lt;&gt;"",IF(AF528&lt;&gt;"LIBSETS_DROP_MECHANIC_MONSTER_NAME",VLOOKUP(AF528,'LibSets constants'!$I$4:$L$1003,3,FALSE),""),"")</f>
        <v/>
      </c>
      <c r="AH528" s="43" t="str">
        <f>IF(AF528&lt;&gt;"",IF(AF528&lt;&gt;"LIBSETS_DROP_MECHANIC_MONSTER_NAME",VLOOKUP(AF528,'LibSets constants'!$I$4:$L$1003,4,FALSE),""),"")</f>
        <v/>
      </c>
      <c r="AI528" s="3" t="str">
        <f>IF(G528&lt;&gt;"LIBSETS_SETTYPE_BATTLEGROUND",IF(G528&lt;&gt;"LIBSETS_SETTYPE_SPECIAL",IF(AJ528&lt;&gt;"",VLOOKUP(AJ528,'ESO zone constants'!$D$3:$H$4953,5,FALSE),""),""),"")</f>
        <v/>
      </c>
      <c r="AK528" s="44"/>
      <c r="AL528" s="43" t="str">
        <f>IF(AK528&lt;&gt;"",IF(AK528&lt;&gt;"LIBSETS_DROP_MECHANIC_MONSTER_NAME",VLOOKUP(AK528,'LibSets constants'!$I$4:$L$1003,3,FALSE),""),"")</f>
        <v/>
      </c>
      <c r="AM528" s="43" t="str">
        <f>IF(AK528&lt;&gt;"",IF(AK528&lt;&gt;"LIBSETS_DROP_MECHANIC_MONSTER_NAME",VLOOKUP(AK528,'LibSets constants'!$I$4:$L$1003,4,FALSE),""),"")</f>
        <v/>
      </c>
      <c r="AN528" s="3" t="str">
        <f>IF(G528&lt;&gt;"LIBSETS_SETTYPE_BATTLEGROUND",IF(G528&lt;&gt;"LIBSETS_SETTYPE_SPECIAL",IF(AO528&lt;&gt;"",VLOOKUP(AO528,'ESO zone constants'!$D$3:$H$4953,5,FALSE),""),""),"")</f>
        <v/>
      </c>
      <c r="AP528" s="44"/>
      <c r="AQ528" s="43" t="str">
        <f>IF(AP528&lt;&gt;"",IF(AP528&lt;&gt;"LIBSETS_DROP_MECHANIC_MONSTER_NAME",VLOOKUP(AP528,'LibSets constants'!$I$4:$L$1003,3,FALSE),""),"")</f>
        <v/>
      </c>
      <c r="AR528" s="43" t="str">
        <f>IF(AP528&lt;&gt;"",IF(AP528&lt;&gt;"LIBSETS_DROP_MECHANIC_MONSTER_NAME",VLOOKUP(AP528,'LibSets constants'!$I$4:$L$1003,4,FALSE),""),"")</f>
        <v/>
      </c>
      <c r="AS528" s="3" t="str">
        <f>IF(G528&lt;&gt;"LIBSETS_SETTYPE_BATTLEGROUND",IF(G528&lt;&gt;"LIBSETS_SETTYPE_SPECIAL",IF(AT528&lt;&gt;"",VLOOKUP(AT528,'ESO zone constants'!$D$3:$H$4953,5,FALSE),""),""),"")</f>
        <v/>
      </c>
      <c r="AU528" s="44"/>
      <c r="AV528" s="43" t="str">
        <f>IF(AU528&lt;&gt;"",IF(AU528&lt;&gt;"LIBSETS_DROP_MECHANIC_MONSTER_NAME",VLOOKUP(AU528,'LibSets constants'!$I$4:$L$1003,3,FALSE),""),"")</f>
        <v/>
      </c>
      <c r="AW528" s="43" t="str">
        <f>IF(AU528&lt;&gt;"",IF(AU528&lt;&gt;"LIBSETS_DROP_MECHANIC_MONSTER_NAME",VLOOKUP(AU528,'LibSets constants'!$I$4:$L$1003,4,FALSE),""),"")</f>
        <v/>
      </c>
      <c r="AX528" s="87" t="s">
        <v>2678</v>
      </c>
      <c r="AY528" s="21" t="str">
        <f t="shared" si="40"/>
        <v>[604] = {wayshrines={469,469,469,}, dlcId=DLC_WAKING_FLAME</v>
      </c>
      <c r="AZ528" s="21" t="str">
        <f t="shared" si="41"/>
        <v>, zoneIds={1268}, veteran=false</v>
      </c>
      <c r="BA528" s="21" t="str">
        <f t="shared" si="42"/>
        <v>, setType=LIBSETS_SETTYPE_DUNGEON</v>
      </c>
      <c r="BB528" s="21" t="str">
        <f t="shared" si="43"/>
        <v>},</v>
      </c>
      <c r="BC528" s="21" t="str">
        <f t="shared" si="44"/>
        <v xml:space="preserve"> --Rush of Agony / Auftreibende Agonie   [The Dread Cellar]</v>
      </c>
    </row>
    <row r="529" spans="1:55" x14ac:dyDescent="0.25">
      <c r="A529" s="5">
        <v>605</v>
      </c>
      <c r="B529" t="s">
        <v>2545</v>
      </c>
      <c r="C529" t="s">
        <v>2522</v>
      </c>
      <c r="D529" s="3">
        <f>A529</f>
        <v>605</v>
      </c>
      <c r="G529" s="8" t="s">
        <v>1482</v>
      </c>
      <c r="I529" t="s">
        <v>91</v>
      </c>
      <c r="J529" t="s">
        <v>91</v>
      </c>
      <c r="K529">
        <v>470</v>
      </c>
      <c r="L529">
        <v>470</v>
      </c>
      <c r="M529">
        <v>470</v>
      </c>
      <c r="N529">
        <v>0</v>
      </c>
      <c r="O529" s="66" t="s">
        <v>2519</v>
      </c>
      <c r="P529" s="3">
        <f>IF(AND(G529&lt;&gt;"LIBSETS_SETTYPE_BATTLEGROUND",G529&lt;&gt;"LIBSETS_SETTYPE_SPECIAL",G529&lt;&gt;"LIBSETS_SETTYPE_MYTHIC"), IF(Q529&lt;&gt;"",VLOOKUP(Q529,'ESO zone constants'!$D$3:$H$10001,5,FALSE),""),"")</f>
        <v>1267</v>
      </c>
      <c r="Q529" t="str">
        <f>IF(AND(O529&lt;&gt;"",NOT(ISERROR(O529))),O529, IF(AND(K529&lt;&gt;"",K529&gt;0,NOT(ISERROR(K529))),VLOOKUP(K529,'ESO dumped WayshrineInfo'!$K$3:$N$9999,4,FALSE),""))</f>
        <v>Red Petal Bastion</v>
      </c>
      <c r="S529" s="19" t="str">
        <f>IF(AND(R529&lt;&gt;"",NOT(ISERROR(R529))),R529,IF(P529&lt;&gt;"",IF(NOT(ISERROR(VLOOKUP(P529,'ESO Dungeon constants'!$D$3:$H$9999,5,FALSE))),VLOOKUP(P529,'ESO Dungeon constants'!$D$3:$I$9999,6,FALSE),VLOOKUP(P529,'ESO zone constants'!$H$3:$K$9987,4,FALSE)),""))</f>
        <v>DLC_WAKING_FLAME</v>
      </c>
      <c r="T529" s="3" t="str">
        <f>IF(S529&lt;&gt;"",VLOOKUP(S529,'LibSets constants'!$B$4:$C$1003,2,FALSE),"")</f>
        <v>Waking Flame</v>
      </c>
      <c r="X529" s="3"/>
      <c r="Y529" s="3" t="str">
        <f>IF(G529&lt;&gt;"LIBSETS_SETTYPE_BATTLEGROUND",IF(G529&lt;&gt;"LIBSETS_SETTYPE_SPECIAL",IF(X529&lt;&gt;"",X529,IF(Z529&lt;&gt;"",VLOOKUP(Z529,'ESO zone constants'!$D$3:$H$4953,5,FALSE),"")),""),"")</f>
        <v/>
      </c>
      <c r="Z529" t="str">
        <f>IF(AND(O529&lt;&gt;"",NOT(ISERROR(O529))),"",IF(AND(L529&lt;&gt;"",L529&gt;0,NOT(ISERROR(L529))),VLOOKUP(L529,'ESO dumped WayshrineInfo'!$K$3:$N$9999,4,FALSE),""))</f>
        <v/>
      </c>
      <c r="AB529" s="43" t="str">
        <f>IF(AA529&lt;&gt;"",IF(AA529&lt;&gt;"LIBSETS_DROP_MECHANIC_MONSTER_NAME",VLOOKUP(AA529,'LibSets constants'!$I$4:$L$1003,3,FALSE),""),"")</f>
        <v/>
      </c>
      <c r="AC529" s="43" t="str">
        <f>IF(AA529&lt;&gt;"",IF(AA529&lt;&gt;"LIBSETS_DROP_MECHANIC_MONSTER_NAME",VLOOKUP(AA529,'LibSets constants'!$I$4:$L$1003,4,FALSE),""),"")</f>
        <v/>
      </c>
      <c r="AD529" s="3" t="str">
        <f>IF(G529&lt;&gt;"LIBSETS_SETTYPE_BATTLEGROUND",IF(G529&lt;&gt;"LIBSETS_SETTYPE_SPECIAL",IF(AE529&lt;&gt;"",VLOOKUP(AE529,'ESO zone constants'!$D$3:$H$4953,5,FALSE),""),""),"")</f>
        <v/>
      </c>
      <c r="AE529" t="str">
        <f>IF(AND(O529&lt;&gt;"",NOT(ISERROR(O529))),"",IF(AND(M529&lt;&gt;"",M529&gt;0,NOT(ISERROR(M529))),VLOOKUP(M529,'ESO dumped WayshrineInfo'!$K$3:$N$9999,4,FALSE),""))</f>
        <v/>
      </c>
      <c r="AF529" s="44"/>
      <c r="AG529" s="43" t="str">
        <f>IF(AF529&lt;&gt;"",IF(AF529&lt;&gt;"LIBSETS_DROP_MECHANIC_MONSTER_NAME",VLOOKUP(AF529,'LibSets constants'!$I$4:$L$1003,3,FALSE),""),"")</f>
        <v/>
      </c>
      <c r="AH529" s="43" t="str">
        <f>IF(AF529&lt;&gt;"",IF(AF529&lt;&gt;"LIBSETS_DROP_MECHANIC_MONSTER_NAME",VLOOKUP(AF529,'LibSets constants'!$I$4:$L$1003,4,FALSE),""),"")</f>
        <v/>
      </c>
      <c r="AI529" s="3" t="str">
        <f>IF(G529&lt;&gt;"LIBSETS_SETTYPE_BATTLEGROUND",IF(G529&lt;&gt;"LIBSETS_SETTYPE_SPECIAL",IF(AJ529&lt;&gt;"",VLOOKUP(AJ529,'ESO zone constants'!$D$3:$H$4953,5,FALSE),""),""),"")</f>
        <v/>
      </c>
      <c r="AK529" s="44"/>
      <c r="AL529" s="43" t="str">
        <f>IF(AK529&lt;&gt;"",IF(AK529&lt;&gt;"LIBSETS_DROP_MECHANIC_MONSTER_NAME",VLOOKUP(AK529,'LibSets constants'!$I$4:$L$1003,3,FALSE),""),"")</f>
        <v/>
      </c>
      <c r="AM529" s="43" t="str">
        <f>IF(AK529&lt;&gt;"",IF(AK529&lt;&gt;"LIBSETS_DROP_MECHANIC_MONSTER_NAME",VLOOKUP(AK529,'LibSets constants'!$I$4:$L$1003,4,FALSE),""),"")</f>
        <v/>
      </c>
      <c r="AN529" s="3" t="str">
        <f>IF(G529&lt;&gt;"LIBSETS_SETTYPE_BATTLEGROUND",IF(G529&lt;&gt;"LIBSETS_SETTYPE_SPECIAL",IF(AO529&lt;&gt;"",VLOOKUP(AO529,'ESO zone constants'!$D$3:$H$4953,5,FALSE),""),""),"")</f>
        <v/>
      </c>
      <c r="AP529" s="44"/>
      <c r="AQ529" s="43" t="str">
        <f>IF(AP529&lt;&gt;"",IF(AP529&lt;&gt;"LIBSETS_DROP_MECHANIC_MONSTER_NAME",VLOOKUP(AP529,'LibSets constants'!$I$4:$L$1003,3,FALSE),""),"")</f>
        <v/>
      </c>
      <c r="AR529" s="43" t="str">
        <f>IF(AP529&lt;&gt;"",IF(AP529&lt;&gt;"LIBSETS_DROP_MECHANIC_MONSTER_NAME",VLOOKUP(AP529,'LibSets constants'!$I$4:$L$1003,4,FALSE),""),"")</f>
        <v/>
      </c>
      <c r="AS529" s="3" t="str">
        <f>IF(G529&lt;&gt;"LIBSETS_SETTYPE_BATTLEGROUND",IF(G529&lt;&gt;"LIBSETS_SETTYPE_SPECIAL",IF(AT529&lt;&gt;"",VLOOKUP(AT529,'ESO zone constants'!$D$3:$H$4953,5,FALSE),""),""),"")</f>
        <v/>
      </c>
      <c r="AU529" s="44"/>
      <c r="AV529" s="43" t="str">
        <f>IF(AU529&lt;&gt;"",IF(AU529&lt;&gt;"LIBSETS_DROP_MECHANIC_MONSTER_NAME",VLOOKUP(AU529,'LibSets constants'!$I$4:$L$1003,3,FALSE),""),"")</f>
        <v/>
      </c>
      <c r="AW529" s="43" t="str">
        <f>IF(AU529&lt;&gt;"",IF(AU529&lt;&gt;"LIBSETS_DROP_MECHANIC_MONSTER_NAME",VLOOKUP(AU529,'LibSets constants'!$I$4:$L$1003,4,FALSE),""),"")</f>
        <v/>
      </c>
      <c r="AX529" s="87" t="s">
        <v>2678</v>
      </c>
      <c r="AY529" s="21" t="str">
        <f t="shared" si="40"/>
        <v>[605] = {wayshrines={470,470,470,}, dlcId=DLC_WAKING_FLAME</v>
      </c>
      <c r="AZ529" s="21" t="str">
        <f t="shared" si="41"/>
        <v>, zoneIds={1267}, veteran=false</v>
      </c>
      <c r="BA529" s="21" t="str">
        <f t="shared" si="42"/>
        <v>, setType=LIBSETS_SETTYPE_DUNGEON</v>
      </c>
      <c r="BB529" s="21" t="str">
        <f t="shared" si="43"/>
        <v>},</v>
      </c>
      <c r="BC529" s="21" t="str">
        <f t="shared" si="44"/>
        <v xml:space="preserve"> --Silver Rose Vigil / Silberrosen-Wacht   [Red Petal Bastion]</v>
      </c>
    </row>
    <row r="530" spans="1:55" x14ac:dyDescent="0.25">
      <c r="A530" s="5">
        <v>606</v>
      </c>
      <c r="B530" t="s">
        <v>2543</v>
      </c>
      <c r="C530" t="s">
        <v>2520</v>
      </c>
      <c r="D530" s="3">
        <f>A530</f>
        <v>606</v>
      </c>
      <c r="G530" s="8" t="s">
        <v>1482</v>
      </c>
      <c r="I530" t="s">
        <v>91</v>
      </c>
      <c r="J530" t="s">
        <v>91</v>
      </c>
      <c r="K530">
        <v>470</v>
      </c>
      <c r="L530">
        <v>470</v>
      </c>
      <c r="M530">
        <v>470</v>
      </c>
      <c r="N530">
        <v>0</v>
      </c>
      <c r="O530" s="66" t="s">
        <v>2519</v>
      </c>
      <c r="P530" s="3">
        <f>IF(AND(G530&lt;&gt;"LIBSETS_SETTYPE_BATTLEGROUND",G530&lt;&gt;"LIBSETS_SETTYPE_SPECIAL",G530&lt;&gt;"LIBSETS_SETTYPE_MYTHIC"), IF(Q530&lt;&gt;"",VLOOKUP(Q530,'ESO zone constants'!$D$3:$H$10001,5,FALSE),""),"")</f>
        <v>1267</v>
      </c>
      <c r="Q530" t="str">
        <f>IF(AND(O530&lt;&gt;"",NOT(ISERROR(O530))),O530, IF(AND(K530&lt;&gt;"",K530&gt;0,NOT(ISERROR(K530))),VLOOKUP(K530,'ESO dumped WayshrineInfo'!$K$3:$N$9999,4,FALSE),""))</f>
        <v>Red Petal Bastion</v>
      </c>
      <c r="S530" s="19" t="str">
        <f>IF(AND(R530&lt;&gt;"",NOT(ISERROR(R530))),R530,IF(P530&lt;&gt;"",IF(NOT(ISERROR(VLOOKUP(P530,'ESO Dungeon constants'!$D$3:$H$9999,5,FALSE))),VLOOKUP(P530,'ESO Dungeon constants'!$D$3:$I$9999,6,FALSE),VLOOKUP(P530,'ESO zone constants'!$H$3:$K$9987,4,FALSE)),""))</f>
        <v>DLC_WAKING_FLAME</v>
      </c>
      <c r="T530" s="3" t="str">
        <f>IF(S530&lt;&gt;"",VLOOKUP(S530,'LibSets constants'!$B$4:$C$1003,2,FALSE),"")</f>
        <v>Waking Flame</v>
      </c>
      <c r="X530" s="3"/>
      <c r="Y530" s="3" t="str">
        <f>IF(G530&lt;&gt;"LIBSETS_SETTYPE_BATTLEGROUND",IF(G530&lt;&gt;"LIBSETS_SETTYPE_SPECIAL",IF(X530&lt;&gt;"",X530,IF(Z530&lt;&gt;"",VLOOKUP(Z530,'ESO zone constants'!$D$3:$H$4953,5,FALSE),"")),""),"")</f>
        <v/>
      </c>
      <c r="Z530" t="str">
        <f>IF(AND(O530&lt;&gt;"",NOT(ISERROR(O530))),"",IF(AND(L530&lt;&gt;"",L530&gt;0,NOT(ISERROR(L530))),VLOOKUP(L530,'ESO dumped WayshrineInfo'!$K$3:$N$9999,4,FALSE),""))</f>
        <v/>
      </c>
      <c r="AB530" s="43" t="str">
        <f>IF(AA530&lt;&gt;"",IF(AA530&lt;&gt;"LIBSETS_DROP_MECHANIC_MONSTER_NAME",VLOOKUP(AA530,'LibSets constants'!$I$4:$L$1003,3,FALSE),""),"")</f>
        <v/>
      </c>
      <c r="AC530" s="43" t="str">
        <f>IF(AA530&lt;&gt;"",IF(AA530&lt;&gt;"LIBSETS_DROP_MECHANIC_MONSTER_NAME",VLOOKUP(AA530,'LibSets constants'!$I$4:$L$1003,4,FALSE),""),"")</f>
        <v/>
      </c>
      <c r="AD530" s="40" t="str">
        <f>IF(G530&lt;&gt;"LIBSETS_SETTYPE_BATTLEGROUND",IF(G530&lt;&gt;"LIBSETS_SETTYPE_SPECIAL",IF(AE530&lt;&gt;"",VLOOKUP(AE530,'ESO zone constants'!$D$3:$H$4953,5,FALSE),""),""),"")</f>
        <v/>
      </c>
      <c r="AE530" t="str">
        <f>IF(AND(O530&lt;&gt;"",NOT(ISERROR(O530))),"",IF(AND(M530&lt;&gt;"",M530&gt;0,NOT(ISERROR(M530))),VLOOKUP(M530,'ESO dumped WayshrineInfo'!$K$3:$N$9999,4,FALSE),""))</f>
        <v/>
      </c>
      <c r="AF530" s="44"/>
      <c r="AG530" s="43" t="str">
        <f>IF(AF530&lt;&gt;"",IF(AF530&lt;&gt;"LIBSETS_DROP_MECHANIC_MONSTER_NAME",VLOOKUP(AF530,'LibSets constants'!$I$4:$L$1003,3,FALSE),""),"")</f>
        <v/>
      </c>
      <c r="AH530" s="43" t="str">
        <f>IF(AF530&lt;&gt;"",IF(AF530&lt;&gt;"LIBSETS_DROP_MECHANIC_MONSTER_NAME",VLOOKUP(AF530,'LibSets constants'!$I$4:$L$1003,4,FALSE),""),"")</f>
        <v/>
      </c>
      <c r="AI530" s="40" t="str">
        <f>IF(G530&lt;&gt;"LIBSETS_SETTYPE_BATTLEGROUND",IF(G530&lt;&gt;"LIBSETS_SETTYPE_SPECIAL",IF(AJ530&lt;&gt;"",VLOOKUP(AJ530,'ESO zone constants'!$D$3:$H$4953,5,FALSE),""),""),"")</f>
        <v/>
      </c>
      <c r="AK530" s="44"/>
      <c r="AL530" s="43" t="str">
        <f>IF(AK530&lt;&gt;"",IF(AK530&lt;&gt;"LIBSETS_DROP_MECHANIC_MONSTER_NAME",VLOOKUP(AK530,'LibSets constants'!$I$4:$L$1003,3,FALSE),""),"")</f>
        <v/>
      </c>
      <c r="AM530" s="43" t="str">
        <f>IF(AK530&lt;&gt;"",IF(AK530&lt;&gt;"LIBSETS_DROP_MECHANIC_MONSTER_NAME",VLOOKUP(AK530,'LibSets constants'!$I$4:$L$1003,4,FALSE),""),"")</f>
        <v/>
      </c>
      <c r="AN530" s="3" t="str">
        <f>IF(G530&lt;&gt;"LIBSETS_SETTYPE_BATTLEGROUND",IF(G530&lt;&gt;"LIBSETS_SETTYPE_SPECIAL",IF(AO530&lt;&gt;"",VLOOKUP(AO530,'ESO zone constants'!$D$3:$H$4953,5,FALSE),""),""),"")</f>
        <v/>
      </c>
      <c r="AP530" s="44"/>
      <c r="AQ530" s="43" t="str">
        <f>IF(AP530&lt;&gt;"",IF(AP530&lt;&gt;"LIBSETS_DROP_MECHANIC_MONSTER_NAME",VLOOKUP(AP530,'LibSets constants'!$I$4:$L$1003,3,FALSE),""),"")</f>
        <v/>
      </c>
      <c r="AR530" s="43" t="str">
        <f>IF(AP530&lt;&gt;"",IF(AP530&lt;&gt;"LIBSETS_DROP_MECHANIC_MONSTER_NAME",VLOOKUP(AP530,'LibSets constants'!$I$4:$L$1003,4,FALSE),""),"")</f>
        <v/>
      </c>
      <c r="AS530" s="3" t="str">
        <f>IF(G530&lt;&gt;"LIBSETS_SETTYPE_BATTLEGROUND",IF(G530&lt;&gt;"LIBSETS_SETTYPE_SPECIAL",IF(AT530&lt;&gt;"",VLOOKUP(AT530,'ESO zone constants'!$D$3:$H$4953,5,FALSE),""),""),"")</f>
        <v/>
      </c>
      <c r="AU530" s="44"/>
      <c r="AV530" s="43" t="str">
        <f>IF(AU530&lt;&gt;"",IF(AU530&lt;&gt;"LIBSETS_DROP_MECHANIC_MONSTER_NAME",VLOOKUP(AU530,'LibSets constants'!$I$4:$L$1003,3,FALSE),""),"")</f>
        <v/>
      </c>
      <c r="AW530" s="43" t="str">
        <f>IF(AU530&lt;&gt;"",IF(AU530&lt;&gt;"LIBSETS_DROP_MECHANIC_MONSTER_NAME",VLOOKUP(AU530,'LibSets constants'!$I$4:$L$1003,4,FALSE),""),"")</f>
        <v/>
      </c>
      <c r="AX530" s="87" t="s">
        <v>2678</v>
      </c>
      <c r="AY530" s="21" t="str">
        <f t="shared" si="40"/>
        <v>[606] = {wayshrines={470,470,470,}, dlcId=DLC_WAKING_FLAME</v>
      </c>
      <c r="AZ530" s="21" t="str">
        <f t="shared" si="41"/>
        <v>, zoneIds={1267}, veteran=false</v>
      </c>
      <c r="BA530" s="21" t="str">
        <f t="shared" si="42"/>
        <v>, setType=LIBSETS_SETTYPE_DUNGEON</v>
      </c>
      <c r="BB530" s="21" t="str">
        <f t="shared" si="43"/>
        <v>},</v>
      </c>
      <c r="BC530" s="21" t="str">
        <f t="shared" si="44"/>
        <v xml:space="preserve"> --Thunder Caller / Donnerrufer   [Red Petal Bastion]</v>
      </c>
    </row>
    <row r="531" spans="1:55" x14ac:dyDescent="0.25">
      <c r="A531" s="5">
        <v>607</v>
      </c>
      <c r="B531" t="s">
        <v>2544</v>
      </c>
      <c r="C531" t="s">
        <v>2521</v>
      </c>
      <c r="D531" s="3">
        <f>A531</f>
        <v>607</v>
      </c>
      <c r="G531" s="8" t="s">
        <v>1482</v>
      </c>
      <c r="I531" t="s">
        <v>91</v>
      </c>
      <c r="J531" t="s">
        <v>91</v>
      </c>
      <c r="K531">
        <v>470</v>
      </c>
      <c r="L531">
        <v>470</v>
      </c>
      <c r="M531">
        <v>470</v>
      </c>
      <c r="N531">
        <v>0</v>
      </c>
      <c r="O531" s="66" t="s">
        <v>2519</v>
      </c>
      <c r="P531" s="3">
        <f>IF(AND(G531&lt;&gt;"LIBSETS_SETTYPE_BATTLEGROUND",G531&lt;&gt;"LIBSETS_SETTYPE_SPECIAL",G531&lt;&gt;"LIBSETS_SETTYPE_MYTHIC"), IF(Q531&lt;&gt;"",VLOOKUP(Q531,'ESO zone constants'!$D$3:$H$10001,5,FALSE),""),"")</f>
        <v>1267</v>
      </c>
      <c r="Q531" t="str">
        <f>IF(AND(O531&lt;&gt;"",NOT(ISERROR(O531))),O531, IF(AND(K531&lt;&gt;"",K531&gt;0,NOT(ISERROR(K531))),VLOOKUP(K531,'ESO dumped WayshrineInfo'!$K$3:$N$9999,4,FALSE),""))</f>
        <v>Red Petal Bastion</v>
      </c>
      <c r="S531" s="19" t="str">
        <f>IF(AND(R531&lt;&gt;"",NOT(ISERROR(R531))),R531,IF(P531&lt;&gt;"",IF(NOT(ISERROR(VLOOKUP(P531,'ESO Dungeon constants'!$D$3:$H$9999,5,FALSE))),VLOOKUP(P531,'ESO Dungeon constants'!$D$3:$I$9999,6,FALSE),VLOOKUP(P531,'ESO zone constants'!$H$3:$K$9987,4,FALSE)),""))</f>
        <v>DLC_WAKING_FLAME</v>
      </c>
      <c r="T531" s="3" t="str">
        <f>IF(S531&lt;&gt;"",VLOOKUP(S531,'LibSets constants'!$B$4:$C$1003,2,FALSE),"")</f>
        <v>Waking Flame</v>
      </c>
      <c r="X531" s="3"/>
      <c r="Y531" s="3" t="str">
        <f>IF(G531&lt;&gt;"LIBSETS_SETTYPE_BATTLEGROUND",IF(G531&lt;&gt;"LIBSETS_SETTYPE_SPECIAL",IF(X531&lt;&gt;"",X531,IF(Z531&lt;&gt;"",VLOOKUP(Z531,'ESO zone constants'!$D$3:$H$4953,5,FALSE),"")),""),"")</f>
        <v/>
      </c>
      <c r="Z531" t="str">
        <f>IF(AND(O531&lt;&gt;"",NOT(ISERROR(O531))),"",IF(AND(L531&lt;&gt;"",L531&gt;0,NOT(ISERROR(L531))),VLOOKUP(L531,'ESO dumped WayshrineInfo'!$K$3:$N$9999,4,FALSE),""))</f>
        <v/>
      </c>
      <c r="AB531" s="43" t="str">
        <f>IF(AA531&lt;&gt;"",IF(AA531&lt;&gt;"LIBSETS_DROP_MECHANIC_MONSTER_NAME",VLOOKUP(AA531,'LibSets constants'!$I$4:$L$1003,3,FALSE),""),"")</f>
        <v/>
      </c>
      <c r="AC531" s="43" t="str">
        <f>IF(AA531&lt;&gt;"",IF(AA531&lt;&gt;"LIBSETS_DROP_MECHANIC_MONSTER_NAME",VLOOKUP(AA531,'LibSets constants'!$I$4:$L$1003,4,FALSE),""),"")</f>
        <v/>
      </c>
      <c r="AD531" s="3" t="str">
        <f>IF(G531&lt;&gt;"LIBSETS_SETTYPE_BATTLEGROUND",IF(G531&lt;&gt;"LIBSETS_SETTYPE_SPECIAL",IF(AE531&lt;&gt;"",VLOOKUP(AE531,'ESO zone constants'!$D$3:$H$4953,5,FALSE),""),""),"")</f>
        <v/>
      </c>
      <c r="AE531" t="str">
        <f>IF(AND(O531&lt;&gt;"",NOT(ISERROR(O531))),"",IF(AND(M531&lt;&gt;"",M531&gt;0,NOT(ISERROR(M531))),VLOOKUP(M531,'ESO dumped WayshrineInfo'!$K$3:$N$9999,4,FALSE),""))</f>
        <v/>
      </c>
      <c r="AF531" s="44"/>
      <c r="AG531" s="43" t="str">
        <f>IF(AF531&lt;&gt;"",IF(AF531&lt;&gt;"LIBSETS_DROP_MECHANIC_MONSTER_NAME",VLOOKUP(AF531,'LibSets constants'!$I$4:$L$1003,3,FALSE),""),"")</f>
        <v/>
      </c>
      <c r="AH531" s="43" t="str">
        <f>IF(AF531&lt;&gt;"",IF(AF531&lt;&gt;"LIBSETS_DROP_MECHANIC_MONSTER_NAME",VLOOKUP(AF531,'LibSets constants'!$I$4:$L$1003,4,FALSE),""),"")</f>
        <v/>
      </c>
      <c r="AI531" s="3" t="str">
        <f>IF(G531&lt;&gt;"LIBSETS_SETTYPE_BATTLEGROUND",IF(G531&lt;&gt;"LIBSETS_SETTYPE_SPECIAL",IF(AJ531&lt;&gt;"",VLOOKUP(AJ531,'ESO zone constants'!$D$3:$H$4953,5,FALSE),""),""),"")</f>
        <v/>
      </c>
      <c r="AK531" s="44"/>
      <c r="AL531" s="43" t="str">
        <f>IF(AK531&lt;&gt;"",IF(AK531&lt;&gt;"LIBSETS_DROP_MECHANIC_MONSTER_NAME",VLOOKUP(AK531,'LibSets constants'!$I$4:$L$1003,3,FALSE),""),"")</f>
        <v/>
      </c>
      <c r="AM531" s="43" t="str">
        <f>IF(AK531&lt;&gt;"",IF(AK531&lt;&gt;"LIBSETS_DROP_MECHANIC_MONSTER_NAME",VLOOKUP(AK531,'LibSets constants'!$I$4:$L$1003,4,FALSE),""),"")</f>
        <v/>
      </c>
      <c r="AN531" s="3" t="str">
        <f>IF(G531&lt;&gt;"LIBSETS_SETTYPE_BATTLEGROUND",IF(G531&lt;&gt;"LIBSETS_SETTYPE_SPECIAL",IF(AO531&lt;&gt;"",VLOOKUP(AO531,'ESO zone constants'!$D$3:$H$4953,5,FALSE),""),""),"")</f>
        <v/>
      </c>
      <c r="AP531" s="44"/>
      <c r="AQ531" s="43" t="str">
        <f>IF(AP531&lt;&gt;"",IF(AP531&lt;&gt;"LIBSETS_DROP_MECHANIC_MONSTER_NAME",VLOOKUP(AP531,'LibSets constants'!$I$4:$L$1003,3,FALSE),""),"")</f>
        <v/>
      </c>
      <c r="AR531" s="43" t="str">
        <f>IF(AP531&lt;&gt;"",IF(AP531&lt;&gt;"LIBSETS_DROP_MECHANIC_MONSTER_NAME",VLOOKUP(AP531,'LibSets constants'!$I$4:$L$1003,4,FALSE),""),"")</f>
        <v/>
      </c>
      <c r="AS531" s="3" t="str">
        <f>IF(G531&lt;&gt;"LIBSETS_SETTYPE_BATTLEGROUND",IF(G531&lt;&gt;"LIBSETS_SETTYPE_SPECIAL",IF(AT531&lt;&gt;"",VLOOKUP(AT531,'ESO zone constants'!$D$3:$H$4953,5,FALSE),""),""),"")</f>
        <v/>
      </c>
      <c r="AU531" s="44"/>
      <c r="AV531" s="43" t="str">
        <f>IF(AU531&lt;&gt;"",IF(AU531&lt;&gt;"LIBSETS_DROP_MECHANIC_MONSTER_NAME",VLOOKUP(AU531,'LibSets constants'!$I$4:$L$1003,3,FALSE),""),"")</f>
        <v/>
      </c>
      <c r="AW531" s="43" t="str">
        <f>IF(AU531&lt;&gt;"",IF(AU531&lt;&gt;"LIBSETS_DROP_MECHANIC_MONSTER_NAME",VLOOKUP(AU531,'LibSets constants'!$I$4:$L$1003,4,FALSE),""),"")</f>
        <v/>
      </c>
      <c r="AX531" s="87" t="s">
        <v>2678</v>
      </c>
      <c r="AY531" s="21" t="str">
        <f t="shared" si="40"/>
        <v>[607] = {wayshrines={470,470,470,}, dlcId=DLC_WAKING_FLAME</v>
      </c>
      <c r="AZ531" s="21" t="str">
        <f t="shared" si="41"/>
        <v>, zoneIds={1267}, veteran=false</v>
      </c>
      <c r="BA531" s="21" t="str">
        <f t="shared" si="42"/>
        <v>, setType=LIBSETS_SETTYPE_DUNGEON</v>
      </c>
      <c r="BB531" s="21" t="str">
        <f t="shared" si="43"/>
        <v>},</v>
      </c>
      <c r="BC531" s="21" t="str">
        <f t="shared" si="44"/>
        <v xml:space="preserve"> --Grisly Gourmet / Grausiger Gourmet   [Red Petal Bastion]</v>
      </c>
    </row>
    <row r="532" spans="1:55" x14ac:dyDescent="0.25">
      <c r="A532" s="5">
        <v>608</v>
      </c>
      <c r="B532" t="s">
        <v>2523</v>
      </c>
      <c r="C532" t="s">
        <v>2523</v>
      </c>
      <c r="D532" s="3">
        <f>A532</f>
        <v>608</v>
      </c>
      <c r="G532" s="8" t="s">
        <v>1484</v>
      </c>
      <c r="H532" s="115">
        <v>3</v>
      </c>
      <c r="I532" t="s">
        <v>1471</v>
      </c>
      <c r="J532" t="s">
        <v>91</v>
      </c>
      <c r="K532">
        <v>470</v>
      </c>
      <c r="L532">
        <v>470</v>
      </c>
      <c r="M532">
        <v>470</v>
      </c>
      <c r="N532">
        <v>0</v>
      </c>
      <c r="O532" s="66" t="s">
        <v>2519</v>
      </c>
      <c r="P532" s="3">
        <f>IF(AND(G532&lt;&gt;"LIBSETS_SETTYPE_BATTLEGROUND",G532&lt;&gt;"LIBSETS_SETTYPE_SPECIAL",G532&lt;&gt;"LIBSETS_SETTYPE_MYTHIC"), IF(Q532&lt;&gt;"",VLOOKUP(Q532,'ESO zone constants'!$D$3:$H$10001,5,FALSE),""),"")</f>
        <v>1267</v>
      </c>
      <c r="Q532" t="str">
        <f>IF(AND(O532&lt;&gt;"",NOT(ISERROR(O532))),O532, IF(AND(K532&lt;&gt;"",K532&gt;0,NOT(ISERROR(K532))),VLOOKUP(K532,'ESO dumped WayshrineInfo'!$K$3:$N$9999,4,FALSE),""))</f>
        <v>Red Petal Bastion</v>
      </c>
      <c r="S532" s="19" t="str">
        <f>IF(AND(R532&lt;&gt;"",NOT(ISERROR(R532))),R532,IF(P532&lt;&gt;"",IF(NOT(ISERROR(VLOOKUP(P532,'ESO Dungeon constants'!$D$3:$H$9999,5,FALSE))),VLOOKUP(P532,'ESO Dungeon constants'!$D$3:$I$9999,6,FALSE),VLOOKUP(P532,'ESO zone constants'!$H$3:$K$9987,4,FALSE)),""))</f>
        <v>DLC_WAKING_FLAME</v>
      </c>
      <c r="T532" s="3" t="str">
        <f>IF(S532&lt;&gt;"",VLOOKUP(S532,'LibSets constants'!$B$4:$C$1003,2,FALSE),"")</f>
        <v>Waking Flame</v>
      </c>
      <c r="U532" s="33" t="s">
        <v>1549</v>
      </c>
      <c r="V532" s="3" t="s">
        <v>2554</v>
      </c>
      <c r="W532" s="3" t="s">
        <v>2554</v>
      </c>
      <c r="X532" s="3"/>
      <c r="Y532" s="3" t="str">
        <f>IF(G532&lt;&gt;"LIBSETS_SETTYPE_BATTLEGROUND",IF(G532&lt;&gt;"LIBSETS_SETTYPE_SPECIAL",IF(X532&lt;&gt;"",X532,IF(Z532&lt;&gt;"",VLOOKUP(Z532,'ESO zone constants'!$D$3:$H$4953,5,FALSE),"")),""),"")</f>
        <v/>
      </c>
      <c r="AD532" s="39"/>
      <c r="AI532" s="39"/>
      <c r="AX532" s="87" t="s">
        <v>2678</v>
      </c>
      <c r="AY532" s="21" t="str">
        <f t="shared" si="40"/>
        <v>[608] = {wayshrines={470,470,470,}, dlcId=DLC_WAKING_FLAME</v>
      </c>
      <c r="AZ532" s="21" t="str">
        <f t="shared" si="41"/>
        <v>, zoneIds={1267}, veteran={[EQUIP_TYPE_HEAD]=true, [EQUIP_TYPE_SHOULDERS]=false}</v>
      </c>
      <c r="BA532" s="21" t="str">
        <f t="shared" si="42"/>
        <v>, setType=LIBSETS_SETTYPE_MONSTER</v>
      </c>
      <c r="BB532" s="21" t="str">
        <f t="shared" si="43"/>
        <v>, dropMechanic={LIBSETS_DROP_MECHANIC_MONSTER_NAME}, dropMechanicNames={['en']='Prior Thierric Sarazen', ['de']='Prior Thierric Sarazen'}},</v>
      </c>
      <c r="BC532" s="21" t="str">
        <f t="shared" si="44"/>
        <v xml:space="preserve"> --Prior Thierric / Prior Thierric   [Red Petal Bastion]</v>
      </c>
    </row>
    <row r="533" spans="1:55" x14ac:dyDescent="0.25">
      <c r="A533" s="5">
        <v>609</v>
      </c>
      <c r="B533" t="s">
        <v>2542</v>
      </c>
      <c r="C533" t="s">
        <v>2518</v>
      </c>
      <c r="D533" s="3">
        <f>A533</f>
        <v>609</v>
      </c>
      <c r="G533" s="8" t="s">
        <v>1484</v>
      </c>
      <c r="H533" s="115">
        <v>3</v>
      </c>
      <c r="I533" t="s">
        <v>1471</v>
      </c>
      <c r="J533" t="s">
        <v>91</v>
      </c>
      <c r="K533">
        <v>469</v>
      </c>
      <c r="L533">
        <v>469</v>
      </c>
      <c r="M533">
        <v>469</v>
      </c>
      <c r="N533">
        <v>0</v>
      </c>
      <c r="O533" s="66" t="s">
        <v>2524</v>
      </c>
      <c r="P533" s="3">
        <f>IF(AND(G533&lt;&gt;"LIBSETS_SETTYPE_BATTLEGROUND",G533&lt;&gt;"LIBSETS_SETTYPE_SPECIAL",G533&lt;&gt;"LIBSETS_SETTYPE_MYTHIC"), IF(Q533&lt;&gt;"",VLOOKUP(Q533,'ESO zone constants'!$D$3:$H$10001,5,FALSE),""),"")</f>
        <v>1268</v>
      </c>
      <c r="Q533" t="str">
        <f>IF(AND(O533&lt;&gt;"",NOT(ISERROR(O533))),O533, IF(AND(K533&lt;&gt;"",K533&gt;0,NOT(ISERROR(K533))),VLOOKUP(K533,'ESO dumped WayshrineInfo'!$K$3:$N$9999,4,FALSE),""))</f>
        <v>The Dread Cellar</v>
      </c>
      <c r="S533" s="19" t="str">
        <f>IF(AND(R533&lt;&gt;"",NOT(ISERROR(R533))),R533,IF(P533&lt;&gt;"",IF(NOT(ISERROR(VLOOKUP(P533,'ESO Dungeon constants'!$D$3:$H$9999,5,FALSE))),VLOOKUP(P533,'ESO Dungeon constants'!$D$3:$I$9999,6,FALSE),VLOOKUP(P533,'ESO zone constants'!$H$3:$K$9987,4,FALSE)),""))</f>
        <v>DLC_WAKING_FLAME</v>
      </c>
      <c r="T533" s="3" t="str">
        <f>IF(S533&lt;&gt;"",VLOOKUP(S533,'LibSets constants'!$B$4:$C$1003,2,FALSE),"")</f>
        <v>Waking Flame</v>
      </c>
      <c r="U533" s="33" t="s">
        <v>1549</v>
      </c>
      <c r="V533" s="3" t="s">
        <v>2518</v>
      </c>
      <c r="W533" s="3" t="s">
        <v>2542</v>
      </c>
      <c r="X533" s="3"/>
      <c r="Y533" s="3" t="str">
        <f>IF(G533&lt;&gt;"LIBSETS_SETTYPE_BATTLEGROUND",IF(G533&lt;&gt;"LIBSETS_SETTYPE_SPECIAL",IF(X533&lt;&gt;"",X533,IF(Z533&lt;&gt;"",VLOOKUP(Z533,'ESO zone constants'!$D$3:$H$4953,5,FALSE),"")),""),"")</f>
        <v/>
      </c>
      <c r="AB533" s="43"/>
      <c r="AC533" s="43"/>
      <c r="AD533" s="39"/>
      <c r="AF533" s="44"/>
      <c r="AG533" s="43"/>
      <c r="AH533" s="43"/>
      <c r="AI533" s="39"/>
      <c r="AK533" s="44"/>
      <c r="AL533" s="43"/>
      <c r="AM533" s="43"/>
      <c r="AP533" s="44"/>
      <c r="AQ533" s="43"/>
      <c r="AR533" s="43"/>
      <c r="AU533" s="44"/>
      <c r="AV533" s="43"/>
      <c r="AW533" s="43"/>
      <c r="AX533" s="87" t="s">
        <v>2678</v>
      </c>
      <c r="AY533" s="21" t="str">
        <f t="shared" si="40"/>
        <v>[609] = {wayshrines={469,469,469,}, dlcId=DLC_WAKING_FLAME</v>
      </c>
      <c r="AZ533" s="21" t="str">
        <f t="shared" si="41"/>
        <v>, zoneIds={1268}, veteran={[EQUIP_TYPE_HEAD]=true, [EQUIP_TYPE_SHOULDERS]=false}</v>
      </c>
      <c r="BA533" s="21" t="str">
        <f t="shared" si="42"/>
        <v>, setType=LIBSETS_SETTYPE_MONSTER</v>
      </c>
      <c r="BB533" s="21" t="str">
        <f t="shared" si="43"/>
        <v>, dropMechanic={LIBSETS_DROP_MECHANIC_MONSTER_NAME}, dropMechanicNames={['en']='Magma Incarnate', ['de']='Magmaverkörperung'}},</v>
      </c>
      <c r="BC533" s="21" t="str">
        <f t="shared" si="44"/>
        <v xml:space="preserve"> --Magma Incarnate / Magmaverkörperung   [The Dread Cellar]</v>
      </c>
    </row>
    <row r="534" spans="1:55" x14ac:dyDescent="0.25">
      <c r="A534" s="5">
        <v>610</v>
      </c>
      <c r="B534" t="s">
        <v>2682</v>
      </c>
      <c r="C534" t="s">
        <v>2726</v>
      </c>
      <c r="D534" s="3">
        <f>A534</f>
        <v>610</v>
      </c>
      <c r="G534" s="3" t="s">
        <v>1479</v>
      </c>
      <c r="I534" t="s">
        <v>91</v>
      </c>
      <c r="J534" t="s">
        <v>91</v>
      </c>
      <c r="K534">
        <v>494</v>
      </c>
      <c r="L534">
        <v>494</v>
      </c>
      <c r="M534">
        <v>494</v>
      </c>
      <c r="N534">
        <v>3</v>
      </c>
      <c r="O534" s="66" t="s">
        <v>2465</v>
      </c>
      <c r="P534" s="3">
        <f>IF(AND(G534&lt;&gt;"LIBSETS_SETTYPE_BATTLEGROUND",G534&lt;&gt;"LIBSETS_SETTYPE_SPECIAL",G534&lt;&gt;"LIBSETS_SETTYPE_MYTHIC"), IF(Q534&lt;&gt;"",VLOOKUP(Q534,'ESO zone constants'!$D$3:$H$10001,5,FALSE),""),"")</f>
        <v>1272</v>
      </c>
      <c r="Q534" t="str">
        <f>IF(AND(O534&lt;&gt;"",NOT(ISERROR(O534))),O534, IF(AND(K534&lt;&gt;"",K534&gt;0,NOT(ISERROR(K534))),VLOOKUP(K534,'ESO dumped WayshrineInfo'!$K$3:$N$9999,4,FALSE),""))</f>
        <v>The Deadlands</v>
      </c>
      <c r="R534" s="66" t="s">
        <v>2681</v>
      </c>
      <c r="S534" s="19" t="str">
        <f>IF(AND(R534&lt;&gt;"",NOT(ISERROR(R534))),R534,IF(P534&lt;&gt;"",IF(NOT(ISERROR(VLOOKUP(P534,'ESO Dungeon constants'!$D$3:$H$9999,5,FALSE))),VLOOKUP(P534,'ESO Dungeon constants'!$D$3:$I$9999,6,FALSE),VLOOKUP(P534,'ESO zone constants'!$H$3:$K$9987,4,FALSE)),""))</f>
        <v>DLC_DEADLANDS</v>
      </c>
      <c r="T534" s="3" t="str">
        <f>IF(S534&lt;&gt;"",VLOOKUP(S534,'LibSets constants'!$B$4:$C$1003,2,FALSE),"")</f>
        <v>The Deadlands</v>
      </c>
      <c r="V534" s="39"/>
      <c r="W534" s="39"/>
      <c r="X534" s="112"/>
      <c r="Y534" s="3" t="str">
        <f>IF(G534&lt;&gt;"LIBSETS_SETTYPE_BATTLEGROUND",IF(G534&lt;&gt;"LIBSETS_SETTYPE_SPECIAL",IF(X534&lt;&gt;"",X534,IF(Z534&lt;&gt;"",VLOOKUP(Z534,'ESO zone constants'!$D$3:$H$4953,5,FALSE),"")),""),"")</f>
        <v/>
      </c>
      <c r="Z534" t="str">
        <f>IF(AND(O534&lt;&gt;"",NOT(ISERROR(O534))),"",IF(AND(L534&lt;&gt;"",L534&gt;0,NOT(ISERROR(L534))),VLOOKUP(L534,'ESO dumped WayshrineInfo'!$K$3:$N$9999,4,FALSE),""))</f>
        <v/>
      </c>
      <c r="AX534" s="108"/>
      <c r="AY534" s="21" t="str">
        <f t="shared" si="40"/>
        <v>[610] = {wayshrines={494,494,494,}, traitsNeeded=3, dlcId=DLC_DEADLANDS</v>
      </c>
      <c r="AZ534" s="21" t="str">
        <f t="shared" si="41"/>
        <v>, zoneIds={1272}, veteran=false</v>
      </c>
      <c r="BA534" s="21" t="str">
        <f t="shared" si="42"/>
        <v>, setType=LIBSETS_SETTYPE_CRAFTED</v>
      </c>
      <c r="BB534" s="21" t="str">
        <f t="shared" si="43"/>
        <v>},</v>
      </c>
      <c r="BC534" s="21" t="str">
        <f t="shared" si="44"/>
        <v xml:space="preserve"> --Wretched Vitality / Elendsvitalität   [The Deadlands]</v>
      </c>
    </row>
    <row r="535" spans="1:55" x14ac:dyDescent="0.25">
      <c r="A535" s="5">
        <v>611</v>
      </c>
      <c r="B535" t="s">
        <v>2683</v>
      </c>
      <c r="C535" t="s">
        <v>2727</v>
      </c>
      <c r="D535" s="3">
        <f>A535</f>
        <v>611</v>
      </c>
      <c r="G535" s="3" t="s">
        <v>1479</v>
      </c>
      <c r="I535" t="s">
        <v>91</v>
      </c>
      <c r="J535" t="s">
        <v>91</v>
      </c>
      <c r="K535" s="37">
        <v>492</v>
      </c>
      <c r="L535" s="37">
        <v>492</v>
      </c>
      <c r="M535" s="37">
        <v>492</v>
      </c>
      <c r="N535">
        <v>7</v>
      </c>
      <c r="O535" s="66" t="s">
        <v>2465</v>
      </c>
      <c r="P535" s="3">
        <f>IF(AND(G535&lt;&gt;"LIBSETS_SETTYPE_BATTLEGROUND",G535&lt;&gt;"LIBSETS_SETTYPE_SPECIAL",G535&lt;&gt;"LIBSETS_SETTYPE_MYTHIC"), IF(Q535&lt;&gt;"",VLOOKUP(Q535,'ESO zone constants'!$D$3:$H$10001,5,FALSE),""),"")</f>
        <v>1272</v>
      </c>
      <c r="Q535" t="str">
        <f>IF(AND(O535&lt;&gt;"",NOT(ISERROR(O535))),O535, IF(AND(K535&lt;&gt;"",K535&gt;0,NOT(ISERROR(K535))),VLOOKUP(K535,'ESO dumped WayshrineInfo'!$K$3:$N$9999,4,FALSE),""))</f>
        <v>The Deadlands</v>
      </c>
      <c r="R535" s="66" t="s">
        <v>2681</v>
      </c>
      <c r="S535" s="19" t="str">
        <f>IF(AND(R535&lt;&gt;"",NOT(ISERROR(R535))),R535,IF(P535&lt;&gt;"",IF(NOT(ISERROR(VLOOKUP(P535,'ESO Dungeon constants'!$D$3:$H$9999,5,FALSE))),VLOOKUP(P535,'ESO Dungeon constants'!$D$3:$I$9999,6,FALSE),VLOOKUP(P535,'ESO zone constants'!$H$3:$K$9987,4,FALSE)),""))</f>
        <v>DLC_DEADLANDS</v>
      </c>
      <c r="T535" s="3" t="str">
        <f>IF(S535&lt;&gt;"",VLOOKUP(S535,'LibSets constants'!$B$4:$C$1003,2,FALSE),"")</f>
        <v>The Deadlands</v>
      </c>
      <c r="X535" s="3"/>
      <c r="Y535" s="3" t="str">
        <f>IF(G535&lt;&gt;"LIBSETS_SETTYPE_BATTLEGROUND",IF(G535&lt;&gt;"LIBSETS_SETTYPE_SPECIAL",IF(X535&lt;&gt;"",X535,IF(Z535&lt;&gt;"",VLOOKUP(Z535,'ESO zone constants'!$D$3:$H$4953,5,FALSE),"")),""),"")</f>
        <v/>
      </c>
      <c r="Z535" t="str">
        <f>IF(AND(O535&lt;&gt;"",NOT(ISERROR(O535))),"",IF(AND(L535&lt;&gt;"",L535&gt;0,NOT(ISERROR(L535))),VLOOKUP(L535,'ESO dumped WayshrineInfo'!$K$3:$N$9999,4,FALSE),""))</f>
        <v/>
      </c>
      <c r="AD535" s="42"/>
      <c r="AI535" s="42"/>
      <c r="AX535" s="108"/>
      <c r="AY535" s="21" t="str">
        <f t="shared" si="40"/>
        <v>[611] = {wayshrines={492,492,492,}, traitsNeeded=7, dlcId=DLC_DEADLANDS</v>
      </c>
      <c r="AZ535" s="21" t="str">
        <f t="shared" si="41"/>
        <v>, zoneIds={1272}, veteran=false</v>
      </c>
      <c r="BA535" s="21" t="str">
        <f t="shared" si="42"/>
        <v>, setType=LIBSETS_SETTYPE_CRAFTED</v>
      </c>
      <c r="BB535" s="21" t="str">
        <f t="shared" si="43"/>
        <v>},</v>
      </c>
      <c r="BC535" s="21" t="str">
        <f t="shared" si="44"/>
        <v xml:space="preserve"> --Deadlands Demolisher / Totenländer-Demolierer   [The Deadlands]</v>
      </c>
    </row>
    <row r="536" spans="1:55" x14ac:dyDescent="0.25">
      <c r="A536" s="5">
        <v>612</v>
      </c>
      <c r="B536" t="s">
        <v>2684</v>
      </c>
      <c r="C536" t="s">
        <v>2728</v>
      </c>
      <c r="D536" s="3">
        <f>A536</f>
        <v>612</v>
      </c>
      <c r="G536" s="3" t="s">
        <v>1479</v>
      </c>
      <c r="I536" t="s">
        <v>91</v>
      </c>
      <c r="J536" t="s">
        <v>91</v>
      </c>
      <c r="K536" s="37">
        <v>495</v>
      </c>
      <c r="L536" s="37">
        <v>495</v>
      </c>
      <c r="M536" s="37">
        <v>495</v>
      </c>
      <c r="N536">
        <v>5</v>
      </c>
      <c r="O536" s="66" t="s">
        <v>2704</v>
      </c>
      <c r="P536" s="3">
        <f>IF(AND(G536&lt;&gt;"LIBSETS_SETTYPE_BATTLEGROUND",G536&lt;&gt;"LIBSETS_SETTYPE_SPECIAL",G536&lt;&gt;"LIBSETS_SETTYPE_MYTHIC"), IF(Q536&lt;&gt;"",VLOOKUP(Q536,'ESO zone constants'!$D$3:$H$10001,5,FALSE),""),"")</f>
        <v>1283</v>
      </c>
      <c r="Q536" t="str">
        <f>IF(AND(O536&lt;&gt;"",NOT(ISERROR(O536))),O536, IF(AND(K536&lt;&gt;"",K536&gt;0,NOT(ISERROR(K536))),VLOOKUP(K536,'ESO dumped WayshrineInfo'!$K$3:$N$9999,4,FALSE),""))</f>
        <v>The Shambles</v>
      </c>
      <c r="R536" s="66" t="s">
        <v>2681</v>
      </c>
      <c r="S536" s="19" t="str">
        <f>IF(AND(R536&lt;&gt;"",NOT(ISERROR(R536))),R536,IF(P536&lt;&gt;"",IF(NOT(ISERROR(VLOOKUP(P536,'ESO Dungeon constants'!$D$3:$H$9999,5,FALSE))),VLOOKUP(P536,'ESO Dungeon constants'!$D$3:$I$9999,6,FALSE),VLOOKUP(P536,'ESO zone constants'!$H$3:$K$9987,4,FALSE)),""))</f>
        <v>DLC_DEADLANDS</v>
      </c>
      <c r="T536" s="3" t="str">
        <f>IF(S536&lt;&gt;"",VLOOKUP(S536,'LibSets constants'!$B$4:$C$1003,2,FALSE),"")</f>
        <v>The Deadlands</v>
      </c>
      <c r="X536" s="3"/>
      <c r="Y536" s="3" t="str">
        <f>IF(G536&lt;&gt;"LIBSETS_SETTYPE_BATTLEGROUND",IF(G536&lt;&gt;"LIBSETS_SETTYPE_SPECIAL",IF(X536&lt;&gt;"",X536,IF(Z536&lt;&gt;"",VLOOKUP(Z536,'ESO zone constants'!$D$3:$H$4953,5,FALSE),"")),""),"")</f>
        <v/>
      </c>
      <c r="Z536" t="str">
        <f>IF(AND(O536&lt;&gt;"",NOT(ISERROR(O536))),"",IF(AND(L536&lt;&gt;"",L536&gt;0,NOT(ISERROR(L536))),VLOOKUP(L536,'ESO dumped WayshrineInfo'!$K$3:$N$9999,4,FALSE),""))</f>
        <v/>
      </c>
      <c r="AB536" s="43"/>
      <c r="AC536" s="43"/>
      <c r="AD536" s="42"/>
      <c r="AF536" s="44"/>
      <c r="AG536" s="43"/>
      <c r="AH536" s="43"/>
      <c r="AI536" s="42"/>
      <c r="AK536" s="44"/>
      <c r="AL536" s="43"/>
      <c r="AM536" s="43"/>
      <c r="AP536" s="44"/>
      <c r="AQ536" s="43"/>
      <c r="AR536" s="43"/>
      <c r="AU536" s="44"/>
      <c r="AV536" s="43"/>
      <c r="AW536" s="43"/>
      <c r="AX536" s="108"/>
      <c r="AY536" s="21" t="str">
        <f t="shared" si="40"/>
        <v>[612] = {wayshrines={495,495,495,}, traitsNeeded=5, dlcId=DLC_DEADLANDS</v>
      </c>
      <c r="AZ536" s="21" t="str">
        <f t="shared" si="41"/>
        <v>, zoneIds={1283}, veteran=false</v>
      </c>
      <c r="BA536" s="21" t="str">
        <f t="shared" si="42"/>
        <v>, setType=LIBSETS_SETTYPE_CRAFTED</v>
      </c>
      <c r="BB536" s="21" t="str">
        <f t="shared" si="43"/>
        <v>},</v>
      </c>
      <c r="BC536" s="21" t="str">
        <f t="shared" si="44"/>
        <v xml:space="preserve"> --Iron Flask / Eisenfläschchen   [The Shambles]</v>
      </c>
    </row>
    <row r="537" spans="1:55" x14ac:dyDescent="0.25">
      <c r="A537" s="5">
        <v>613</v>
      </c>
      <c r="B537" t="s">
        <v>2685</v>
      </c>
      <c r="C537" t="s">
        <v>2734</v>
      </c>
      <c r="D537" s="3">
        <f>A537</f>
        <v>613</v>
      </c>
      <c r="G537" s="3" t="s">
        <v>1485</v>
      </c>
      <c r="I537" t="s">
        <v>91</v>
      </c>
      <c r="J537" t="s">
        <v>91</v>
      </c>
      <c r="K537">
        <v>493</v>
      </c>
      <c r="L537">
        <v>493</v>
      </c>
      <c r="M537">
        <v>493</v>
      </c>
      <c r="O537" s="66" t="s">
        <v>2465</v>
      </c>
      <c r="P537" s="3">
        <f>IF(AND(G537&lt;&gt;"LIBSETS_SETTYPE_BATTLEGROUND",G537&lt;&gt;"LIBSETS_SETTYPE_SPECIAL",G537&lt;&gt;"LIBSETS_SETTYPE_MYTHIC"), IF(Q537&lt;&gt;"",VLOOKUP(Q537,'ESO zone constants'!$D$3:$H$10001,5,FALSE),""),"")</f>
        <v>1272</v>
      </c>
      <c r="Q537" t="str">
        <f>IF(AND(O537&lt;&gt;"",NOT(ISERROR(O537))),O537, IF(AND(K537&lt;&gt;"",K537&gt;0,NOT(ISERROR(K537))),VLOOKUP(K537,'ESO dumped WayshrineInfo'!$K$3:$N$9999,4,FALSE),""))</f>
        <v>The Deadlands</v>
      </c>
      <c r="R537" s="66" t="s">
        <v>2681</v>
      </c>
      <c r="S537" s="19" t="str">
        <f>IF(AND(R537&lt;&gt;"",NOT(ISERROR(R537))),R537,IF(P537&lt;&gt;"",IF(NOT(ISERROR(VLOOKUP(P537,'ESO Dungeon constants'!$D$3:$H$9999,5,FALSE))),VLOOKUP(P537,'ESO Dungeon constants'!$D$3:$I$9999,6,FALSE),VLOOKUP(P537,'ESO zone constants'!$H$3:$K$9987,4,FALSE)),""))</f>
        <v>DLC_DEADLANDS</v>
      </c>
      <c r="T537" s="3" t="str">
        <f>IF(S537&lt;&gt;"",VLOOKUP(S537,'LibSets constants'!$B$4:$C$1003,2,FALSE),"")</f>
        <v>The Deadlands</v>
      </c>
      <c r="U537" s="33" t="s">
        <v>1565</v>
      </c>
      <c r="V537" s="3" t="str">
        <f>IF(U537&lt;&gt;"",IF(U537&lt;&gt;"LIBSETS_DROP_MECHANIC_MONSTER_NAME",VLOOKUP(U537,'LibSets constants'!$I$4:$L$1003,3,FALSE),""),"")</f>
        <v>Delve bosses have a chance to drop a waist or feet.</v>
      </c>
      <c r="W537" s="3" t="str">
        <f>IF(U537&lt;&gt;"",IF(U537&lt;&gt;"LIBSETS_DROP_MECHANIC_MONSTER_NAME",VLOOKUP(U537,'LibSets constants'!$I$4:$L$1003,4,FALSE),""),"")</f>
        <v>Bosse in Gewölben haben die Chance, eine Taille oder Füße fallen zu lassen.</v>
      </c>
      <c r="X537" s="3"/>
      <c r="Y537" s="3" t="str">
        <f>IF(G537&lt;&gt;"LIBSETS_SETTYPE_BATTLEGROUND",IF(G537&lt;&gt;"LIBSETS_SETTYPE_SPECIAL",IF(X537&lt;&gt;"",X537,IF(Z537&lt;&gt;"",VLOOKUP(Z537,'ESO zone constants'!$D$3:$H$4953,5,FALSE),"")),""),"")</f>
        <v/>
      </c>
      <c r="Z537" t="str">
        <f>IF(AND(O537&lt;&gt;"",NOT(ISERROR(O537))),"",IF(AND(L537&lt;&gt;"",L537&gt;0,NOT(ISERROR(L537))),VLOOKUP(L537,'ESO dumped WayshrineInfo'!$K$3:$N$9999,4,FALSE),""))</f>
        <v/>
      </c>
      <c r="AA537" s="33" t="s">
        <v>1565</v>
      </c>
      <c r="AC537" s="43" t="str">
        <f>IF(AA537&lt;&gt;"",IF(AA537&lt;&gt;"LIBSETS_DROP_MECHANIC_MONSTER_NAME",VLOOKUP(AA537,'LibSets constants'!$I$4:$L$1003,4,FALSE),""),"")</f>
        <v>Bosse in Gewölben haben die Chance, eine Taille oder Füße fallen zu lassen.</v>
      </c>
      <c r="AD537" s="40" t="str">
        <f>IF(G537&lt;&gt;"LIBSETS_SETTYPE_BATTLEGROUND",IF(G537&lt;&gt;"LIBSETS_SETTYPE_SPECIAL",IF(AE537&lt;&gt;"",VLOOKUP(AE537,'ESO zone constants'!$D$3:$H$4953,5,FALSE),""),""),"")</f>
        <v/>
      </c>
      <c r="AE537" t="str">
        <f>IF(AND(O537&lt;&gt;"",NOT(ISERROR(O537))),"",IF(AND(M537&lt;&gt;"",M537&gt;0,NOT(ISERROR(M537))),VLOOKUP(M537,'ESO dumped WayshrineInfo'!$K$3:$N$9999,4,FALSE),""))</f>
        <v/>
      </c>
      <c r="AF537" s="44" t="s">
        <v>1567</v>
      </c>
      <c r="AG537" s="43" t="str">
        <f>IF(AF537&lt;&gt;"",IF(AF537&lt;&gt;"LIBSETS_DROP_MECHANIC_MONSTER_NAME",VLOOKUP(AF537,'LibSets constants'!$I$4:$L$1003,3,FALSE),""),"")</f>
        <v>Public dungeon bosses have a chance to drop a shoulder, hand, or weapon.</v>
      </c>
      <c r="AH537" s="43" t="str">
        <f>IF(AF537&lt;&gt;"",IF(AF537&lt;&gt;"LIBSETS_DROP_MECHANIC_MONSTER_NAME",VLOOKUP(AF537,'LibSets constants'!$I$4:$L$1003,4,FALSE),""),"")</f>
        <v>Öffentliche Dungeon-Bosse haben die Möglichkeit, eine Schulter, Handschuhe oder eine Waffe fallen zu lassen.</v>
      </c>
      <c r="AI537" s="40" t="str">
        <f>IF(G537&lt;&gt;"LIBSETS_SETTYPE_BATTLEGROUND",IF(G537&lt;&gt;"LIBSETS_SETTYPE_SPECIAL",IF(AJ537&lt;&gt;"",VLOOKUP(AJ537,'ESO zone constants'!$D$3:$H$4953,5,FALSE),""),""),"")</f>
        <v/>
      </c>
      <c r="AK537" s="44" t="s">
        <v>1568</v>
      </c>
      <c r="AL537" s="43" t="str">
        <f>IF(AK537&lt;&gt;"",IF(AK537&lt;&gt;"LIBSETS_DROP_MECHANIC_MONSTER_NAME",VLOOKUP(AK537,'LibSets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7" s="43" t="str">
        <f>IF(AK537&lt;&gt;"",IF(AK537&lt;&gt;"LIBSETS_DROP_MECHANIC_MONSTER_NAME",VLOOKUP(AK537,'LibSets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7" s="3" t="str">
        <f>IF(G537&lt;&gt;"LIBSETS_SETTYPE_BATTLEGROUND",IF(G537&lt;&gt;"LIBSETS_SETTYPE_SPECIAL",IF(AO537&lt;&gt;"",VLOOKUP(AO537,'ESO zone constants'!$D$3:$H$4953,5,FALSE),""),""),"")</f>
        <v/>
      </c>
      <c r="AX537" s="108"/>
      <c r="AY537" s="21" t="str">
        <f t="shared" si="40"/>
        <v>[613] = {wayshrines={493,493,493,}, dlcId=DLC_DEADLANDS</v>
      </c>
      <c r="AZ537" s="21" t="str">
        <f t="shared" si="41"/>
        <v>, zoneIds={1272}, veteran=false</v>
      </c>
      <c r="BA537" s="21" t="str">
        <f t="shared" si="42"/>
        <v>, setType=LIBSETS_SETTYPE_OVERLAND</v>
      </c>
      <c r="BB537" s="21" t="str">
        <f t="shared" si="43"/>
        <v>, dropMechanic={LIBSETS_DROP_MECHANIC_OVERLAND_BOSS_DELVE,LIBSETS_DROP_MECHANIC_OVERLAND_BOSS_DELVE,LIBSETS_DROP_MECHANIC_OVERLAND_BOSS_PUBLIC_DUNGEON,LIBSETS_DROP_MECHANIC_OVERLAND_CHEST}},</v>
      </c>
      <c r="BC537" s="21" t="str">
        <f t="shared" si="44"/>
        <v xml:space="preserve"> --Eye of the Grasp / Griffblick   [The Deadlands]</v>
      </c>
    </row>
    <row r="538" spans="1:55" x14ac:dyDescent="0.25">
      <c r="A538" s="5">
        <v>614</v>
      </c>
      <c r="B538" t="s">
        <v>2686</v>
      </c>
      <c r="C538" t="s">
        <v>2733</v>
      </c>
      <c r="D538" s="3">
        <f>A538</f>
        <v>614</v>
      </c>
      <c r="G538" s="3" t="s">
        <v>1485</v>
      </c>
      <c r="I538" t="s">
        <v>91</v>
      </c>
      <c r="J538" t="s">
        <v>91</v>
      </c>
      <c r="K538">
        <v>493</v>
      </c>
      <c r="L538">
        <v>493</v>
      </c>
      <c r="M538">
        <v>493</v>
      </c>
      <c r="O538" s="66" t="s">
        <v>2465</v>
      </c>
      <c r="P538" s="3">
        <f>IF(AND(G538&lt;&gt;"LIBSETS_SETTYPE_BATTLEGROUND",G538&lt;&gt;"LIBSETS_SETTYPE_SPECIAL",G538&lt;&gt;"LIBSETS_SETTYPE_MYTHIC"), IF(Q538&lt;&gt;"",VLOOKUP(Q538,'ESO zone constants'!$D$3:$H$10001,5,FALSE),""),"")</f>
        <v>1272</v>
      </c>
      <c r="Q538" t="str">
        <f>IF(AND(O538&lt;&gt;"",NOT(ISERROR(O538))),O538, IF(AND(K538&lt;&gt;"",K538&gt;0,NOT(ISERROR(K538))),VLOOKUP(K538,'ESO dumped WayshrineInfo'!$K$3:$N$9999,4,FALSE),""))</f>
        <v>The Deadlands</v>
      </c>
      <c r="R538" s="66" t="s">
        <v>2681</v>
      </c>
      <c r="S538" s="19" t="str">
        <f>IF(AND(R538&lt;&gt;"",NOT(ISERROR(R538))),R538,IF(P538&lt;&gt;"",IF(NOT(ISERROR(VLOOKUP(P538,'ESO Dungeon constants'!$D$3:$H$9999,5,FALSE))),VLOOKUP(P538,'ESO Dungeon constants'!$D$3:$I$9999,6,FALSE),VLOOKUP(P538,'ESO zone constants'!$H$3:$K$9987,4,FALSE)),""))</f>
        <v>DLC_DEADLANDS</v>
      </c>
      <c r="T538" s="3" t="str">
        <f>IF(S538&lt;&gt;"",VLOOKUP(S538,'LibSets constants'!$B$4:$C$1003,2,FALSE),"")</f>
        <v>The Deadlands</v>
      </c>
      <c r="U538" s="33" t="s">
        <v>1565</v>
      </c>
      <c r="V538" s="3" t="str">
        <f>IF(U538&lt;&gt;"",IF(U538&lt;&gt;"LIBSETS_DROP_MECHANIC_MONSTER_NAME",VLOOKUP(U538,'LibSets constants'!$I$4:$L$1003,3,FALSE),""),"")</f>
        <v>Delve bosses have a chance to drop a waist or feet.</v>
      </c>
      <c r="W538" s="3" t="str">
        <f>IF(U538&lt;&gt;"",IF(U538&lt;&gt;"LIBSETS_DROP_MECHANIC_MONSTER_NAME",VLOOKUP(U538,'LibSets constants'!$I$4:$L$1003,4,FALSE),""),"")</f>
        <v>Bosse in Gewölben haben die Chance, eine Taille oder Füße fallen zu lassen.</v>
      </c>
      <c r="X538" s="43"/>
      <c r="Y538" s="3" t="str">
        <f>IF(G538&lt;&gt;"LIBSETS_SETTYPE_BATTLEGROUND",IF(G538&lt;&gt;"LIBSETS_SETTYPE_SPECIAL",IF(X538&lt;&gt;"",X538,IF(Z538&lt;&gt;"",VLOOKUP(Z538,'ESO zone constants'!$D$3:$H$4953,5,FALSE),"")),""),"")</f>
        <v/>
      </c>
      <c r="Z538" t="str">
        <f>IF(AND(O538&lt;&gt;"",NOT(ISERROR(O538))),"",IF(AND(L538&lt;&gt;"",L538&gt;0,NOT(ISERROR(L538))),VLOOKUP(L538,'ESO dumped WayshrineInfo'!$K$3:$N$9999,4,FALSE),""))</f>
        <v/>
      </c>
      <c r="AA538" s="44" t="s">
        <v>1565</v>
      </c>
      <c r="AB538" s="43"/>
      <c r="AC538" s="43" t="str">
        <f>IF(AA538&lt;&gt;"",IF(AA538&lt;&gt;"LIBSETS_DROP_MECHANIC_MONSTER_NAME",VLOOKUP(AA538,'LibSets constants'!$I$4:$L$1003,4,FALSE),""),"")</f>
        <v>Bosse in Gewölben haben die Chance, eine Taille oder Füße fallen zu lassen.</v>
      </c>
      <c r="AD538" s="40" t="str">
        <f>IF(G538&lt;&gt;"LIBSETS_SETTYPE_BATTLEGROUND",IF(G538&lt;&gt;"LIBSETS_SETTYPE_SPECIAL",IF(AE538&lt;&gt;"",VLOOKUP(AE538,'ESO zone constants'!$D$3:$H$4953,5,FALSE),""),""),"")</f>
        <v/>
      </c>
      <c r="AE538" t="str">
        <f>IF(AND(O538&lt;&gt;"",NOT(ISERROR(O538))),"",IF(AND(M538&lt;&gt;"",M538&gt;0,NOT(ISERROR(M538))),VLOOKUP(M538,'ESO dumped WayshrineInfo'!$K$3:$N$9999,4,FALSE),""))</f>
        <v/>
      </c>
      <c r="AF538" s="44" t="s">
        <v>1567</v>
      </c>
      <c r="AG538" s="43" t="str">
        <f>IF(AF538&lt;&gt;"",IF(AF538&lt;&gt;"LIBSETS_DROP_MECHANIC_MONSTER_NAME",VLOOKUP(AF538,'LibSets constants'!$I$4:$L$1003,3,FALSE),""),"")</f>
        <v>Public dungeon bosses have a chance to drop a shoulder, hand, or weapon.</v>
      </c>
      <c r="AH538" s="43" t="str">
        <f>IF(AF538&lt;&gt;"",IF(AF538&lt;&gt;"LIBSETS_DROP_MECHANIC_MONSTER_NAME",VLOOKUP(AF538,'LibSets constants'!$I$4:$L$1003,4,FALSE),""),"")</f>
        <v>Öffentliche Dungeon-Bosse haben die Möglichkeit, eine Schulter, Handschuhe oder eine Waffe fallen zu lassen.</v>
      </c>
      <c r="AI538" s="40" t="str">
        <f>IF(G538&lt;&gt;"LIBSETS_SETTYPE_BATTLEGROUND",IF(G538&lt;&gt;"LIBSETS_SETTYPE_SPECIAL",IF(AJ538&lt;&gt;"",VLOOKUP(AJ538,'ESO zone constants'!$D$3:$H$4953,5,FALSE),""),""),"")</f>
        <v/>
      </c>
      <c r="AK538" s="44" t="s">
        <v>1568</v>
      </c>
      <c r="AL538" s="43" t="str">
        <f>IF(AK538&lt;&gt;"",IF(AK538&lt;&gt;"LIBSETS_DROP_MECHANIC_MONSTER_NAME",VLOOKUP(AK538,'LibSets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8" s="43" t="str">
        <f>IF(AK538&lt;&gt;"",IF(AK538&lt;&gt;"LIBSETS_DROP_MECHANIC_MONSTER_NAME",VLOOKUP(AK538,'LibSets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8" s="3" t="str">
        <f>IF(G538&lt;&gt;"LIBSETS_SETTYPE_BATTLEGROUND",IF(G538&lt;&gt;"LIBSETS_SETTYPE_SPECIAL",IF(AO538&lt;&gt;"",VLOOKUP(AO538,'ESO zone constants'!$D$3:$H$4953,5,FALSE),""),""),"")</f>
        <v/>
      </c>
      <c r="AP538" s="44"/>
      <c r="AQ538" s="43"/>
      <c r="AR538" s="43"/>
      <c r="AU538" s="44"/>
      <c r="AV538" s="43"/>
      <c r="AW538" s="43"/>
      <c r="AX538" s="113"/>
      <c r="AY538" s="21" t="str">
        <f t="shared" si="40"/>
        <v>[614] = {wayshrines={493,493,493,}, dlcId=DLC_DEADLANDS</v>
      </c>
      <c r="AZ538" s="21" t="str">
        <f t="shared" si="41"/>
        <v>, zoneIds={1272}, veteran=false</v>
      </c>
      <c r="BA538" s="21" t="str">
        <f t="shared" si="42"/>
        <v>, setType=LIBSETS_SETTYPE_OVERLAND</v>
      </c>
      <c r="BB538" s="21" t="str">
        <f t="shared" si="43"/>
        <v>, dropMechanic={LIBSETS_DROP_MECHANIC_OVERLAND_BOSS_DELVE,LIBSETS_DROP_MECHANIC_OVERLAND_BOSS_DELVE,LIBSETS_DROP_MECHANIC_OVERLAND_BOSS_PUBLIC_DUNGEON,LIBSETS_DROP_MECHANIC_OVERLAND_CHEST}},</v>
      </c>
      <c r="BC538" s="21" t="str">
        <f t="shared" si="44"/>
        <v xml:space="preserve"> --Hexos' Ward / Hexos-Abschirmung   [The Deadlands]</v>
      </c>
    </row>
    <row r="539" spans="1:55" x14ac:dyDescent="0.25">
      <c r="A539" s="5">
        <v>615</v>
      </c>
      <c r="B539" t="s">
        <v>2687</v>
      </c>
      <c r="C539" t="s">
        <v>2732</v>
      </c>
      <c r="D539" s="3">
        <f>A539</f>
        <v>615</v>
      </c>
      <c r="G539" s="3" t="s">
        <v>1485</v>
      </c>
      <c r="I539" t="s">
        <v>91</v>
      </c>
      <c r="J539" t="s">
        <v>91</v>
      </c>
      <c r="K539">
        <v>493</v>
      </c>
      <c r="L539">
        <v>493</v>
      </c>
      <c r="M539">
        <v>493</v>
      </c>
      <c r="O539" s="66" t="s">
        <v>2465</v>
      </c>
      <c r="P539" s="3">
        <f>IF(AND(G539&lt;&gt;"LIBSETS_SETTYPE_BATTLEGROUND",G539&lt;&gt;"LIBSETS_SETTYPE_SPECIAL",G539&lt;&gt;"LIBSETS_SETTYPE_MYTHIC"), IF(Q539&lt;&gt;"",VLOOKUP(Q539,'ESO zone constants'!$D$3:$H$10001,5,FALSE),""),"")</f>
        <v>1272</v>
      </c>
      <c r="Q539" t="str">
        <f>IF(AND(O539&lt;&gt;"",NOT(ISERROR(O539))),O539, IF(AND(K539&lt;&gt;"",K539&gt;0,NOT(ISERROR(K539))),VLOOKUP(K539,'ESO dumped WayshrineInfo'!$K$3:$N$9999,4,FALSE),""))</f>
        <v>The Deadlands</v>
      </c>
      <c r="R539" s="66" t="s">
        <v>2681</v>
      </c>
      <c r="S539" s="19" t="str">
        <f>IF(AND(R539&lt;&gt;"",NOT(ISERROR(R539))),R539,IF(P539&lt;&gt;"",IF(NOT(ISERROR(VLOOKUP(P539,'ESO Dungeon constants'!$D$3:$H$9999,5,FALSE))),VLOOKUP(P539,'ESO Dungeon constants'!$D$3:$I$9999,6,FALSE),VLOOKUP(P539,'ESO zone constants'!$H$3:$K$9987,4,FALSE)),""))</f>
        <v>DLC_DEADLANDS</v>
      </c>
      <c r="T539" s="3" t="str">
        <f>IF(S539&lt;&gt;"",VLOOKUP(S539,'LibSets constants'!$B$4:$C$1003,2,FALSE),"")</f>
        <v>The Deadlands</v>
      </c>
      <c r="U539" s="33" t="s">
        <v>1565</v>
      </c>
      <c r="V539" s="3" t="str">
        <f>IF(U539&lt;&gt;"",IF(U539&lt;&gt;"LIBSETS_DROP_MECHANIC_MONSTER_NAME",VLOOKUP(U539,'LibSets constants'!$I$4:$L$1003,3,FALSE),""),"")</f>
        <v>Delve bosses have a chance to drop a waist or feet.</v>
      </c>
      <c r="W539" s="3" t="str">
        <f>IF(U539&lt;&gt;"",IF(U539&lt;&gt;"LIBSETS_DROP_MECHANIC_MONSTER_NAME",VLOOKUP(U539,'LibSets constants'!$I$4:$L$1003,4,FALSE),""),"")</f>
        <v>Bosse in Gewölben haben die Chance, eine Taille oder Füße fallen zu lassen.</v>
      </c>
      <c r="X539" s="43"/>
      <c r="Y539" s="3" t="str">
        <f>IF(G539&lt;&gt;"LIBSETS_SETTYPE_BATTLEGROUND",IF(G539&lt;&gt;"LIBSETS_SETTYPE_SPECIAL",IF(X539&lt;&gt;"",X539,IF(Z539&lt;&gt;"",VLOOKUP(Z539,'ESO zone constants'!$D$3:$H$4953,5,FALSE),"")),""),"")</f>
        <v/>
      </c>
      <c r="Z539" t="str">
        <f>IF(AND(O539&lt;&gt;"",NOT(ISERROR(O539))),"",IF(AND(L539&lt;&gt;"",L539&gt;0,NOT(ISERROR(L539))),VLOOKUP(L539,'ESO dumped WayshrineInfo'!$K$3:$N$9999,4,FALSE),""))</f>
        <v/>
      </c>
      <c r="AA539" s="33" t="s">
        <v>1565</v>
      </c>
      <c r="AB539" s="43"/>
      <c r="AC539" s="43" t="str">
        <f>IF(AA539&lt;&gt;"",IF(AA539&lt;&gt;"LIBSETS_DROP_MECHANIC_MONSTER_NAME",VLOOKUP(AA539,'LibSets constants'!$I$4:$L$1003,4,FALSE),""),"")</f>
        <v>Bosse in Gewölben haben die Chance, eine Taille oder Füße fallen zu lassen.</v>
      </c>
      <c r="AD539" s="40" t="str">
        <f>IF(G539&lt;&gt;"LIBSETS_SETTYPE_BATTLEGROUND",IF(G539&lt;&gt;"LIBSETS_SETTYPE_SPECIAL",IF(AE539&lt;&gt;"",VLOOKUP(AE539,'ESO zone constants'!$D$3:$H$4953,5,FALSE),""),""),"")</f>
        <v/>
      </c>
      <c r="AE539" t="str">
        <f>IF(AND(O539&lt;&gt;"",NOT(ISERROR(O539))),"",IF(AND(M539&lt;&gt;"",M539&gt;0,NOT(ISERROR(M539))),VLOOKUP(M539,'ESO dumped WayshrineInfo'!$K$3:$N$9999,4,FALSE),""))</f>
        <v/>
      </c>
      <c r="AF539" s="44" t="s">
        <v>1567</v>
      </c>
      <c r="AG539" s="43" t="str">
        <f>IF(AF539&lt;&gt;"",IF(AF539&lt;&gt;"LIBSETS_DROP_MECHANIC_MONSTER_NAME",VLOOKUP(AF539,'LibSets constants'!$I$4:$L$1003,3,FALSE),""),"")</f>
        <v>Public dungeon bosses have a chance to drop a shoulder, hand, or weapon.</v>
      </c>
      <c r="AH539" s="43" t="str">
        <f>IF(AF539&lt;&gt;"",IF(AF539&lt;&gt;"LIBSETS_DROP_MECHANIC_MONSTER_NAME",VLOOKUP(AF539,'LibSets constants'!$I$4:$L$1003,4,FALSE),""),"")</f>
        <v>Öffentliche Dungeon-Bosse haben die Möglichkeit, eine Schulter, Handschuhe oder eine Waffe fallen zu lassen.</v>
      </c>
      <c r="AI539" s="40" t="str">
        <f>IF(G539&lt;&gt;"LIBSETS_SETTYPE_BATTLEGROUND",IF(G539&lt;&gt;"LIBSETS_SETTYPE_SPECIAL",IF(AJ539&lt;&gt;"",VLOOKUP(AJ539,'ESO zone constants'!$D$3:$H$4953,5,FALSE),""),""),"")</f>
        <v/>
      </c>
      <c r="AK539" s="44" t="s">
        <v>1568</v>
      </c>
      <c r="AL539" s="43" t="str">
        <f>IF(AK539&lt;&gt;"",IF(AK539&lt;&gt;"LIBSETS_DROP_MECHANIC_MONSTER_NAME",VLOOKUP(AK539,'LibSets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9" s="43" t="str">
        <f>IF(AK539&lt;&gt;"",IF(AK539&lt;&gt;"LIBSETS_DROP_MECHANIC_MONSTER_NAME",VLOOKUP(AK539,'LibSets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9" s="3" t="str">
        <f>IF(G539&lt;&gt;"LIBSETS_SETTYPE_BATTLEGROUND",IF(G539&lt;&gt;"LIBSETS_SETTYPE_SPECIAL",IF(AO539&lt;&gt;"",VLOOKUP(AO539,'ESO zone constants'!$D$3:$H$4953,5,FALSE),""),""),"")</f>
        <v/>
      </c>
      <c r="AP539" s="44"/>
      <c r="AQ539" s="43"/>
      <c r="AR539" s="43"/>
      <c r="AU539" s="44"/>
      <c r="AV539" s="43"/>
      <c r="AW539" s="43"/>
      <c r="AX539" s="113"/>
      <c r="AY539" s="21" t="str">
        <f t="shared" si="40"/>
        <v>[615] = {wayshrines={493,493,493,}, dlcId=DLC_DEADLANDS</v>
      </c>
      <c r="AZ539" s="21" t="str">
        <f t="shared" si="41"/>
        <v>, zoneIds={1272}, veteran=false</v>
      </c>
      <c r="BA539" s="21" t="str">
        <f t="shared" si="42"/>
        <v>, setType=LIBSETS_SETTYPE_OVERLAND</v>
      </c>
      <c r="BB539" s="21" t="str">
        <f t="shared" si="43"/>
        <v>, dropMechanic={LIBSETS_DROP_MECHANIC_OVERLAND_BOSS_DELVE,LIBSETS_DROP_MECHANIC_OVERLAND_BOSS_DELVE,LIBSETS_DROP_MECHANIC_OVERLAND_BOSS_PUBLIC_DUNGEON,LIBSETS_DROP_MECHANIC_OVERLAND_CHEST}},</v>
      </c>
      <c r="BC539" s="21" t="str">
        <f t="shared" si="44"/>
        <v xml:space="preserve"> --Kynmarcher's Cruelty / Grausamkeit der Kynandantin   [The Deadlands]</v>
      </c>
    </row>
    <row r="540" spans="1:55" x14ac:dyDescent="0.25">
      <c r="A540" s="5">
        <v>616</v>
      </c>
      <c r="B540" t="s">
        <v>2546</v>
      </c>
      <c r="C540" t="s">
        <v>2537</v>
      </c>
      <c r="D540" s="3">
        <f>A540</f>
        <v>616</v>
      </c>
      <c r="E540" s="42"/>
      <c r="G540" s="3" t="s">
        <v>1480</v>
      </c>
      <c r="I540" t="s">
        <v>91</v>
      </c>
      <c r="J540" t="s">
        <v>91</v>
      </c>
      <c r="K540">
        <v>-1</v>
      </c>
      <c r="L540">
        <v>-1</v>
      </c>
      <c r="M540">
        <v>-1</v>
      </c>
      <c r="N540">
        <v>0</v>
      </c>
      <c r="O540" s="66" t="s">
        <v>125</v>
      </c>
      <c r="P540" s="3">
        <f>IF(AND(G540&lt;&gt;"LIBSETS_SETTYPE_BATTLEGROUND",G540&lt;&gt;"LIBSETS_SETTYPE_SPECIAL",G540&lt;&gt;"LIBSETS_SETTYPE_MYTHIC"), IF(Q540&lt;&gt;"",VLOOKUP(Q540,'ESO zone constants'!$D$3:$H$10001,5,FALSE),""),"")</f>
        <v>181</v>
      </c>
      <c r="Q540" t="str">
        <f>IF(AND(O540&lt;&gt;"",NOT(ISERROR(O540))),O540, IF(AND(K540&lt;&gt;"",K540&gt;0,NOT(ISERROR(K540))),VLOOKUP(K540,'ESO dumped WayshrineInfo'!$K$3:$N$9999,4,FALSE),""))</f>
        <v>Cyrodiil</v>
      </c>
      <c r="R540" s="66" t="s">
        <v>2552</v>
      </c>
      <c r="S540" s="19" t="str">
        <f>IF(AND(R540&lt;&gt;"",NOT(ISERROR(R540))),R540,IF(P540&lt;&gt;"",IF(NOT(ISERROR(VLOOKUP(P540,'ESO Dungeon constants'!$D$3:$H$9999,5,FALSE))),VLOOKUP(P540,'ESO Dungeon constants'!$D$3:$I$9999,6,FALSE),VLOOKUP(P540,'ESO zone constants'!$H$3:$K$9987,4,FALSE)),""))</f>
        <v>DLC_WAKING_FLAME</v>
      </c>
      <c r="T540" s="3" t="str">
        <f>IF(S540&lt;&gt;"",VLOOKUP(S540,'LibSets constants'!$B$4:$C$1003,2,FALSE),"")</f>
        <v>Waking Flame</v>
      </c>
      <c r="U540" s="33" t="s">
        <v>1546</v>
      </c>
      <c r="V540" s="3" t="str">
        <f>IF(U540&lt;&gt;"",IF(U540&lt;&gt;"LIBSETS_DROP_MECHANIC_MONSTER_NAME",VLOOKUP(U540,'LibSets constants'!$I$4:$L$1003,3,FALSE),""),"")</f>
        <v>Rewards for the worthy (Cyrodiil/Battleground mail)</v>
      </c>
      <c r="W540" s="3" t="str">
        <f>IF(U540&lt;&gt;"",IF(U540&lt;&gt;"LIBSETS_DROP_MECHANIC_MONSTER_NAME",VLOOKUP(U540,'LibSets constants'!$I$4:$L$1003,4,FALSE),""),"")</f>
        <v>Gerechter Lohn (Cyrodiil/Schlachtfeld Mail)</v>
      </c>
      <c r="X540" s="3"/>
      <c r="Y540" s="3" t="str">
        <f>IF(G540&lt;&gt;"LIBSETS_SETTYPE_BATTLEGROUND",IF(G540&lt;&gt;"LIBSETS_SETTYPE_SPECIAL",IF(X540&lt;&gt;"",X540,IF(Z540&lt;&gt;"",VLOOKUP(Z540,'ESO zone constants'!$D$3:$H$4953,5,FALSE),"")),""),"")</f>
        <v/>
      </c>
      <c r="AB540" s="43" t="str">
        <f>IF(AA540&lt;&gt;"",IF(AA540&lt;&gt;"LIBSETS_DROP_MECHANIC_MONSTER_NAME",VLOOKUP(AA540,'LibSets constants'!$I$4:$L$1003,3,FALSE),""),"")</f>
        <v/>
      </c>
      <c r="AC540" s="43" t="str">
        <f>IF(AA540&lt;&gt;"",IF(AA540&lt;&gt;"LIBSETS_DROP_MECHANIC_MONSTER_NAME",VLOOKUP(AA540,'LibSets constants'!$I$4:$L$1003,4,FALSE),""),"")</f>
        <v/>
      </c>
      <c r="AD540" s="42"/>
      <c r="AI540" s="42"/>
      <c r="AX540" s="109" t="s">
        <v>2678</v>
      </c>
      <c r="AY540" s="21" t="str">
        <f t="shared" si="40"/>
        <v>[616] = {wayshrines={-1,-1,-1,}, dlcId=DLC_WAKING_FLAME</v>
      </c>
      <c r="AZ540" s="21" t="str">
        <f t="shared" si="41"/>
        <v>, zoneIds={181}, veteran=false</v>
      </c>
      <c r="BA540" s="21" t="str">
        <f t="shared" si="42"/>
        <v>, setType=LIBSETS_SETTYPE_CYRODIIL</v>
      </c>
      <c r="BB540" s="21" t="str">
        <f t="shared" si="43"/>
        <v>, dropMechanic={LIBSETS_DROP_MECHANIC_MAIL_PVP_REWARDS_FOR_THE_WORTHY}},</v>
      </c>
      <c r="BC540" s="21" t="str">
        <f t="shared" si="44"/>
        <v xml:space="preserve"> --Dark Convergence / Dunkle Konvergenz   [Cyrodiil]</v>
      </c>
    </row>
    <row r="541" spans="1:55" x14ac:dyDescent="0.25">
      <c r="A541" s="5">
        <v>617</v>
      </c>
      <c r="B541" t="s">
        <v>2547</v>
      </c>
      <c r="C541" t="s">
        <v>2538</v>
      </c>
      <c r="D541" s="3">
        <f>A541</f>
        <v>617</v>
      </c>
      <c r="G541" s="3" t="s">
        <v>1480</v>
      </c>
      <c r="I541" t="s">
        <v>91</v>
      </c>
      <c r="J541" t="s">
        <v>91</v>
      </c>
      <c r="K541">
        <v>-1</v>
      </c>
      <c r="L541">
        <v>-1</v>
      </c>
      <c r="M541">
        <v>-1</v>
      </c>
      <c r="N541">
        <v>0</v>
      </c>
      <c r="O541" s="66" t="s">
        <v>125</v>
      </c>
      <c r="P541" s="3">
        <f>IF(AND(G541&lt;&gt;"LIBSETS_SETTYPE_BATTLEGROUND",G541&lt;&gt;"LIBSETS_SETTYPE_SPECIAL",G541&lt;&gt;"LIBSETS_SETTYPE_MYTHIC"), IF(Q541&lt;&gt;"",VLOOKUP(Q541,'ESO zone constants'!$D$3:$H$10001,5,FALSE),""),"")</f>
        <v>181</v>
      </c>
      <c r="Q541" t="str">
        <f>IF(AND(O541&lt;&gt;"",NOT(ISERROR(O541))),O541, IF(AND(K541&lt;&gt;"",K541&gt;0,NOT(ISERROR(K541))),VLOOKUP(K541,'ESO dumped WayshrineInfo'!$K$3:$N$9999,4,FALSE),""))</f>
        <v>Cyrodiil</v>
      </c>
      <c r="R541" s="66" t="s">
        <v>2552</v>
      </c>
      <c r="S541" s="19" t="str">
        <f>IF(AND(R541&lt;&gt;"",NOT(ISERROR(R541))),R541,IF(P541&lt;&gt;"",IF(NOT(ISERROR(VLOOKUP(P541,'ESO Dungeon constants'!$D$3:$H$9999,5,FALSE))),VLOOKUP(P541,'ESO Dungeon constants'!$D$3:$I$9999,6,FALSE),VLOOKUP(P541,'ESO zone constants'!$H$3:$K$9987,4,FALSE)),""))</f>
        <v>DLC_WAKING_FLAME</v>
      </c>
      <c r="T541" s="3" t="str">
        <f>IF(S541&lt;&gt;"",VLOOKUP(S541,'LibSets constants'!$B$4:$C$1003,2,FALSE),"")</f>
        <v>Waking Flame</v>
      </c>
      <c r="U541" s="33" t="s">
        <v>1546</v>
      </c>
      <c r="V541" s="3" t="str">
        <f>IF(U541&lt;&gt;"",IF(U541&lt;&gt;"LIBSETS_DROP_MECHANIC_MONSTER_NAME",VLOOKUP(U541,'LibSets constants'!$I$4:$L$1003,3,FALSE),""),"")</f>
        <v>Rewards for the worthy (Cyrodiil/Battleground mail)</v>
      </c>
      <c r="W541" s="3" t="str">
        <f>IF(U541&lt;&gt;"",IF(U541&lt;&gt;"LIBSETS_DROP_MECHANIC_MONSTER_NAME",VLOOKUP(U541,'LibSets constants'!$I$4:$L$1003,4,FALSE),""),"")</f>
        <v>Gerechter Lohn (Cyrodiil/Schlachtfeld Mail)</v>
      </c>
      <c r="X541" s="3"/>
      <c r="Y541" s="3" t="str">
        <f>IF(G541&lt;&gt;"LIBSETS_SETTYPE_BATTLEGROUND",IF(G541&lt;&gt;"LIBSETS_SETTYPE_SPECIAL",IF(X541&lt;&gt;"",X541,IF(Z541&lt;&gt;"",VLOOKUP(Z541,'ESO zone constants'!$D$3:$H$4953,5,FALSE),"")),""),"")</f>
        <v/>
      </c>
      <c r="AA541" s="33" t="s">
        <v>2549</v>
      </c>
      <c r="AB541" s="43" t="str">
        <f>IF(AA541&lt;&gt;"",IF(AA541&lt;&gt;"LIBSETS_DROP_MECHANIC_MONSTER_NAME",VLOOKUP(AA541,'LibSets constants'!$I$4:$L$1003,3,FALSE),""),"")</f>
        <v>Battleground vendor</v>
      </c>
      <c r="AC541" s="43" t="str">
        <f>IF(AA541&lt;&gt;"",IF(AA541&lt;&gt;"LIBSETS_DROP_MECHANIC_MONSTER_NAME",VLOOKUP(AA541,'LibSets constants'!$I$4:$L$1003,4,FALSE),""),"")</f>
        <v>Schlachtfeld Händler</v>
      </c>
      <c r="AD541" s="39"/>
      <c r="AF541" s="44"/>
      <c r="AG541" s="43"/>
      <c r="AH541" s="43"/>
      <c r="AI541" s="39"/>
      <c r="AK541" s="44"/>
      <c r="AL541" s="43"/>
      <c r="AM541" s="43"/>
      <c r="AP541" s="44"/>
      <c r="AQ541" s="43"/>
      <c r="AR541" s="43"/>
      <c r="AU541" s="44"/>
      <c r="AV541" s="43"/>
      <c r="AW541" s="43"/>
      <c r="AX541" s="109" t="s">
        <v>2678</v>
      </c>
      <c r="AY541" s="21" t="str">
        <f t="shared" si="40"/>
        <v>[617] = {wayshrines={-1,-1,-1,}, dlcId=DLC_WAKING_FLAME</v>
      </c>
      <c r="AZ541" s="21" t="str">
        <f t="shared" si="41"/>
        <v>, zoneIds={181}, veteran=false</v>
      </c>
      <c r="BA541" s="21" t="str">
        <f t="shared" si="42"/>
        <v>, setType=LIBSETS_SETTYPE_CYRODIIL</v>
      </c>
      <c r="BB541" s="21" t="str">
        <f t="shared" si="43"/>
        <v>, dropMechanic={LIBSETS_DROP_MECHANIC_MAIL_PVP_REWARDS_FOR_THE_WORTHY,LIBSETS_DROP_MECHANIC_BATTLEGROUND_VENDOR}},</v>
      </c>
      <c r="BC541" s="21" t="str">
        <f t="shared" si="44"/>
        <v xml:space="preserve"> --Plaguebreak / Seuchenbruch   [Cyrodiil]</v>
      </c>
    </row>
    <row r="542" spans="1:55" x14ac:dyDescent="0.25">
      <c r="A542" s="5">
        <v>618</v>
      </c>
      <c r="B542" t="s">
        <v>2548</v>
      </c>
      <c r="C542" t="s">
        <v>2677</v>
      </c>
      <c r="D542" s="3">
        <f>A542</f>
        <v>618</v>
      </c>
      <c r="G542" s="3" t="s">
        <v>1480</v>
      </c>
      <c r="I542" t="s">
        <v>91</v>
      </c>
      <c r="J542" t="s">
        <v>91</v>
      </c>
      <c r="K542">
        <v>-1</v>
      </c>
      <c r="L542">
        <v>-1</v>
      </c>
      <c r="M542">
        <v>-1</v>
      </c>
      <c r="N542">
        <v>0</v>
      </c>
      <c r="O542" s="66" t="s">
        <v>125</v>
      </c>
      <c r="P542" s="3">
        <f>IF(AND(G542&lt;&gt;"LIBSETS_SETTYPE_BATTLEGROUND",G542&lt;&gt;"LIBSETS_SETTYPE_SPECIAL",G542&lt;&gt;"LIBSETS_SETTYPE_MYTHIC"), IF(Q542&lt;&gt;"",VLOOKUP(Q542,'ESO zone constants'!$D$3:$H$10001,5,FALSE),""),"")</f>
        <v>181</v>
      </c>
      <c r="Q542" t="str">
        <f>IF(AND(O542&lt;&gt;"",NOT(ISERROR(O542))),O542, IF(AND(K542&lt;&gt;"",K542&gt;0,NOT(ISERROR(K542))),VLOOKUP(K542,'ESO dumped WayshrineInfo'!$K$3:$N$9999,4,FALSE),""))</f>
        <v>Cyrodiil</v>
      </c>
      <c r="R542" s="66" t="s">
        <v>2552</v>
      </c>
      <c r="S542" s="19" t="str">
        <f>IF(AND(R542&lt;&gt;"",NOT(ISERROR(R542))),R542,IF(P542&lt;&gt;"",IF(NOT(ISERROR(VLOOKUP(P542,'ESO Dungeon constants'!$D$3:$H$9999,5,FALSE))),VLOOKUP(P542,'ESO Dungeon constants'!$D$3:$I$9999,6,FALSE),VLOOKUP(P542,'ESO zone constants'!$H$3:$K$9987,4,FALSE)),""))</f>
        <v>DLC_WAKING_FLAME</v>
      </c>
      <c r="T542" s="3" t="str">
        <f>IF(S542&lt;&gt;"",VLOOKUP(S542,'LibSets constants'!$B$4:$C$1003,2,FALSE),"")</f>
        <v>Waking Flame</v>
      </c>
      <c r="U542" s="33" t="s">
        <v>1546</v>
      </c>
      <c r="V542" s="3" t="str">
        <f>IF(U542&lt;&gt;"",IF(U542&lt;&gt;"LIBSETS_DROP_MECHANIC_MONSTER_NAME",VLOOKUP(U542,'LibSets constants'!$I$4:$L$1003,3,FALSE),""),"")</f>
        <v>Rewards for the worthy (Cyrodiil/Battleground mail)</v>
      </c>
      <c r="W542" s="3" t="str">
        <f>IF(U542&lt;&gt;"",IF(U542&lt;&gt;"LIBSETS_DROP_MECHANIC_MONSTER_NAME",VLOOKUP(U542,'LibSets constants'!$I$4:$L$1003,4,FALSE),""),"")</f>
        <v>Gerechter Lohn (Cyrodiil/Schlachtfeld Mail)</v>
      </c>
      <c r="X542" s="3"/>
      <c r="Y542" s="3" t="str">
        <f>IF(G542&lt;&gt;"LIBSETS_SETTYPE_BATTLEGROUND",IF(G542&lt;&gt;"LIBSETS_SETTYPE_SPECIAL",IF(X542&lt;&gt;"",X542,IF(Z542&lt;&gt;"",VLOOKUP(Z542,'ESO zone constants'!$D$3:$H$4953,5,FALSE),"")),""),"")</f>
        <v/>
      </c>
      <c r="AA542" s="33" t="s">
        <v>2549</v>
      </c>
      <c r="AB542" s="43" t="str">
        <f>IF(AA542&lt;&gt;"",IF(AA542&lt;&gt;"LIBSETS_DROP_MECHANIC_MONSTER_NAME",VLOOKUP(AA542,'LibSets constants'!$I$4:$L$1003,3,FALSE),""),"")</f>
        <v>Battleground vendor</v>
      </c>
      <c r="AC542" s="43" t="str">
        <f>IF(AA542&lt;&gt;"",IF(AA542&lt;&gt;"LIBSETS_DROP_MECHANIC_MONSTER_NAME",VLOOKUP(AA542,'LibSets constants'!$I$4:$L$1003,4,FALSE),""),"")</f>
        <v>Schlachtfeld Händler</v>
      </c>
      <c r="AD542" s="39"/>
      <c r="AI542" s="39"/>
      <c r="AX542" s="109" t="s">
        <v>2678</v>
      </c>
      <c r="AY542" s="21" t="str">
        <f t="shared" si="40"/>
        <v>[618] = {wayshrines={-1,-1,-1,}, dlcId=DLC_WAKING_FLAME</v>
      </c>
      <c r="AZ542" s="21" t="str">
        <f t="shared" si="41"/>
        <v>, zoneIds={181}, veteran=false</v>
      </c>
      <c r="BA542" s="21" t="str">
        <f t="shared" si="42"/>
        <v>, setType=LIBSETS_SETTYPE_CYRODIIL</v>
      </c>
      <c r="BB542" s="21" t="str">
        <f t="shared" si="43"/>
        <v>, dropMechanic={LIBSETS_DROP_MECHANIC_MAIL_PVP_REWARDS_FOR_THE_WORTHY,LIBSETS_DROP_MECHANIC_BATTLEGROUND_VENDOR}},</v>
      </c>
      <c r="BC542" s="21" t="str">
        <f t="shared" si="44"/>
        <v xml:space="preserve"> --Hrothgar\'s Chill / Hrothgars Kühle   [Cyrodiil]</v>
      </c>
    </row>
    <row r="543" spans="1:55" x14ac:dyDescent="0.25">
      <c r="A543" s="77">
        <v>619</v>
      </c>
      <c r="B543" t="s">
        <v>2786</v>
      </c>
      <c r="C543" t="s">
        <v>2785</v>
      </c>
      <c r="D543" s="3">
        <f>A543</f>
        <v>619</v>
      </c>
      <c r="G543" s="8" t="s">
        <v>1482</v>
      </c>
      <c r="I543" t="s">
        <v>91</v>
      </c>
      <c r="J543" t="s">
        <v>91</v>
      </c>
      <c r="K543">
        <v>497</v>
      </c>
      <c r="L543">
        <v>497</v>
      </c>
      <c r="M543">
        <v>497</v>
      </c>
      <c r="O543" s="66" t="s">
        <v>2741</v>
      </c>
      <c r="P543" s="3">
        <f>IF(AND(G543&lt;&gt;"LIBSETS_SETTYPE_BATTLEGROUND",G543&lt;&gt;"LIBSETS_SETTYPE_SPECIAL",G543&lt;&gt;"LIBSETS_SETTYPE_MYTHIC"), IF(Q543&lt;&gt;"",VLOOKUP(Q543,'ESO zone constants'!$D$3:$H$10001,5,FALSE),""),"")</f>
        <v>1301</v>
      </c>
      <c r="Q543" t="str">
        <f>IF(AND(O543&lt;&gt;"",NOT(ISERROR(O543))),O543, IF(AND(K543&lt;&gt;"",K543&gt;0,NOT(ISERROR(K543))),VLOOKUP(K543,'ESO dumped WayshrineInfo'!$K$3:$N$9999,4,FALSE),""))</f>
        <v>Coral Aerie</v>
      </c>
      <c r="S543" s="19" t="str">
        <f>IF(AND(R543&lt;&gt;"",NOT(ISERROR(R543))),R543,IF(P543&lt;&gt;"",IF(NOT(ISERROR(VLOOKUP(P543,'ESO Dungeon constants'!$D$3:$H$9999,5,FALSE))),VLOOKUP(P543,'ESO Dungeon constants'!$D$3:$I$9999,6,FALSE),VLOOKUP(P543,'ESO zone constants'!$H$3:$K$9987,4,FALSE)),""))</f>
        <v>DLC_ASCENDING_TIDE</v>
      </c>
      <c r="T543" s="3" t="str">
        <f>IF(S543&lt;&gt;"",VLOOKUP(S543,'LibSets constants'!$B$4:$C$1003,2,FALSE),"")</f>
        <v>Ascending Tide</v>
      </c>
      <c r="X543" s="3"/>
      <c r="Y543" s="3" t="str">
        <f>IF(G543&lt;&gt;"LIBSETS_SETTYPE_BATTLEGROUND",IF(G543&lt;&gt;"LIBSETS_SETTYPE_SPECIAL",IF(X543&lt;&gt;"",X543,IF(Z543&lt;&gt;"",VLOOKUP(Z543,'ESO zone constants'!$D$3:$H$4953,5,FALSE),"")),""),"")</f>
        <v/>
      </c>
      <c r="Z543" t="str">
        <f>IF(AND(O543&lt;&gt;"",NOT(ISERROR(O543))),"",IF(AND(L543&lt;&gt;"",L543&gt;0,NOT(ISERROR(L543))),VLOOKUP(L543,'ESO dumped WayshrineInfo'!$K$3:$N$9999,4,FALSE),""))</f>
        <v/>
      </c>
      <c r="AD543" s="39"/>
      <c r="AI543" s="39"/>
      <c r="AX543" s="113"/>
      <c r="AY543" s="21" t="str">
        <f t="shared" si="40"/>
        <v>[619] = {wayshrines={497,497,497,}, dlcId=DLC_ASCENDING_TIDE</v>
      </c>
      <c r="AZ543" s="21" t="str">
        <f t="shared" si="41"/>
        <v>, zoneIds={1301}, veteran=false</v>
      </c>
      <c r="BA543" s="21" t="str">
        <f t="shared" si="42"/>
        <v>, setType=LIBSETS_SETTYPE_DUNGEON</v>
      </c>
      <c r="BB543" s="21" t="str">
        <f t="shared" si="43"/>
        <v>},</v>
      </c>
      <c r="BC543" s="21" t="str">
        <f t="shared" si="44"/>
        <v xml:space="preserve"> --Maligalig\'s Maelstrom / Maligaligs Mahlstrom   [Coral Aerie]</v>
      </c>
    </row>
    <row r="544" spans="1:55" x14ac:dyDescent="0.25">
      <c r="A544" s="77">
        <v>620</v>
      </c>
      <c r="B544" t="s">
        <v>2784</v>
      </c>
      <c r="C544" t="s">
        <v>2773</v>
      </c>
      <c r="D544" s="3">
        <f>A544</f>
        <v>620</v>
      </c>
      <c r="G544" s="8" t="s">
        <v>1482</v>
      </c>
      <c r="I544" t="s">
        <v>91</v>
      </c>
      <c r="J544" t="s">
        <v>91</v>
      </c>
      <c r="K544">
        <v>497</v>
      </c>
      <c r="L544">
        <v>497</v>
      </c>
      <c r="M544">
        <v>497</v>
      </c>
      <c r="O544" s="66" t="s">
        <v>2741</v>
      </c>
      <c r="P544" s="3">
        <f>IF(AND(G544&lt;&gt;"LIBSETS_SETTYPE_BATTLEGROUND",G544&lt;&gt;"LIBSETS_SETTYPE_SPECIAL",G544&lt;&gt;"LIBSETS_SETTYPE_MYTHIC"), IF(Q544&lt;&gt;"",VLOOKUP(Q544,'ESO zone constants'!$D$3:$H$10001,5,FALSE),""),"")</f>
        <v>1301</v>
      </c>
      <c r="Q544" t="str">
        <f>IF(AND(O544&lt;&gt;"",NOT(ISERROR(O544))),O544, IF(AND(K544&lt;&gt;"",K544&gt;0,NOT(ISERROR(K544))),VLOOKUP(K544,'ESO dumped WayshrineInfo'!$K$3:$N$9999,4,FALSE),""))</f>
        <v>Coral Aerie</v>
      </c>
      <c r="S544" s="19" t="str">
        <f>IF(AND(R544&lt;&gt;"",NOT(ISERROR(R544))),R544,IF(P544&lt;&gt;"",IF(NOT(ISERROR(VLOOKUP(P544,'ESO Dungeon constants'!$D$3:$H$9999,5,FALSE))),VLOOKUP(P544,'ESO Dungeon constants'!$D$3:$I$9999,6,FALSE),VLOOKUP(P544,'ESO zone constants'!$H$3:$K$9987,4,FALSE)),""))</f>
        <v>DLC_ASCENDING_TIDE</v>
      </c>
      <c r="T544" s="3" t="str">
        <f>IF(S544&lt;&gt;"",VLOOKUP(S544,'LibSets constants'!$B$4:$C$1003,2,FALSE),"")</f>
        <v>Ascending Tide</v>
      </c>
      <c r="X544" s="3"/>
      <c r="Y544" s="3" t="str">
        <f>IF(G544&lt;&gt;"LIBSETS_SETTYPE_BATTLEGROUND",IF(G544&lt;&gt;"LIBSETS_SETTYPE_SPECIAL",IF(X544&lt;&gt;"",X544,IF(Z544&lt;&gt;"",VLOOKUP(Z544,'ESO zone constants'!$D$3:$H$4953,5,FALSE),"")),""),"")</f>
        <v/>
      </c>
      <c r="Z544" t="str">
        <f>IF(AND(O544&lt;&gt;"",NOT(ISERROR(O544))),"",IF(AND(L544&lt;&gt;"",L544&gt;0,NOT(ISERROR(L544))),VLOOKUP(L544,'ESO dumped WayshrineInfo'!$K$3:$N$9999,4,FALSE),""))</f>
        <v/>
      </c>
      <c r="AD544" s="42"/>
      <c r="AI544" s="42"/>
      <c r="AX544" s="113"/>
      <c r="AY544" s="21" t="str">
        <f t="shared" si="40"/>
        <v>[620] = {wayshrines={497,497,497,}, dlcId=DLC_ASCENDING_TIDE</v>
      </c>
      <c r="AZ544" s="21" t="str">
        <f t="shared" si="41"/>
        <v>, zoneIds={1301}, veteran=false</v>
      </c>
      <c r="BA544" s="21" t="str">
        <f t="shared" si="42"/>
        <v>, setType=LIBSETS_SETTYPE_DUNGEON</v>
      </c>
      <c r="BB544" s="21" t="str">
        <f t="shared" si="43"/>
        <v>},</v>
      </c>
      <c r="BC544" s="21" t="str">
        <f t="shared" si="44"/>
        <v xml:space="preserve"> --Gryphon\'s Reprisal / Vergeltung des Greifen   [Coral Aerie]</v>
      </c>
    </row>
    <row r="545" spans="1:55" x14ac:dyDescent="0.25">
      <c r="A545" s="77">
        <v>621</v>
      </c>
      <c r="B545" t="s">
        <v>2783</v>
      </c>
      <c r="C545" t="s">
        <v>2743</v>
      </c>
      <c r="D545" s="3">
        <f>A545</f>
        <v>621</v>
      </c>
      <c r="G545" s="8" t="s">
        <v>1482</v>
      </c>
      <c r="I545" t="s">
        <v>91</v>
      </c>
      <c r="J545" t="s">
        <v>91</v>
      </c>
      <c r="K545">
        <v>497</v>
      </c>
      <c r="L545">
        <v>497</v>
      </c>
      <c r="M545">
        <v>497</v>
      </c>
      <c r="O545" s="66" t="s">
        <v>2741</v>
      </c>
      <c r="P545" s="3">
        <f>IF(AND(G545&lt;&gt;"LIBSETS_SETTYPE_BATTLEGROUND",G545&lt;&gt;"LIBSETS_SETTYPE_SPECIAL",G545&lt;&gt;"LIBSETS_SETTYPE_MYTHIC"), IF(Q545&lt;&gt;"",VLOOKUP(Q545,'ESO zone constants'!$D$3:$H$10001,5,FALSE),""),"")</f>
        <v>1301</v>
      </c>
      <c r="Q545" t="str">
        <f>IF(AND(O545&lt;&gt;"",NOT(ISERROR(O545))),O545, IF(AND(K545&lt;&gt;"",K545&gt;0,NOT(ISERROR(K545))),VLOOKUP(K545,'ESO dumped WayshrineInfo'!$K$3:$N$9999,4,FALSE),""))</f>
        <v>Coral Aerie</v>
      </c>
      <c r="S545" s="19" t="str">
        <f>IF(AND(R545&lt;&gt;"",NOT(ISERROR(R545))),R545,IF(P545&lt;&gt;"",IF(NOT(ISERROR(VLOOKUP(P545,'ESO Dungeon constants'!$D$3:$H$9999,5,FALSE))),VLOOKUP(P545,'ESO Dungeon constants'!$D$3:$I$9999,6,FALSE),VLOOKUP(P545,'ESO zone constants'!$H$3:$K$9987,4,FALSE)),""))</f>
        <v>DLC_ASCENDING_TIDE</v>
      </c>
      <c r="T545" s="3" t="str">
        <f>IF(S545&lt;&gt;"",VLOOKUP(S545,'LibSets constants'!$B$4:$C$1003,2,FALSE),"")</f>
        <v>Ascending Tide</v>
      </c>
      <c r="X545" s="3"/>
      <c r="Y545" s="3" t="str">
        <f>IF(G545&lt;&gt;"LIBSETS_SETTYPE_BATTLEGROUND",IF(G545&lt;&gt;"LIBSETS_SETTYPE_SPECIAL",IF(X545&lt;&gt;"",X545,IF(Z545&lt;&gt;"",VLOOKUP(Z545,'ESO zone constants'!$D$3:$H$4953,5,FALSE),"")),""),"")</f>
        <v/>
      </c>
      <c r="Z545" t="str">
        <f>IF(AND(O545&lt;&gt;"",NOT(ISERROR(O545))),"",IF(AND(L545&lt;&gt;"",L545&gt;0,NOT(ISERROR(L545))),VLOOKUP(L545,'ESO dumped WayshrineInfo'!$K$3:$N$9999,4,FALSE),""))</f>
        <v/>
      </c>
      <c r="AD545" s="42"/>
      <c r="AI545" s="42"/>
      <c r="AX545" s="113"/>
      <c r="AY545" s="21" t="str">
        <f t="shared" si="40"/>
        <v>[621] = {wayshrines={497,497,497,}, dlcId=DLC_ASCENDING_TIDE</v>
      </c>
      <c r="AZ545" s="21" t="str">
        <f t="shared" si="41"/>
        <v>, zoneIds={1301}, veteran=false</v>
      </c>
      <c r="BA545" s="21" t="str">
        <f t="shared" si="42"/>
        <v>, setType=LIBSETS_SETTYPE_DUNGEON</v>
      </c>
      <c r="BB545" s="21" t="str">
        <f t="shared" si="43"/>
        <v>},</v>
      </c>
      <c r="BC545" s="21" t="str">
        <f t="shared" si="44"/>
        <v xml:space="preserve"> --Glacial Guardian / Gletscherwächter   [Coral Aerie]</v>
      </c>
    </row>
    <row r="546" spans="1:55" x14ac:dyDescent="0.25">
      <c r="A546" s="77">
        <v>622</v>
      </c>
      <c r="B546" t="s">
        <v>2782</v>
      </c>
      <c r="C546" t="s">
        <v>2745</v>
      </c>
      <c r="D546" s="3">
        <f>A546</f>
        <v>622</v>
      </c>
      <c r="G546" s="8" t="s">
        <v>1482</v>
      </c>
      <c r="I546" t="s">
        <v>91</v>
      </c>
      <c r="J546" t="s">
        <v>91</v>
      </c>
      <c r="K546">
        <v>498</v>
      </c>
      <c r="L546">
        <v>498</v>
      </c>
      <c r="M546">
        <v>498</v>
      </c>
      <c r="O546" s="66" t="s">
        <v>2753</v>
      </c>
      <c r="P546" s="3">
        <f>IF(AND(G546&lt;&gt;"LIBSETS_SETTYPE_BATTLEGROUND",G546&lt;&gt;"LIBSETS_SETTYPE_SPECIAL",G546&lt;&gt;"LIBSETS_SETTYPE_MYTHIC"), IF(Q546&lt;&gt;"",VLOOKUP(Q546,'ESO zone constants'!$D$3:$H$10001,5,FALSE),""),"")</f>
        <v>1302</v>
      </c>
      <c r="Q546" t="str">
        <f>IF(AND(O546&lt;&gt;"",NOT(ISERROR(O546))),O546, IF(AND(K546&lt;&gt;"",K546&gt;0,NOT(ISERROR(K546))),VLOOKUP(K546,'ESO dumped WayshrineInfo'!$K$3:$N$9999,4,FALSE),""))</f>
        <v>Shipwright's Regret</v>
      </c>
      <c r="S546" s="19" t="str">
        <f>IF(AND(R546&lt;&gt;"",NOT(ISERROR(R546))),R546,IF(P546&lt;&gt;"",IF(NOT(ISERROR(VLOOKUP(P546,'ESO Dungeon constants'!$D$3:$H$9999,5,FALSE))),VLOOKUP(P546,'ESO Dungeon constants'!$D$3:$I$9999,6,FALSE),VLOOKUP(P546,'ESO zone constants'!$H$3:$K$9987,4,FALSE)),""))</f>
        <v>DLC_ASCENDING_TIDE</v>
      </c>
      <c r="T546" s="3" t="str">
        <f>IF(S546&lt;&gt;"",VLOOKUP(S546,'LibSets constants'!$B$4:$C$1003,2,FALSE),"")</f>
        <v>Ascending Tide</v>
      </c>
      <c r="X546" s="3"/>
      <c r="Y546" s="3" t="str">
        <f>IF(G546&lt;&gt;"LIBSETS_SETTYPE_BATTLEGROUND",IF(G546&lt;&gt;"LIBSETS_SETTYPE_SPECIAL",IF(X546&lt;&gt;"",X546,IF(Z546&lt;&gt;"",VLOOKUP(Z546,'ESO zone constants'!$D$3:$H$4953,5,FALSE),"")),""),"")</f>
        <v/>
      </c>
      <c r="Z546" t="str">
        <f>IF(AND(O546&lt;&gt;"",NOT(ISERROR(O546))),"",IF(AND(L546&lt;&gt;"",L546&gt;0,NOT(ISERROR(L546))),VLOOKUP(L546,'ESO dumped WayshrineInfo'!$K$3:$N$9999,4,FALSE),""))</f>
        <v/>
      </c>
      <c r="AD546" s="42"/>
      <c r="AI546" s="42"/>
      <c r="AX546" s="113"/>
      <c r="AY546" s="21" t="str">
        <f t="shared" si="40"/>
        <v>[622] = {wayshrines={498,498,498,}, dlcId=DLC_ASCENDING_TIDE</v>
      </c>
      <c r="AZ546" s="21" t="str">
        <f t="shared" si="41"/>
        <v>, zoneIds={1302}, veteran=false</v>
      </c>
      <c r="BA546" s="21" t="str">
        <f t="shared" si="42"/>
        <v>, setType=LIBSETS_SETTYPE_DUNGEON</v>
      </c>
      <c r="BB546" s="21" t="str">
        <f t="shared" si="43"/>
        <v>},</v>
      </c>
      <c r="BC546" s="21" t="str">
        <f t="shared" si="44"/>
        <v xml:space="preserve"> --Turning Tide / Gezeitenwechsel   [Shipwright's Regret]</v>
      </c>
    </row>
    <row r="547" spans="1:55" x14ac:dyDescent="0.25">
      <c r="A547" s="77">
        <v>623</v>
      </c>
      <c r="B547" t="s">
        <v>2781</v>
      </c>
      <c r="C547" t="s">
        <v>2774</v>
      </c>
      <c r="D547" s="3">
        <f>A547</f>
        <v>623</v>
      </c>
      <c r="G547" s="8" t="s">
        <v>1482</v>
      </c>
      <c r="I547" t="s">
        <v>91</v>
      </c>
      <c r="J547" t="s">
        <v>91</v>
      </c>
      <c r="K547">
        <v>498</v>
      </c>
      <c r="L547">
        <v>498</v>
      </c>
      <c r="M547">
        <v>498</v>
      </c>
      <c r="O547" s="66" t="s">
        <v>2753</v>
      </c>
      <c r="P547" s="3">
        <f>IF(AND(G547&lt;&gt;"LIBSETS_SETTYPE_BATTLEGROUND",G547&lt;&gt;"LIBSETS_SETTYPE_SPECIAL",G547&lt;&gt;"LIBSETS_SETTYPE_MYTHIC"), IF(Q547&lt;&gt;"",VLOOKUP(Q547,'ESO zone constants'!$D$3:$H$10001,5,FALSE),""),"")</f>
        <v>1302</v>
      </c>
      <c r="Q547" t="str">
        <f>IF(AND(O547&lt;&gt;"",NOT(ISERROR(O547))),O547, IF(AND(K547&lt;&gt;"",K547&gt;0,NOT(ISERROR(K547))),VLOOKUP(K547,'ESO dumped WayshrineInfo'!$K$3:$N$9999,4,FALSE),""))</f>
        <v>Shipwright's Regret</v>
      </c>
      <c r="S547" s="19" t="str">
        <f>IF(AND(R547&lt;&gt;"",NOT(ISERROR(R547))),R547,IF(P547&lt;&gt;"",IF(NOT(ISERROR(VLOOKUP(P547,'ESO Dungeon constants'!$D$3:$H$9999,5,FALSE))),VLOOKUP(P547,'ESO Dungeon constants'!$D$3:$I$9999,6,FALSE),VLOOKUP(P547,'ESO zone constants'!$H$3:$K$9987,4,FALSE)),""))</f>
        <v>DLC_ASCENDING_TIDE</v>
      </c>
      <c r="T547" s="3" t="str">
        <f>IF(S547&lt;&gt;"",VLOOKUP(S547,'LibSets constants'!$B$4:$C$1003,2,FALSE),"")</f>
        <v>Ascending Tide</v>
      </c>
      <c r="X547" s="3"/>
      <c r="Y547" s="3" t="str">
        <f>IF(G547&lt;&gt;"LIBSETS_SETTYPE_BATTLEGROUND",IF(G547&lt;&gt;"LIBSETS_SETTYPE_SPECIAL",IF(X547&lt;&gt;"",X547,IF(Z547&lt;&gt;"",VLOOKUP(Z547,'ESO zone constants'!$D$3:$H$4953,5,FALSE),"")),""),"")</f>
        <v/>
      </c>
      <c r="Z547" t="str">
        <f>IF(AND(O547&lt;&gt;"",NOT(ISERROR(O547))),"",IF(AND(L547&lt;&gt;"",L547&gt;0,NOT(ISERROR(L547))),VLOOKUP(L547,'ESO dumped WayshrineInfo'!$K$3:$N$9999,4,FALSE),""))</f>
        <v/>
      </c>
      <c r="AD547" s="42"/>
      <c r="AI547" s="42"/>
      <c r="AW547" s="43"/>
      <c r="AX547" s="113"/>
      <c r="AY547" s="21" t="str">
        <f t="shared" si="40"/>
        <v>[623] = {wayshrines={498,498,498,}, dlcId=DLC_ASCENDING_TIDE</v>
      </c>
      <c r="AZ547" s="21" t="str">
        <f t="shared" si="41"/>
        <v>, zoneIds={1302}, veteran=false</v>
      </c>
      <c r="BA547" s="21" t="str">
        <f t="shared" si="42"/>
        <v>, setType=LIBSETS_SETTYPE_DUNGEON</v>
      </c>
      <c r="BB547" s="21" t="str">
        <f t="shared" si="43"/>
        <v>},</v>
      </c>
      <c r="BC547" s="21" t="str">
        <f t="shared" si="44"/>
        <v xml:space="preserve"> --Storm-Cursed\’s Revenge / Rache des Sturmverfluchten   [Shipwright's Regret]</v>
      </c>
    </row>
    <row r="548" spans="1:55" x14ac:dyDescent="0.25">
      <c r="A548" s="77">
        <v>624</v>
      </c>
      <c r="B548" t="s">
        <v>2779</v>
      </c>
      <c r="C548" t="s">
        <v>2780</v>
      </c>
      <c r="D548" s="3">
        <f>A548</f>
        <v>624</v>
      </c>
      <c r="G548" s="8" t="s">
        <v>1482</v>
      </c>
      <c r="I548" t="s">
        <v>91</v>
      </c>
      <c r="J548" t="s">
        <v>91</v>
      </c>
      <c r="K548">
        <v>498</v>
      </c>
      <c r="L548">
        <v>498</v>
      </c>
      <c r="M548">
        <v>498</v>
      </c>
      <c r="O548" s="66" t="s">
        <v>2753</v>
      </c>
      <c r="P548" s="3">
        <f>IF(AND(G548&lt;&gt;"LIBSETS_SETTYPE_BATTLEGROUND",G548&lt;&gt;"LIBSETS_SETTYPE_SPECIAL",G548&lt;&gt;"LIBSETS_SETTYPE_MYTHIC"), IF(Q548&lt;&gt;"",VLOOKUP(Q548,'ESO zone constants'!$D$3:$H$10001,5,FALSE),""),"")</f>
        <v>1302</v>
      </c>
      <c r="Q548" t="str">
        <f>IF(AND(O548&lt;&gt;"",NOT(ISERROR(O548))),O548, IF(AND(K548&lt;&gt;"",K548&gt;0,NOT(ISERROR(K548))),VLOOKUP(K548,'ESO dumped WayshrineInfo'!$K$3:$N$9999,4,FALSE),""))</f>
        <v>Shipwright's Regret</v>
      </c>
      <c r="S548" s="19" t="str">
        <f>IF(AND(R548&lt;&gt;"",NOT(ISERROR(R548))),R548,IF(P548&lt;&gt;"",IF(NOT(ISERROR(VLOOKUP(P548,'ESO Dungeon constants'!$D$3:$H$9999,5,FALSE))),VLOOKUP(P548,'ESO Dungeon constants'!$D$3:$I$9999,6,FALSE),VLOOKUP(P548,'ESO zone constants'!$H$3:$K$9987,4,FALSE)),""))</f>
        <v>DLC_ASCENDING_TIDE</v>
      </c>
      <c r="T548" s="3" t="str">
        <f>IF(S548&lt;&gt;"",VLOOKUP(S548,'LibSets constants'!$B$4:$C$1003,2,FALSE),"")</f>
        <v>Ascending Tide</v>
      </c>
      <c r="X548" s="3"/>
      <c r="Y548" s="3" t="str">
        <f>IF(G548&lt;&gt;"LIBSETS_SETTYPE_BATTLEGROUND",IF(G548&lt;&gt;"LIBSETS_SETTYPE_SPECIAL",IF(X548&lt;&gt;"",X548,IF(Z548&lt;&gt;"",VLOOKUP(Z548,'ESO zone constants'!$D$3:$H$4953,5,FALSE),"")),""),"")</f>
        <v/>
      </c>
      <c r="Z548" t="str">
        <f>IF(AND(O548&lt;&gt;"",NOT(ISERROR(O548))),"",IF(AND(L548&lt;&gt;"",L548&gt;0,NOT(ISERROR(L548))),VLOOKUP(L548,'ESO dumped WayshrineInfo'!$K$3:$N$9999,4,FALSE),""))</f>
        <v/>
      </c>
      <c r="AB548" s="43"/>
      <c r="AC548" s="43"/>
      <c r="AD548" s="42"/>
      <c r="AF548" s="44"/>
      <c r="AG548" s="43"/>
      <c r="AH548" s="43"/>
      <c r="AI548" s="42"/>
      <c r="AK548" s="44"/>
      <c r="AL548" s="43"/>
      <c r="AM548" s="43"/>
      <c r="AP548" s="44"/>
      <c r="AQ548" s="43"/>
      <c r="AR548" s="43"/>
      <c r="AU548" s="44"/>
      <c r="AV548" s="43"/>
      <c r="AW548" s="43"/>
      <c r="AX548" s="113"/>
      <c r="AY548" s="21" t="str">
        <f t="shared" si="40"/>
        <v>[624] = {wayshrines={498,498,498,}, dlcId=DLC_ASCENDING_TIDE</v>
      </c>
      <c r="AZ548" s="21" t="str">
        <f t="shared" si="41"/>
        <v>, zoneIds={1302}, veteran=false</v>
      </c>
      <c r="BA548" s="21" t="str">
        <f t="shared" si="42"/>
        <v>, setType=LIBSETS_SETTYPE_DUNGEON</v>
      </c>
      <c r="BB548" s="21" t="str">
        <f t="shared" si="43"/>
        <v>},</v>
      </c>
      <c r="BC548" s="21" t="str">
        <f t="shared" si="44"/>
        <v xml:space="preserve"> --Spriggan\’s Vigor / Elan des Zweiglings   [Shipwright's Regret]</v>
      </c>
    </row>
    <row r="549" spans="1:55" x14ac:dyDescent="0.25">
      <c r="A549" s="5">
        <v>625</v>
      </c>
      <c r="B549" t="s">
        <v>2688</v>
      </c>
      <c r="C549" t="s">
        <v>2730</v>
      </c>
      <c r="D549" s="3">
        <f>A549</f>
        <v>625</v>
      </c>
      <c r="G549" s="3" t="s">
        <v>1692</v>
      </c>
      <c r="I549" t="s">
        <v>91</v>
      </c>
      <c r="J549" t="s">
        <v>91</v>
      </c>
      <c r="K549" s="37">
        <v>-1</v>
      </c>
      <c r="L549" s="37">
        <v>-1</v>
      </c>
      <c r="M549" s="37">
        <v>-1</v>
      </c>
      <c r="O549" s="66" t="s">
        <v>1809</v>
      </c>
      <c r="P549" s="3" t="str">
        <f>IF(AND(G549&lt;&gt;"LIBSETS_SETTYPE_BATTLEGROUND",G549&lt;&gt;"LIBSETS_SETTYPE_SPECIAL",G549&lt;&gt;"LIBSETS_SETTYPE_MYTHIC"), IF(Q549&lt;&gt;"",VLOOKUP(Q549,'ESO zone constants'!$D$3:$H$10001,5,FALSE),""),"")</f>
        <v/>
      </c>
      <c r="Q549" t="str">
        <f>IF(AND(O549&lt;&gt;"",NOT(ISERROR(O549))),O549, IF(AND(K549&lt;&gt;"",K549&gt;0,NOT(ISERROR(K549))),VLOOKUP(K549,'ESO dumped WayshrineInfo'!$K$3:$N$9999,4,FALSE),""))</f>
        <v>Antiquities</v>
      </c>
      <c r="R549" s="66" t="s">
        <v>2681</v>
      </c>
      <c r="S549" s="19" t="str">
        <f>IF(AND(R549&lt;&gt;"",NOT(ISERROR(R549))),R549,IF(P549&lt;&gt;"",IF(NOT(ISERROR(VLOOKUP(P549,'ESO Dungeon constants'!$D$3:$H$9999,5,FALSE))),VLOOKUP(P549,'ESO Dungeon constants'!$D$3:$I$9999,6,FALSE),VLOOKUP(P549,'ESO zone constants'!$H$3:$K$9987,4,FALSE)),""))</f>
        <v>DLC_DEADLANDS</v>
      </c>
      <c r="T549" s="3" t="str">
        <f>IF(S549&lt;&gt;"",VLOOKUP(S549,'LibSets constants'!$B$4:$C$1003,2,FALSE),"")</f>
        <v>The Deadlands</v>
      </c>
      <c r="U549" s="33" t="s">
        <v>1689</v>
      </c>
      <c r="V549" s="3" t="str">
        <f>IF(U549&lt;&gt;"",IF(U549&lt;&gt;"LIBSETS_DROP_MECHANIC_MONSTER_NAME",VLOOKUP(U549,'LibSets constants'!$I$4:$L$1003,3,FALSE),""),"")</f>
        <v>Antiquities (Mythic set items)</v>
      </c>
      <c r="W549" s="3" t="str">
        <f>IF(U549&lt;&gt;"",IF(U549&lt;&gt;"LIBSETS_DROP_MECHANIC_MONSTER_NAME",VLOOKUP(U549,'LibSets constants'!$I$4:$L$1003,4,FALSE),""),"")</f>
        <v>Antiquitäten (Mytische Set Gegenstände)</v>
      </c>
      <c r="X549" s="3"/>
      <c r="Y549" s="3" t="str">
        <f>IF(G549&lt;&gt;"LIBSETS_SETTYPE_BATTLEGROUND",IF(G549&lt;&gt;"LIBSETS_SETTYPE_SPECIAL",IF(X549&lt;&gt;"",X549,IF(Z549&lt;&gt;"",VLOOKUP(Z549,'ESO zone constants'!$D$3:$H$4953,5,FALSE),"")),""),"")</f>
        <v/>
      </c>
      <c r="Z549" t="str">
        <f>IF(AND(O549&lt;&gt;"",NOT(ISERROR(O549))),"",IF(AND(L549&lt;&gt;"",L549&gt;0,NOT(ISERROR(L549))),VLOOKUP(L549,'ESO dumped WayshrineInfo'!$K$3:$N$9999,4,FALSE),""))</f>
        <v/>
      </c>
      <c r="AD549" s="42"/>
      <c r="AI549" s="42"/>
      <c r="AX549" s="113"/>
      <c r="AY549" s="21" t="str">
        <f t="shared" si="40"/>
        <v>[625] = {wayshrines={-1,-1,-1,}, dlcId=DLC_DEADLANDS</v>
      </c>
      <c r="AZ549" s="21" t="str">
        <f t="shared" si="41"/>
        <v>, veteran=false</v>
      </c>
      <c r="BA549" s="21" t="str">
        <f t="shared" si="42"/>
        <v>, setType=LIBSETS_SETTYPE_MYTHIC</v>
      </c>
      <c r="BB549" s="21" t="str">
        <f t="shared" si="43"/>
        <v>, dropMechanic={LIBSETS_DROP_MECHANIC_ANTIQUITIES}},</v>
      </c>
      <c r="BC549" s="21" t="str">
        <f t="shared" si="44"/>
        <v xml:space="preserve"> --Markyn Ring of Majesty / Markyn-Ring der Erhabenheit   [Antiquities]</v>
      </c>
    </row>
    <row r="550" spans="1:55" x14ac:dyDescent="0.25">
      <c r="A550" s="5">
        <v>626</v>
      </c>
      <c r="B550" t="s">
        <v>2689</v>
      </c>
      <c r="C550" t="s">
        <v>2729</v>
      </c>
      <c r="D550" s="3">
        <f>A550</f>
        <v>626</v>
      </c>
      <c r="E550" s="42"/>
      <c r="G550" s="3" t="s">
        <v>1692</v>
      </c>
      <c r="I550" t="s">
        <v>91</v>
      </c>
      <c r="J550" t="s">
        <v>91</v>
      </c>
      <c r="K550" s="37">
        <v>-1</v>
      </c>
      <c r="L550" s="37">
        <v>-1</v>
      </c>
      <c r="M550" s="37">
        <v>-1</v>
      </c>
      <c r="O550" s="66" t="s">
        <v>1809</v>
      </c>
      <c r="P550" s="3" t="str">
        <f>IF(AND(G550&lt;&gt;"LIBSETS_SETTYPE_BATTLEGROUND",G550&lt;&gt;"LIBSETS_SETTYPE_SPECIAL",G550&lt;&gt;"LIBSETS_SETTYPE_MYTHIC"), IF(Q550&lt;&gt;"",VLOOKUP(Q550,'ESO zone constants'!$D$3:$H$10001,5,FALSE),""),"")</f>
        <v/>
      </c>
      <c r="Q550" t="str">
        <f>IF(AND(O550&lt;&gt;"",NOT(ISERROR(O550))),O550, IF(AND(K550&lt;&gt;"",K550&gt;0,NOT(ISERROR(K550))),VLOOKUP(K550,'ESO dumped WayshrineInfo'!$K$3:$N$9999,4,FALSE),""))</f>
        <v>Antiquities</v>
      </c>
      <c r="R550" s="66" t="s">
        <v>2681</v>
      </c>
      <c r="S550" s="19" t="str">
        <f>IF(AND(R550&lt;&gt;"",NOT(ISERROR(R550))),R550,IF(P550&lt;&gt;"",IF(NOT(ISERROR(VLOOKUP(P550,'ESO Dungeon constants'!$D$3:$H$9999,5,FALSE))),VLOOKUP(P550,'ESO Dungeon constants'!$D$3:$I$9999,6,FALSE),VLOOKUP(P550,'ESO zone constants'!$H$3:$K$9987,4,FALSE)),""))</f>
        <v>DLC_DEADLANDS</v>
      </c>
      <c r="T550" s="3" t="str">
        <f>IF(S550&lt;&gt;"",VLOOKUP(S550,'LibSets constants'!$B$4:$C$1003,2,FALSE),"")</f>
        <v>The Deadlands</v>
      </c>
      <c r="U550" s="33" t="s">
        <v>1689</v>
      </c>
      <c r="X550" s="3"/>
      <c r="Y550" s="3" t="str">
        <f>IF(G550&lt;&gt;"LIBSETS_SETTYPE_BATTLEGROUND",IF(G550&lt;&gt;"LIBSETS_SETTYPE_SPECIAL",IF(X550&lt;&gt;"",X550,IF(Z550&lt;&gt;"",VLOOKUP(Z550,'ESO zone constants'!$D$3:$H$4953,5,FALSE),"")),""),"")</f>
        <v/>
      </c>
      <c r="Z550" t="str">
        <f>IF(AND(O550&lt;&gt;"",NOT(ISERROR(O550))),"",IF(AND(L550&lt;&gt;"",L550&gt;0,NOT(ISERROR(L550))),VLOOKUP(L550,'ESO dumped WayshrineInfo'!$K$3:$N$9999,4,FALSE),""))</f>
        <v/>
      </c>
      <c r="AD550" s="42"/>
      <c r="AI550" s="42"/>
      <c r="AX550" s="113"/>
      <c r="AY550" s="21" t="str">
        <f t="shared" si="40"/>
        <v>[626] = {wayshrines={-1,-1,-1,}, dlcId=DLC_DEADLANDS</v>
      </c>
      <c r="AZ550" s="21" t="str">
        <f t="shared" si="41"/>
        <v>, veteran=false</v>
      </c>
      <c r="BA550" s="21" t="str">
        <f t="shared" si="42"/>
        <v>, setType=LIBSETS_SETTYPE_MYTHIC</v>
      </c>
      <c r="BB550" s="21" t="str">
        <f t="shared" si="43"/>
        <v>, dropMechanic={LIBSETS_DROP_MECHANIC_ANTIQUITIES}},</v>
      </c>
      <c r="BC550" s="21" t="str">
        <f t="shared" si="44"/>
        <v xml:space="preserve"> --Belharza's Band / Belharzas Band   [Antiquities]</v>
      </c>
    </row>
    <row r="551" spans="1:55" x14ac:dyDescent="0.25">
      <c r="A551" s="5">
        <v>627</v>
      </c>
      <c r="B551" t="s">
        <v>2736</v>
      </c>
      <c r="C551" t="s">
        <v>2731</v>
      </c>
      <c r="D551" s="3">
        <f>A551</f>
        <v>627</v>
      </c>
      <c r="G551" s="3" t="s">
        <v>1692</v>
      </c>
      <c r="I551" t="s">
        <v>91</v>
      </c>
      <c r="J551" t="s">
        <v>91</v>
      </c>
      <c r="K551" s="37">
        <v>-1</v>
      </c>
      <c r="L551" s="37">
        <v>-1</v>
      </c>
      <c r="M551" s="37">
        <v>-1</v>
      </c>
      <c r="O551" s="66" t="s">
        <v>1809</v>
      </c>
      <c r="P551" s="3" t="str">
        <f>IF(AND(G551&lt;&gt;"LIBSETS_SETTYPE_BATTLEGROUND",G551&lt;&gt;"LIBSETS_SETTYPE_SPECIAL",G551&lt;&gt;"LIBSETS_SETTYPE_MYTHIC"), IF(Q551&lt;&gt;"",VLOOKUP(Q551,'ESO zone constants'!$D$3:$H$10001,5,FALSE),""),"")</f>
        <v/>
      </c>
      <c r="Q551" t="str">
        <f>IF(AND(O551&lt;&gt;"",NOT(ISERROR(O551))),O551, IF(AND(K551&lt;&gt;"",K551&gt;0,NOT(ISERROR(K551))),VLOOKUP(K551,'ESO dumped WayshrineInfo'!$K$3:$N$9999,4,FALSE),""))</f>
        <v>Antiquities</v>
      </c>
      <c r="R551" s="66" t="s">
        <v>2681</v>
      </c>
      <c r="S551" s="19" t="str">
        <f>IF(AND(R551&lt;&gt;"",NOT(ISERROR(R551))),R551,IF(P551&lt;&gt;"",IF(NOT(ISERROR(VLOOKUP(P551,'ESO Dungeon constants'!$D$3:$H$9999,5,FALSE))),VLOOKUP(P551,'ESO Dungeon constants'!$D$3:$I$9999,6,FALSE),VLOOKUP(P551,'ESO zone constants'!$H$3:$K$9987,4,FALSE)),""))</f>
        <v>DLC_DEADLANDS</v>
      </c>
      <c r="T551" s="3" t="str">
        <f>IF(S551&lt;&gt;"",VLOOKUP(S551,'LibSets constants'!$B$4:$C$1003,2,FALSE),"")</f>
        <v>The Deadlands</v>
      </c>
      <c r="U551" s="33" t="s">
        <v>1689</v>
      </c>
      <c r="V551" s="3" t="str">
        <f>IF(U551&lt;&gt;"",IF(U551&lt;&gt;"LIBSETS_DROP_MECHANIC_MONSTER_NAME",VLOOKUP(U551,'LibSets constants'!$I$4:$L$1003,3,FALSE),""),"")</f>
        <v>Antiquities (Mythic set items)</v>
      </c>
      <c r="W551" s="3" t="str">
        <f>IF(U551&lt;&gt;"",IF(U551&lt;&gt;"LIBSETS_DROP_MECHANIC_MONSTER_NAME",VLOOKUP(U551,'LibSets constants'!$I$4:$L$1003,4,FALSE),""),"")</f>
        <v>Antiquitäten (Mytische Set Gegenstände)</v>
      </c>
      <c r="X551" s="3"/>
      <c r="Y551" s="3" t="str">
        <f>IF(G551&lt;&gt;"LIBSETS_SETTYPE_BATTLEGROUND",IF(G551&lt;&gt;"LIBSETS_SETTYPE_SPECIAL",IF(X551&lt;&gt;"",X551,IF(Z551&lt;&gt;"",VLOOKUP(Z551,'ESO zone constants'!$D$3:$H$4953,5,FALSE),"")),""),"")</f>
        <v/>
      </c>
      <c r="Z551" t="str">
        <f>IF(AND(O551&lt;&gt;"",NOT(ISERROR(O551))),"",IF(AND(L551&lt;&gt;"",L551&gt;0,NOT(ISERROR(L551))),VLOOKUP(L551,'ESO dumped WayshrineInfo'!$K$3:$N$9999,4,FALSE),""))</f>
        <v/>
      </c>
      <c r="AB551" s="43"/>
      <c r="AC551" s="43"/>
      <c r="AD551" s="42"/>
      <c r="AF551" s="44"/>
      <c r="AG551" s="43"/>
      <c r="AH551" s="43"/>
      <c r="AI551" s="42"/>
      <c r="AK551" s="44"/>
      <c r="AL551" s="43"/>
      <c r="AM551" s="43"/>
      <c r="AP551" s="44"/>
      <c r="AQ551" s="43"/>
      <c r="AR551" s="43"/>
      <c r="AU551" s="44"/>
      <c r="AV551" s="43"/>
      <c r="AW551" s="43"/>
      <c r="AX551" s="113"/>
      <c r="AY551" s="21" t="str">
        <f t="shared" si="40"/>
        <v>[627] = {wayshrines={-1,-1,-1,}, dlcId=DLC_DEADLANDS</v>
      </c>
      <c r="AZ551" s="21" t="str">
        <f t="shared" si="41"/>
        <v>, veteran=false</v>
      </c>
      <c r="BA551" s="21" t="str">
        <f t="shared" si="42"/>
        <v>, setType=LIBSETS_SETTYPE_MYTHIC</v>
      </c>
      <c r="BB551" s="21" t="str">
        <f t="shared" si="43"/>
        <v>, dropMechanic={LIBSETS_DROP_MECHANIC_ANTIQUITIES}},</v>
      </c>
      <c r="BC551" s="21" t="str">
        <f t="shared" si="44"/>
        <v xml:space="preserve"> --Spaulder of Ruin / Schulterbänder des Untergangs   [Antiquities]</v>
      </c>
    </row>
    <row r="552" spans="1:55" x14ac:dyDescent="0.25">
      <c r="A552" s="77">
        <v>629</v>
      </c>
      <c r="B552" t="s">
        <v>2775</v>
      </c>
      <c r="C552" t="s">
        <v>2747</v>
      </c>
      <c r="D552" s="3">
        <f>A552</f>
        <v>629</v>
      </c>
      <c r="G552" s="8" t="s">
        <v>1480</v>
      </c>
      <c r="I552" t="s">
        <v>91</v>
      </c>
      <c r="J552" t="s">
        <v>91</v>
      </c>
      <c r="K552" s="57">
        <v>-1</v>
      </c>
      <c r="L552" s="57">
        <v>-1</v>
      </c>
      <c r="M552" s="57">
        <v>-1</v>
      </c>
      <c r="O552" s="66" t="s">
        <v>125</v>
      </c>
      <c r="P552" s="3">
        <f>IF(AND(G552&lt;&gt;"LIBSETS_SETTYPE_BATTLEGROUND",G552&lt;&gt;"LIBSETS_SETTYPE_SPECIAL",G552&lt;&gt;"LIBSETS_SETTYPE_MYTHIC"), IF(Q552&lt;&gt;"",VLOOKUP(Q552,'ESO zone constants'!$D$3:$H$10001,5,FALSE),""),"")</f>
        <v>181</v>
      </c>
      <c r="Q552" t="str">
        <f>IF(AND(O552&lt;&gt;"",NOT(ISERROR(O552))),O552, IF(AND(K552&lt;&gt;"",K552&gt;0,NOT(ISERROR(K552))),VLOOKUP(K552,'ESO dumped WayshrineInfo'!$K$3:$N$9999,4,FALSE),""))</f>
        <v>Cyrodiil</v>
      </c>
      <c r="R552" s="66" t="s">
        <v>2739</v>
      </c>
      <c r="S552" s="19" t="str">
        <f>IF(AND(R552&lt;&gt;"",NOT(ISERROR(R552))),R552,IF(P552&lt;&gt;"",IF(NOT(ISERROR(VLOOKUP(P552,'ESO Dungeon constants'!$D$3:$H$9999,5,FALSE))),VLOOKUP(P552,'ESO Dungeon constants'!$D$3:$I$9999,6,FALSE),VLOOKUP(P552,'ESO zone constants'!$H$3:$K$9987,4,FALSE)),""))</f>
        <v>DLC_ASCENDING_TIDE</v>
      </c>
      <c r="T552" s="3" t="str">
        <f>IF(S552&lt;&gt;"",VLOOKUP(S552,'LibSets constants'!$B$4:$C$1003,2,FALSE),"")</f>
        <v>Ascending Tide</v>
      </c>
      <c r="U552" s="33" t="s">
        <v>1546</v>
      </c>
      <c r="V552" s="3" t="str">
        <f>IF(U552&lt;&gt;"",IF(U552&lt;&gt;"LIBSETS_DROP_MECHANIC_MONSTER_NAME",VLOOKUP(U552,'LibSets constants'!$I$4:$L$1003,3,FALSE),""),"")</f>
        <v>Rewards for the worthy (Cyrodiil/Battleground mail)</v>
      </c>
      <c r="W552" s="3" t="str">
        <f>IF(U552&lt;&gt;"",IF(U552&lt;&gt;"LIBSETS_DROP_MECHANIC_MONSTER_NAME",VLOOKUP(U552,'LibSets constants'!$I$4:$L$1003,4,FALSE),""),"")</f>
        <v>Gerechter Lohn (Cyrodiil/Schlachtfeld Mail)</v>
      </c>
      <c r="X552" s="3"/>
      <c r="Y552" s="3" t="str">
        <f>IF(G552&lt;&gt;"LIBSETS_SETTYPE_BATTLEGROUND",IF(G552&lt;&gt;"LIBSETS_SETTYPE_SPECIAL",IF(X552&lt;&gt;"",X552,IF(Z552&lt;&gt;"",VLOOKUP(Z552,'ESO zone constants'!$D$3:$H$4953,5,FALSE),"")),""),"")</f>
        <v/>
      </c>
      <c r="AB552" s="43" t="str">
        <f>IF(AA552&lt;&gt;"",IF(AA552&lt;&gt;"LIBSETS_DROP_MECHANIC_MONSTER_NAME",VLOOKUP(AA552,'LibSets constants'!$I$4:$L$1003,3,FALSE),""),"")</f>
        <v/>
      </c>
      <c r="AC552" s="43" t="str">
        <f>IF(AA552&lt;&gt;"",IF(AA552&lt;&gt;"LIBSETS_DROP_MECHANIC_MONSTER_NAME",VLOOKUP(AA552,'LibSets constants'!$I$4:$L$1003,4,FALSE),""),"")</f>
        <v/>
      </c>
      <c r="AD552" s="42"/>
      <c r="AF552" s="44"/>
      <c r="AG552" s="43"/>
      <c r="AH552" s="43"/>
      <c r="AI552" s="42"/>
      <c r="AK552" s="44"/>
      <c r="AL552" s="43"/>
      <c r="AM552" s="43"/>
      <c r="AP552" s="44"/>
      <c r="AQ552" s="43"/>
      <c r="AR552" s="43"/>
      <c r="AU552" s="44"/>
      <c r="AV552" s="43"/>
      <c r="AW552" s="43"/>
      <c r="AX552" s="87" t="s">
        <v>2678</v>
      </c>
      <c r="AY552" s="21" t="str">
        <f t="shared" si="40"/>
        <v>[629] = {wayshrines={-1,-1,-1,}, dlcId=DLC_ASCENDING_TIDE</v>
      </c>
      <c r="AZ552" s="21" t="str">
        <f t="shared" si="41"/>
        <v>, zoneIds={181}, veteran=false</v>
      </c>
      <c r="BA552" s="21" t="str">
        <f t="shared" si="42"/>
        <v>, setType=LIBSETS_SETTYPE_CYRODIIL</v>
      </c>
      <c r="BB552" s="21" t="str">
        <f t="shared" si="43"/>
        <v>, dropMechanic={LIBSETS_DROP_MECHANIC_MAIL_PVP_REWARDS_FOR_THE_WORTHY}},</v>
      </c>
      <c r="BC552" s="21" t="str">
        <f t="shared" si="44"/>
        <v xml:space="preserve"> --Rallying Cry / Schlachtruf   [Cyrodiil]</v>
      </c>
    </row>
    <row r="553" spans="1:55" x14ac:dyDescent="0.25">
      <c r="A553" s="77">
        <v>630</v>
      </c>
      <c r="B553" t="s">
        <v>2776</v>
      </c>
      <c r="C553" t="s">
        <v>2748</v>
      </c>
      <c r="D553" s="3">
        <f>A553</f>
        <v>630</v>
      </c>
      <c r="G553" s="8" t="s">
        <v>1480</v>
      </c>
      <c r="I553" t="s">
        <v>91</v>
      </c>
      <c r="J553" t="s">
        <v>91</v>
      </c>
      <c r="K553" s="57">
        <v>-1</v>
      </c>
      <c r="L553" s="57">
        <v>-1</v>
      </c>
      <c r="M553" s="57">
        <v>-1</v>
      </c>
      <c r="O553" s="66" t="s">
        <v>125</v>
      </c>
      <c r="P553" s="3">
        <f>IF(AND(G553&lt;&gt;"LIBSETS_SETTYPE_BATTLEGROUND",G553&lt;&gt;"LIBSETS_SETTYPE_SPECIAL",G553&lt;&gt;"LIBSETS_SETTYPE_MYTHIC"), IF(Q553&lt;&gt;"",VLOOKUP(Q553,'ESO zone constants'!$D$3:$H$10001,5,FALSE),""),"")</f>
        <v>181</v>
      </c>
      <c r="Q553" t="str">
        <f>IF(AND(O553&lt;&gt;"",NOT(ISERROR(O553))),O553, IF(AND(K553&lt;&gt;"",K553&gt;0,NOT(ISERROR(K553))),VLOOKUP(K553,'ESO dumped WayshrineInfo'!$K$3:$N$9999,4,FALSE),""))</f>
        <v>Cyrodiil</v>
      </c>
      <c r="R553" s="66" t="s">
        <v>2739</v>
      </c>
      <c r="S553" s="19" t="str">
        <f>IF(AND(R553&lt;&gt;"",NOT(ISERROR(R553))),R553,IF(P553&lt;&gt;"",IF(NOT(ISERROR(VLOOKUP(P553,'ESO Dungeon constants'!$D$3:$H$9999,5,FALSE))),VLOOKUP(P553,'ESO Dungeon constants'!$D$3:$I$9999,6,FALSE),VLOOKUP(P553,'ESO zone constants'!$H$3:$K$9987,4,FALSE)),""))</f>
        <v>DLC_ASCENDING_TIDE</v>
      </c>
      <c r="T553" s="3" t="str">
        <f>IF(S553&lt;&gt;"",VLOOKUP(S553,'LibSets constants'!$B$4:$C$1003,2,FALSE),"")</f>
        <v>Ascending Tide</v>
      </c>
      <c r="U553" s="33" t="s">
        <v>1546</v>
      </c>
      <c r="V553" s="3" t="str">
        <f>IF(U553&lt;&gt;"",IF(U553&lt;&gt;"LIBSETS_DROP_MECHANIC_MONSTER_NAME",VLOOKUP(U553,'LibSets constants'!$I$4:$L$1003,3,FALSE),""),"")</f>
        <v>Rewards for the worthy (Cyrodiil/Battleground mail)</v>
      </c>
      <c r="W553" s="3" t="str">
        <f>IF(U553&lt;&gt;"",IF(U553&lt;&gt;"LIBSETS_DROP_MECHANIC_MONSTER_NAME",VLOOKUP(U553,'LibSets constants'!$I$4:$L$1003,4,FALSE),""),"")</f>
        <v>Gerechter Lohn (Cyrodiil/Schlachtfeld Mail)</v>
      </c>
      <c r="X553" s="3"/>
      <c r="Y553" s="3" t="str">
        <f>IF(G553&lt;&gt;"LIBSETS_SETTYPE_BATTLEGROUND",IF(G553&lt;&gt;"LIBSETS_SETTYPE_SPECIAL",IF(X553&lt;&gt;"",X553,IF(Z553&lt;&gt;"",VLOOKUP(Z553,'ESO zone constants'!$D$3:$H$4953,5,FALSE),"")),""),"")</f>
        <v/>
      </c>
      <c r="AB553" s="43" t="str">
        <f>IF(AA553&lt;&gt;"",IF(AA553&lt;&gt;"LIBSETS_DROP_MECHANIC_MONSTER_NAME",VLOOKUP(AA553,'LibSets constants'!$I$4:$L$1003,3,FALSE),""),"")</f>
        <v/>
      </c>
      <c r="AC553" s="43" t="str">
        <f>IF(AA553&lt;&gt;"",IF(AA553&lt;&gt;"LIBSETS_DROP_MECHANIC_MONSTER_NAME",VLOOKUP(AA553,'LibSets constants'!$I$4:$L$1003,4,FALSE),""),"")</f>
        <v/>
      </c>
      <c r="AD553" s="42"/>
      <c r="AI553" s="42"/>
      <c r="AX553" s="87" t="s">
        <v>2678</v>
      </c>
      <c r="AY553" s="21" t="str">
        <f t="shared" si="40"/>
        <v>[630] = {wayshrines={-1,-1,-1,}, dlcId=DLC_ASCENDING_TIDE</v>
      </c>
      <c r="AZ553" s="21" t="str">
        <f t="shared" si="41"/>
        <v>, zoneIds={181}, veteran=false</v>
      </c>
      <c r="BA553" s="21" t="str">
        <f t="shared" si="42"/>
        <v>, setType=LIBSETS_SETTYPE_CYRODIIL</v>
      </c>
      <c r="BB553" s="21" t="str">
        <f t="shared" si="43"/>
        <v>, dropMechanic={LIBSETS_DROP_MECHANIC_MAIL_PVP_REWARDS_FOR_THE_WORTHY}},</v>
      </c>
      <c r="BC553" s="21" t="str">
        <f t="shared" si="44"/>
        <v xml:space="preserve"> --Hew and Sunder  / Kappspalter   [Cyrodiil]</v>
      </c>
    </row>
    <row r="554" spans="1:55" x14ac:dyDescent="0.25">
      <c r="A554" s="77">
        <v>631</v>
      </c>
      <c r="B554" t="s">
        <v>2777</v>
      </c>
      <c r="C554" t="s">
        <v>2749</v>
      </c>
      <c r="D554" s="3">
        <f>A554</f>
        <v>631</v>
      </c>
      <c r="G554" s="8" t="s">
        <v>1480</v>
      </c>
      <c r="I554" t="s">
        <v>91</v>
      </c>
      <c r="J554" t="s">
        <v>91</v>
      </c>
      <c r="K554" s="57">
        <v>-1</v>
      </c>
      <c r="L554" s="57">
        <v>-1</v>
      </c>
      <c r="M554" s="57">
        <v>-1</v>
      </c>
      <c r="O554" s="66" t="s">
        <v>125</v>
      </c>
      <c r="P554" s="3">
        <f>IF(AND(G554&lt;&gt;"LIBSETS_SETTYPE_BATTLEGROUND",G554&lt;&gt;"LIBSETS_SETTYPE_SPECIAL",G554&lt;&gt;"LIBSETS_SETTYPE_MYTHIC"), IF(Q554&lt;&gt;"",VLOOKUP(Q554,'ESO zone constants'!$D$3:$H$10001,5,FALSE),""),"")</f>
        <v>181</v>
      </c>
      <c r="Q554" t="str">
        <f>IF(AND(O554&lt;&gt;"",NOT(ISERROR(O554))),O554, IF(AND(K554&lt;&gt;"",K554&gt;0,NOT(ISERROR(K554))),VLOOKUP(K554,'ESO dumped WayshrineInfo'!$K$3:$N$9999,4,FALSE),""))</f>
        <v>Cyrodiil</v>
      </c>
      <c r="R554" s="66" t="s">
        <v>2739</v>
      </c>
      <c r="S554" s="19" t="str">
        <f>IF(AND(R554&lt;&gt;"",NOT(ISERROR(R554))),R554,IF(P554&lt;&gt;"",IF(NOT(ISERROR(VLOOKUP(P554,'ESO Dungeon constants'!$D$3:$H$9999,5,FALSE))),VLOOKUP(P554,'ESO Dungeon constants'!$D$3:$I$9999,6,FALSE),VLOOKUP(P554,'ESO zone constants'!$H$3:$K$9987,4,FALSE)),""))</f>
        <v>DLC_ASCENDING_TIDE</v>
      </c>
      <c r="T554" s="3" t="str">
        <f>IF(S554&lt;&gt;"",VLOOKUP(S554,'LibSets constants'!$B$4:$C$1003,2,FALSE),"")</f>
        <v>Ascending Tide</v>
      </c>
      <c r="U554" s="33" t="s">
        <v>1546</v>
      </c>
      <c r="V554" s="3" t="str">
        <f>IF(U554&lt;&gt;"",IF(U554&lt;&gt;"LIBSETS_DROP_MECHANIC_MONSTER_NAME",VLOOKUP(U554,'LibSets constants'!$I$4:$L$1003,3,FALSE),""),"")</f>
        <v>Rewards for the worthy (Cyrodiil/Battleground mail)</v>
      </c>
      <c r="W554" s="3" t="str">
        <f>IF(U554&lt;&gt;"",IF(U554&lt;&gt;"LIBSETS_DROP_MECHANIC_MONSTER_NAME",VLOOKUP(U554,'LibSets constants'!$I$4:$L$1003,4,FALSE),""),"")</f>
        <v>Gerechter Lohn (Cyrodiil/Schlachtfeld Mail)</v>
      </c>
      <c r="X554" s="111"/>
      <c r="Y554" s="3" t="str">
        <f>IF(G554&lt;&gt;"LIBSETS_SETTYPE_BATTLEGROUND",IF(G554&lt;&gt;"LIBSETS_SETTYPE_SPECIAL",IF(X554&lt;&gt;"",X554,IF(Z554&lt;&gt;"",VLOOKUP(Z554,'ESO zone constants'!$D$3:$H$4953,5,FALSE),"")),""),"")</f>
        <v/>
      </c>
      <c r="AB554" s="43" t="str">
        <f>IF(AA554&lt;&gt;"",IF(AA554&lt;&gt;"LIBSETS_DROP_MECHANIC_MONSTER_NAME",VLOOKUP(AA554,'LibSets constants'!$I$4:$L$1003,3,FALSE),""),"")</f>
        <v/>
      </c>
      <c r="AC554" s="43" t="str">
        <f>IF(AA554&lt;&gt;"",IF(AA554&lt;&gt;"LIBSETS_DROP_MECHANIC_MONSTER_NAME",VLOOKUP(AA554,'LibSets constants'!$I$4:$L$1003,4,FALSE),""),"")</f>
        <v/>
      </c>
      <c r="AD554" s="42"/>
      <c r="AI554" s="42"/>
      <c r="AX554" s="87" t="s">
        <v>2678</v>
      </c>
      <c r="AY554" s="21" t="str">
        <f t="shared" si="40"/>
        <v>[631] = {wayshrines={-1,-1,-1,}, dlcId=DLC_ASCENDING_TIDE</v>
      </c>
      <c r="AZ554" s="21" t="str">
        <f t="shared" si="41"/>
        <v>, zoneIds={181}, veteran=false</v>
      </c>
      <c r="BA554" s="21" t="str">
        <f t="shared" si="42"/>
        <v>, setType=LIBSETS_SETTYPE_CYRODIIL</v>
      </c>
      <c r="BB554" s="21" t="str">
        <f t="shared" si="43"/>
        <v>, dropMechanic={LIBSETS_DROP_MECHANIC_MAIL_PVP_REWARDS_FOR_THE_WORTHY}},</v>
      </c>
      <c r="BC554" s="21" t="str">
        <f t="shared" si="44"/>
        <v xml:space="preserve"> --Enervating Aura  / Enervierende Aura   [Cyrodiil]</v>
      </c>
    </row>
    <row r="555" spans="1:55" x14ac:dyDescent="0.25">
      <c r="A555" s="77">
        <v>632</v>
      </c>
      <c r="B555" t="s">
        <v>2744</v>
      </c>
      <c r="C555" t="s">
        <v>2744</v>
      </c>
      <c r="D555" s="3">
        <f>A555</f>
        <v>632</v>
      </c>
      <c r="G555" s="8" t="s">
        <v>1484</v>
      </c>
      <c r="H555" s="115">
        <v>3</v>
      </c>
      <c r="I555" t="s">
        <v>1471</v>
      </c>
      <c r="J555" t="s">
        <v>91</v>
      </c>
      <c r="K555">
        <v>497</v>
      </c>
      <c r="L555">
        <v>497</v>
      </c>
      <c r="M555">
        <v>497</v>
      </c>
      <c r="N555">
        <v>0</v>
      </c>
      <c r="O555" s="66" t="s">
        <v>2741</v>
      </c>
      <c r="P555" s="3">
        <f>IF(AND(G555&lt;&gt;"LIBSETS_SETTYPE_BATTLEGROUND",G555&lt;&gt;"LIBSETS_SETTYPE_SPECIAL",G555&lt;&gt;"LIBSETS_SETTYPE_MYTHIC"), IF(Q555&lt;&gt;"",VLOOKUP(Q555,'ESO zone constants'!$D$3:$H$10001,5,FALSE),""),"")</f>
        <v>1301</v>
      </c>
      <c r="Q555" t="str">
        <f>IF(AND(O555&lt;&gt;"",NOT(ISERROR(O555))),O555, IF(AND(K555&lt;&gt;"",K555&gt;0,NOT(ISERROR(K555))),VLOOKUP(K555,'ESO dumped WayshrineInfo'!$K$3:$N$9999,4,FALSE),""))</f>
        <v>Coral Aerie</v>
      </c>
      <c r="S555" s="19" t="str">
        <f>IF(AND(R555&lt;&gt;"",NOT(ISERROR(R555))),R555,IF(P555&lt;&gt;"",IF(NOT(ISERROR(VLOOKUP(P555,'ESO Dungeon constants'!$D$3:$H$9999,5,FALSE))),VLOOKUP(P555,'ESO Dungeon constants'!$D$3:$I$9999,6,FALSE),VLOOKUP(P555,'ESO zone constants'!$H$3:$K$9987,4,FALSE)),""))</f>
        <v>DLC_ASCENDING_TIDE</v>
      </c>
      <c r="T555" s="3" t="str">
        <f>IF(S555&lt;&gt;"",VLOOKUP(S555,'LibSets constants'!$B$4:$C$1003,2,FALSE),"")</f>
        <v>Ascending Tide</v>
      </c>
      <c r="U555" s="33" t="s">
        <v>1549</v>
      </c>
      <c r="V555" s="3" t="s">
        <v>2798</v>
      </c>
      <c r="W555" s="3" t="s">
        <v>2798</v>
      </c>
      <c r="X555" s="111"/>
      <c r="Y555" s="3" t="str">
        <f>IF(G555&lt;&gt;"LIBSETS_SETTYPE_BATTLEGROUND",IF(G555&lt;&gt;"LIBSETS_SETTYPE_SPECIAL",IF(X555&lt;&gt;"",X555,IF(Z555&lt;&gt;"",VLOOKUP(Z555,'ESO zone constants'!$D$3:$H$4953,5,FALSE),"")),""),"")</f>
        <v/>
      </c>
      <c r="Z555" t="str">
        <f>IF(AND(O555&lt;&gt;"",NOT(ISERROR(O555))),"",IF(AND(L555&lt;&gt;"",L555&gt;0,NOT(ISERROR(L555))),VLOOKUP(L555,'ESO dumped WayshrineInfo'!$K$3:$N$9999,4,FALSE),""))</f>
        <v/>
      </c>
      <c r="AA555" s="41"/>
      <c r="AB555" s="40"/>
      <c r="AC555" s="40"/>
      <c r="AD555" s="39"/>
      <c r="AF555" s="41"/>
      <c r="AG555" s="40"/>
      <c r="AH555" s="40"/>
      <c r="AI555" s="39"/>
      <c r="AK555" s="41"/>
      <c r="AL555" s="40"/>
      <c r="AM555" s="40"/>
      <c r="AP555" s="41"/>
      <c r="AQ555" s="40"/>
      <c r="AR555" s="40"/>
      <c r="AU555" s="41"/>
      <c r="AV555" s="40"/>
      <c r="AW555" s="40"/>
      <c r="AX555" s="108"/>
      <c r="AY555" s="21" t="str">
        <f t="shared" si="40"/>
        <v>[632] = {wayshrines={497,497,497,}, dlcId=DLC_ASCENDING_TIDE</v>
      </c>
      <c r="AZ555" s="21" t="str">
        <f t="shared" si="41"/>
        <v>, zoneIds={1301}, veteran={[EQUIP_TYPE_HEAD]=true, [EQUIP_TYPE_SHOULDERS]=false}</v>
      </c>
      <c r="BA555" s="21" t="str">
        <f t="shared" si="42"/>
        <v>, setType=LIBSETS_SETTYPE_MONSTER</v>
      </c>
      <c r="BB555" s="21" t="str">
        <f t="shared" si="43"/>
        <v>, dropMechanic={LIBSETS_DROP_MECHANIC_MONSTER_NAME}, dropMechanicNames={['en']='Varallion', ['de']='Varallion'}},</v>
      </c>
      <c r="BC555" s="21" t="str">
        <f t="shared" si="44"/>
        <v xml:space="preserve"> --Kargaeda / Kargaeda   [Coral Aerie]</v>
      </c>
    </row>
    <row r="556" spans="1:55" x14ac:dyDescent="0.25">
      <c r="A556" s="77">
        <v>633</v>
      </c>
      <c r="B556" t="s">
        <v>2746</v>
      </c>
      <c r="C556" t="s">
        <v>2746</v>
      </c>
      <c r="D556" s="3">
        <f>A556</f>
        <v>633</v>
      </c>
      <c r="G556" s="8" t="s">
        <v>1484</v>
      </c>
      <c r="H556" s="115">
        <v>3</v>
      </c>
      <c r="I556" t="s">
        <v>1471</v>
      </c>
      <c r="J556" t="s">
        <v>91</v>
      </c>
      <c r="K556">
        <v>498</v>
      </c>
      <c r="L556">
        <v>498</v>
      </c>
      <c r="M556">
        <v>498</v>
      </c>
      <c r="N556">
        <v>0</v>
      </c>
      <c r="O556" s="66" t="s">
        <v>2753</v>
      </c>
      <c r="P556" s="3">
        <f>IF(AND(G556&lt;&gt;"LIBSETS_SETTYPE_BATTLEGROUND",G556&lt;&gt;"LIBSETS_SETTYPE_SPECIAL",G556&lt;&gt;"LIBSETS_SETTYPE_MYTHIC"), IF(Q556&lt;&gt;"",VLOOKUP(Q556,'ESO zone constants'!$D$3:$H$10001,5,FALSE),""),"")</f>
        <v>1302</v>
      </c>
      <c r="Q556" t="str">
        <f>IF(AND(O556&lt;&gt;"",NOT(ISERROR(O556))),O556, IF(AND(K556&lt;&gt;"",K556&gt;0,NOT(ISERROR(K556))),VLOOKUP(K556,'ESO dumped WayshrineInfo'!$K$3:$N$9999,4,FALSE),""))</f>
        <v>Shipwright's Regret</v>
      </c>
      <c r="S556" s="19" t="str">
        <f>IF(AND(R556&lt;&gt;"",NOT(ISERROR(R556))),R556,IF(P556&lt;&gt;"",IF(NOT(ISERROR(VLOOKUP(P556,'ESO Dungeon constants'!$D$3:$H$9999,5,FALSE))),VLOOKUP(P556,'ESO Dungeon constants'!$D$3:$I$9999,6,FALSE),VLOOKUP(P556,'ESO zone constants'!$H$3:$K$9987,4,FALSE)),""))</f>
        <v>DLC_ASCENDING_TIDE</v>
      </c>
      <c r="T556" s="3" t="str">
        <f>IF(S556&lt;&gt;"",VLOOKUP(S556,'LibSets constants'!$B$4:$C$1003,2,FALSE),"")</f>
        <v>Ascending Tide</v>
      </c>
      <c r="U556" s="33" t="s">
        <v>1549</v>
      </c>
      <c r="V556" s="3" t="s">
        <v>2746</v>
      </c>
      <c r="W556" s="3" t="s">
        <v>2746</v>
      </c>
      <c r="X556" s="111"/>
      <c r="Y556" s="3" t="str">
        <f>IF(G556&lt;&gt;"LIBSETS_SETTYPE_BATTLEGROUND",IF(G556&lt;&gt;"LIBSETS_SETTYPE_SPECIAL",IF(X556&lt;&gt;"",X556,IF(Z556&lt;&gt;"",VLOOKUP(Z556,'ESO zone constants'!$D$3:$H$4953,5,FALSE),"")),""),"")</f>
        <v/>
      </c>
      <c r="Z556" t="str">
        <f>IF(AND(O556&lt;&gt;"",NOT(ISERROR(O556))),"",IF(AND(L556&lt;&gt;"",L556&gt;0,NOT(ISERROR(L556))),VLOOKUP(L556,'ESO dumped WayshrineInfo'!$K$3:$N$9999,4,FALSE),""))</f>
        <v/>
      </c>
      <c r="AA556" s="41"/>
      <c r="AB556" s="40"/>
      <c r="AC556" s="40"/>
      <c r="AD556" s="39"/>
      <c r="AF556" s="41"/>
      <c r="AG556" s="40"/>
      <c r="AH556" s="40"/>
      <c r="AI556" s="39"/>
      <c r="AK556" s="41"/>
      <c r="AL556" s="40"/>
      <c r="AM556" s="40"/>
      <c r="AP556" s="41"/>
      <c r="AQ556" s="40"/>
      <c r="AR556" s="40"/>
      <c r="AU556" s="41"/>
      <c r="AV556" s="40"/>
      <c r="AW556" s="40"/>
      <c r="AX556" s="108"/>
      <c r="AY556" s="21" t="str">
        <f t="shared" si="40"/>
        <v>[633] = {wayshrines={498,498,498,}, dlcId=DLC_ASCENDING_TIDE</v>
      </c>
      <c r="AZ556" s="21" t="str">
        <f t="shared" si="41"/>
        <v>, zoneIds={1302}, veteran={[EQUIP_TYPE_HEAD]=true, [EQUIP_TYPE_SHOULDERS]=false}</v>
      </c>
      <c r="BA556" s="21" t="str">
        <f t="shared" si="42"/>
        <v>, setType=LIBSETS_SETTYPE_MONSTER</v>
      </c>
      <c r="BB556" s="21" t="str">
        <f t="shared" si="43"/>
        <v>, dropMechanic={LIBSETS_DROP_MECHANIC_MONSTER_NAME}, dropMechanicNames={['en']='Nazaray ', ['de']='Nazaray '}},</v>
      </c>
      <c r="BC556" s="21" t="str">
        <f t="shared" si="44"/>
        <v xml:space="preserve"> --Nazaray  / Nazaray    [Shipwright's Regret]</v>
      </c>
    </row>
    <row r="557" spans="1:55" x14ac:dyDescent="0.25">
      <c r="A557" s="77">
        <v>634</v>
      </c>
      <c r="B557" t="s">
        <v>2750</v>
      </c>
      <c r="C557" t="s">
        <v>2750</v>
      </c>
      <c r="D557" s="3">
        <f>A557</f>
        <v>634</v>
      </c>
      <c r="F557" t="s">
        <v>2800</v>
      </c>
      <c r="G557" s="8" t="s">
        <v>2799</v>
      </c>
      <c r="I557" t="s">
        <v>91</v>
      </c>
      <c r="J557" t="s">
        <v>91</v>
      </c>
      <c r="K557" s="57">
        <v>-1</v>
      </c>
      <c r="L557" s="57">
        <v>-1</v>
      </c>
      <c r="M557" s="57">
        <v>-1</v>
      </c>
      <c r="N557" s="110">
        <v>0</v>
      </c>
      <c r="O557" s="66" t="s">
        <v>39</v>
      </c>
      <c r="P557" s="3">
        <f>IF(AND(G557&lt;&gt;"LIBSETS_SETTYPE_BATTLEGROUND",G557&lt;&gt;"LIBSETS_SETTYPE_SPECIAL",G557&lt;&gt;"LIBSETS_SETTYPE_MYTHIC"), IF(Q557&lt;&gt;"",VLOOKUP(Q557,'ESO zone constants'!$D$3:$H$10001,5,FALSE),""),"")</f>
        <v>584</v>
      </c>
      <c r="Q557" t="str">
        <f>IF(AND(O557&lt;&gt;"",NOT(ISERROR(O557))),O557, IF(AND(K557&lt;&gt;"",K557&gt;0,NOT(ISERROR(K557))),VLOOKUP(K557,'ESO dumped WayshrineInfo'!$K$3:$N$9999,4,FALSE),""))</f>
        <v>Imperial City</v>
      </c>
      <c r="R557" s="66" t="s">
        <v>2739</v>
      </c>
      <c r="S557" s="19" t="s">
        <v>2739</v>
      </c>
      <c r="T557" s="3" t="str">
        <f>IF(S557&lt;&gt;"",VLOOKUP(S557,'LibSets constants'!$B$4:$C$1003,2,FALSE),"")</f>
        <v>Ascending Tide</v>
      </c>
      <c r="U557" s="33" t="s">
        <v>1549</v>
      </c>
      <c r="V557" s="3" t="s">
        <v>2815</v>
      </c>
      <c r="W557" s="3" t="s">
        <v>2810</v>
      </c>
      <c r="X557" s="111"/>
      <c r="Y557" s="3">
        <f>IF(G557&lt;&gt;"LIBSETS_SETTYPE_BATTLEGROUND",IF(G557&lt;&gt;"LIBSETS_SETTYPE_SPECIAL",IF(X557&lt;&gt;"",X557,IF(Z557&lt;&gt;"",VLOOKUP(Z557,'ESO zone constants'!$D$3:$H$4953,5,FALSE),"")),""),"")</f>
        <v>643</v>
      </c>
      <c r="Z557" t="s">
        <v>448</v>
      </c>
      <c r="AA557" s="33" t="s">
        <v>2819</v>
      </c>
      <c r="AB557" s="40" t="str">
        <f>IF(AA557&lt;&gt;"",IF(AA557&lt;&gt;"LIBSETS_DROP_MECHANIC_MONSTER_NAME",VLOOKUP(AA557,'LibSets constants'!$I$4:$L$1003,3,FALSE),""),"")</f>
        <v>Tel Var equipment lockbox merchant, IC sewer base</v>
      </c>
      <c r="AC557" s="40" t="str">
        <f>IF(AA557&lt;&gt;"",IF(AA557&lt;&gt;"LIBSETS_DROP_MECHANIC_MONSTER_NAME",VLOOKUP(AA557,'LibSets constants'!$I$4:$L$1003,4,FALSE),""),"")</f>
        <v>Tel Var Ausrüstungs Box Händler, IC Kanalisation Basis</v>
      </c>
      <c r="AD557" s="3" t="str">
        <f>IF(G557&lt;&gt;"LIBSETS_SETTYPE_BATTLEGROUND",IF(G557&lt;&gt;"LIBSETS_SETTYPE_SPECIAL",IF(AE557&lt;&gt;"",VLOOKUP(AE557,'ESO zone constants'!$D$3:$H$4953,5,FALSE),""),""),"")</f>
        <v/>
      </c>
      <c r="AE557" t="str">
        <f>IF(AND(O557&lt;&gt;"",NOT(ISERROR(O557))),"",IF(AND(M557&lt;&gt;"",M557&gt;0,NOT(ISERROR(M557))),VLOOKUP(M557,'ESO dumped WayshrineInfo'!$K$3:$N$9999,4,FALSE),""))</f>
        <v/>
      </c>
      <c r="AF557" s="41"/>
      <c r="AG557" s="40" t="str">
        <f>IF(AF557&lt;&gt;"",IF(AF557&lt;&gt;"LIBSETS_DROP_MECHANIC_MONSTER_NAME",VLOOKUP(AF557,'LibSets constants'!$I$4:$L$1003,3,FALSE),""),"")</f>
        <v/>
      </c>
      <c r="AH557" s="40" t="str">
        <f>IF(AF557&lt;&gt;"",IF(AF557&lt;&gt;"LIBSETS_DROP_MECHANIC_MONSTER_NAME",VLOOKUP(AF557,'LibSets constants'!$I$4:$L$1003,4,FALSE),""),"")</f>
        <v/>
      </c>
      <c r="AI557" s="3" t="str">
        <f>IF(G557&lt;&gt;"LIBSETS_SETTYPE_BATTLEGROUND",IF(G557&lt;&gt;"LIBSETS_SETTYPE_SPECIAL",IF(AJ557&lt;&gt;"",VLOOKUP(AJ557,'ESO zone constants'!$D$3:$H$4953,5,FALSE),""),""),"")</f>
        <v/>
      </c>
      <c r="AK557" s="41"/>
      <c r="AL557" s="40" t="str">
        <f>IF(AK557&lt;&gt;"",IF(AK557&lt;&gt;"LIBSETS_DROP_MECHANIC_MONSTER_NAME",VLOOKUP(AK557,'LibSets constants'!$I$4:$L$1003,3,FALSE),""),"")</f>
        <v/>
      </c>
      <c r="AM557" s="40" t="str">
        <f>IF(AK557&lt;&gt;"",IF(AK557&lt;&gt;"LIBSETS_DROP_MECHANIC_MONSTER_NAME",VLOOKUP(AK557,'LibSets constants'!$I$4:$L$1003,4,FALSE),""),"")</f>
        <v/>
      </c>
      <c r="AN557" s="3" t="str">
        <f>IF(G557&lt;&gt;"LIBSETS_SETTYPE_BATTLEGROUND",IF(G557&lt;&gt;"LIBSETS_SETTYPE_SPECIAL",IF(AO557&lt;&gt;"",VLOOKUP(AO557,'ESO zone constants'!$D$3:$H$4953,5,FALSE),""),""),"")</f>
        <v/>
      </c>
      <c r="AP557" s="41"/>
      <c r="AQ557" s="40" t="str">
        <f>IF(AP557&lt;&gt;"",IF(AP557&lt;&gt;"LIBSETS_DROP_MECHANIC_MONSTER_NAME",VLOOKUP(AP557,'LibSets constants'!$I$4:$L$1003,3,FALSE),""),"")</f>
        <v/>
      </c>
      <c r="AR557" s="40" t="str">
        <f>IF(AP557&lt;&gt;"",IF(AP557&lt;&gt;"LIBSETS_DROP_MECHANIC_MONSTER_NAME",VLOOKUP(AP557,'LibSets constants'!$I$4:$L$1003,4,FALSE),""),"")</f>
        <v/>
      </c>
      <c r="AS557" s="3" t="str">
        <f>IF(G557&lt;&gt;"LIBSETS_SETTYPE_BATTLEGROUND",IF(G557&lt;&gt;"LIBSETS_SETTYPE_SPECIAL",IF(AT557&lt;&gt;"",VLOOKUP(AT557,'ESO zone constants'!$D$3:$H$4953,5,FALSE),""),""),"")</f>
        <v/>
      </c>
      <c r="AU557" s="41"/>
      <c r="AV557" s="40" t="str">
        <f>IF(AU557&lt;&gt;"",IF(AU557&lt;&gt;"LIBSETS_DROP_MECHANIC_MONSTER_NAME",VLOOKUP(AU557,'LibSets constants'!$I$4:$L$1003,3,FALSE),""),"")</f>
        <v/>
      </c>
      <c r="AW557" s="40" t="str">
        <f>IF(AU557&lt;&gt;"",IF(AU557&lt;&gt;"LIBSETS_DROP_MECHANIC_MONSTER_NAME",VLOOKUP(AU557,'LibSets constants'!$I$4:$L$1003,4,FALSE),""),"")</f>
        <v/>
      </c>
      <c r="AX557" s="87" t="s">
        <v>2678</v>
      </c>
      <c r="AY557" s="21" t="str">
        <f t="shared" si="40"/>
        <v>[634] = {wayshrines={-1,-1,-1,}, dlcId=DLC_ASCENDING_TIDE</v>
      </c>
      <c r="AZ557" s="21" t="str">
        <f t="shared" si="41"/>
        <v>, zoneIds={584,643}, veteran=false</v>
      </c>
      <c r="BA557" s="21" t="str">
        <f t="shared" si="42"/>
        <v>, setType=LIBSETS_SETTYPE_IMPERIALCITY_MONSTER</v>
      </c>
      <c r="BB557" s="21" t="str">
        <f t="shared" si="43"/>
        <v>, dropMechanic={LIBSETS_DROP_MECHANIC_MONSTER_NAME,LIBSETS_DROP_MECHANIC_TELVAR_EQUIPMENT_LOCKBOX_MERCHANT}, dropMechanicNames={['en']='Nunatak (Memorial district, north)', ['de']='Nunatak (Gedenkbezirk, Norden)'}},</v>
      </c>
      <c r="BC557" s="21" t="str">
        <f t="shared" si="44"/>
        <v xml:space="preserve"> --Nunatak / Nunatak   [Imperial City, Imperial Sewers]</v>
      </c>
    </row>
    <row r="558" spans="1:55" x14ac:dyDescent="0.25">
      <c r="A558" s="77">
        <v>635</v>
      </c>
      <c r="B558" t="s">
        <v>2778</v>
      </c>
      <c r="C558" t="s">
        <v>2751</v>
      </c>
      <c r="D558" s="3">
        <f>A558</f>
        <v>635</v>
      </c>
      <c r="F558" t="s">
        <v>2800</v>
      </c>
      <c r="G558" s="8" t="s">
        <v>2799</v>
      </c>
      <c r="I558" t="s">
        <v>91</v>
      </c>
      <c r="J558" t="s">
        <v>91</v>
      </c>
      <c r="K558" s="57">
        <v>-1</v>
      </c>
      <c r="L558" s="57">
        <v>-1</v>
      </c>
      <c r="M558" s="57">
        <v>-1</v>
      </c>
      <c r="N558" s="110">
        <v>0</v>
      </c>
      <c r="O558" s="66" t="s">
        <v>39</v>
      </c>
      <c r="P558" s="3">
        <f>IF(AND(G558&lt;&gt;"LIBSETS_SETTYPE_BATTLEGROUND",G558&lt;&gt;"LIBSETS_SETTYPE_SPECIAL",G558&lt;&gt;"LIBSETS_SETTYPE_MYTHIC"), IF(Q558&lt;&gt;"",VLOOKUP(Q558,'ESO zone constants'!$D$3:$H$10001,5,FALSE),""),"")</f>
        <v>584</v>
      </c>
      <c r="Q558" t="str">
        <f>IF(AND(O558&lt;&gt;"",NOT(ISERROR(O558))),O558, IF(AND(K558&lt;&gt;"",K558&gt;0,NOT(ISERROR(K558))),VLOOKUP(K558,'ESO dumped WayshrineInfo'!$K$3:$N$9999,4,FALSE),""))</f>
        <v>Imperial City</v>
      </c>
      <c r="R558" s="66" t="s">
        <v>2739</v>
      </c>
      <c r="S558" s="19" t="s">
        <v>2739</v>
      </c>
      <c r="T558" s="3" t="str">
        <f>IF(S558&lt;&gt;"",VLOOKUP(S558,'LibSets constants'!$B$4:$C$1003,2,FALSE),"")</f>
        <v>Ascending Tide</v>
      </c>
      <c r="U558" s="33" t="s">
        <v>1549</v>
      </c>
      <c r="V558" s="3" t="s">
        <v>2814</v>
      </c>
      <c r="W558" s="3" t="s">
        <v>2811</v>
      </c>
      <c r="X558" s="111"/>
      <c r="Y558" s="3">
        <f>IF(G558&lt;&gt;"LIBSETS_SETTYPE_BATTLEGROUND",IF(G558&lt;&gt;"LIBSETS_SETTYPE_SPECIAL",IF(X558&lt;&gt;"",X558,IF(Z558&lt;&gt;"",VLOOKUP(Z558,'ESO zone constants'!$D$3:$H$4953,5,FALSE),"")),""),"")</f>
        <v>643</v>
      </c>
      <c r="Z558" t="s">
        <v>448</v>
      </c>
      <c r="AA558" s="33" t="s">
        <v>2819</v>
      </c>
      <c r="AB558" s="40" t="str">
        <f>IF(AA558&lt;&gt;"",IF(AA558&lt;&gt;"LIBSETS_DROP_MECHANIC_MONSTER_NAME",VLOOKUP(AA558,'LibSets constants'!$I$4:$L$1003,3,FALSE),""),"")</f>
        <v>Tel Var equipment lockbox merchant, IC sewer base</v>
      </c>
      <c r="AC558" s="40" t="str">
        <f>IF(AA558&lt;&gt;"",IF(AA558&lt;&gt;"LIBSETS_DROP_MECHANIC_MONSTER_NAME",VLOOKUP(AA558,'LibSets constants'!$I$4:$L$1003,4,FALSE),""),"")</f>
        <v>Tel Var Ausrüstungs Box Händler, IC Kanalisation Basis</v>
      </c>
      <c r="AD558" s="3" t="str">
        <f>IF(G558&lt;&gt;"LIBSETS_SETTYPE_BATTLEGROUND",IF(G558&lt;&gt;"LIBSETS_SETTYPE_SPECIAL",IF(AE558&lt;&gt;"",VLOOKUP(AE558,'ESO zone constants'!$D$3:$H$4953,5,FALSE),""),""),"")</f>
        <v/>
      </c>
      <c r="AE558" t="str">
        <f>IF(AND(O558&lt;&gt;"",NOT(ISERROR(O558))),"",IF(AND(M558&lt;&gt;"",M558&gt;0,NOT(ISERROR(M558))),VLOOKUP(M558,'ESO dumped WayshrineInfo'!$K$3:$N$9999,4,FALSE),""))</f>
        <v/>
      </c>
      <c r="AF558" s="41"/>
      <c r="AG558" s="40" t="str">
        <f>IF(AF558&lt;&gt;"",IF(AF558&lt;&gt;"LIBSETS_DROP_MECHANIC_MONSTER_NAME",VLOOKUP(AF558,'LibSets constants'!$I$4:$L$1003,3,FALSE),""),"")</f>
        <v/>
      </c>
      <c r="AH558" s="40" t="str">
        <f>IF(AF558&lt;&gt;"",IF(AF558&lt;&gt;"LIBSETS_DROP_MECHANIC_MONSTER_NAME",VLOOKUP(AF558,'LibSets constants'!$I$4:$L$1003,4,FALSE),""),"")</f>
        <v/>
      </c>
      <c r="AI558" s="3" t="str">
        <f>IF(G558&lt;&gt;"LIBSETS_SETTYPE_BATTLEGROUND",IF(G558&lt;&gt;"LIBSETS_SETTYPE_SPECIAL",IF(AJ558&lt;&gt;"",VLOOKUP(AJ558,'ESO zone constants'!$D$3:$H$4953,5,FALSE),""),""),"")</f>
        <v/>
      </c>
      <c r="AK558" s="41"/>
      <c r="AL558" s="40" t="str">
        <f>IF(AK558&lt;&gt;"",IF(AK558&lt;&gt;"LIBSETS_DROP_MECHANIC_MONSTER_NAME",VLOOKUP(AK558,'LibSets constants'!$I$4:$L$1003,3,FALSE),""),"")</f>
        <v/>
      </c>
      <c r="AM558" s="40" t="str">
        <f>IF(AK558&lt;&gt;"",IF(AK558&lt;&gt;"LIBSETS_DROP_MECHANIC_MONSTER_NAME",VLOOKUP(AK558,'LibSets constants'!$I$4:$L$1003,4,FALSE),""),"")</f>
        <v/>
      </c>
      <c r="AN558" s="3" t="str">
        <f>IF(G558&lt;&gt;"LIBSETS_SETTYPE_BATTLEGROUND",IF(G558&lt;&gt;"LIBSETS_SETTYPE_SPECIAL",IF(AO558&lt;&gt;"",VLOOKUP(AO558,'ESO zone constants'!$D$3:$H$4953,5,FALSE),""),""),"")</f>
        <v/>
      </c>
      <c r="AP558" s="41"/>
      <c r="AQ558" s="40" t="str">
        <f>IF(AP558&lt;&gt;"",IF(AP558&lt;&gt;"LIBSETS_DROP_MECHANIC_MONSTER_NAME",VLOOKUP(AP558,'LibSets constants'!$I$4:$L$1003,3,FALSE),""),"")</f>
        <v/>
      </c>
      <c r="AR558" s="40" t="str">
        <f>IF(AP558&lt;&gt;"",IF(AP558&lt;&gt;"LIBSETS_DROP_MECHANIC_MONSTER_NAME",VLOOKUP(AP558,'LibSets constants'!$I$4:$L$1003,4,FALSE),""),"")</f>
        <v/>
      </c>
      <c r="AS558" s="3" t="str">
        <f>IF(G558&lt;&gt;"LIBSETS_SETTYPE_BATTLEGROUND",IF(G558&lt;&gt;"LIBSETS_SETTYPE_SPECIAL",IF(AT558&lt;&gt;"",VLOOKUP(AT558,'ESO zone constants'!$D$3:$H$4953,5,FALSE),""),""),"")</f>
        <v/>
      </c>
      <c r="AU558" s="41"/>
      <c r="AV558" s="40" t="str">
        <f>IF(AU558&lt;&gt;"",IF(AU558&lt;&gt;"LIBSETS_DROP_MECHANIC_MONSTER_NAME",VLOOKUP(AU558,'LibSets constants'!$I$4:$L$1003,3,FALSE),""),"")</f>
        <v/>
      </c>
      <c r="AW558" s="40" t="str">
        <f>IF(AU558&lt;&gt;"",IF(AU558&lt;&gt;"LIBSETS_DROP_MECHANIC_MONSTER_NAME",VLOOKUP(AU558,'LibSets constants'!$I$4:$L$1003,4,FALSE),""),"")</f>
        <v/>
      </c>
      <c r="AX558" s="87" t="s">
        <v>2678</v>
      </c>
      <c r="AY558" s="21" t="str">
        <f t="shared" si="40"/>
        <v>[635] = {wayshrines={-1,-1,-1,}, dlcId=DLC_ASCENDING_TIDE</v>
      </c>
      <c r="AZ558" s="21" t="str">
        <f t="shared" si="41"/>
        <v>, zoneIds={584,643}, veteran=false</v>
      </c>
      <c r="BA558" s="21" t="str">
        <f t="shared" si="42"/>
        <v>, setType=LIBSETS_SETTYPE_IMPERIALCITY_MONSTER</v>
      </c>
      <c r="BB558" s="21" t="str">
        <f t="shared" si="43"/>
        <v>, dropMechanic={LIBSETS_DROP_MECHANIC_MONSTER_NAME,LIBSETS_DROP_MECHANIC_TELVAR_EQUIPMENT_LOCKBOX_MERCHANT}, dropMechanicNames={['en']='Fürstin Malygda (Aboretum, south-east)', ['de']='Lady Malydga (Arboretum, Süd-Osten)'}},</v>
      </c>
      <c r="BC558" s="21" t="str">
        <f t="shared" si="44"/>
        <v xml:space="preserve"> --Lady Malydga / Fürstin Malygda   [Imperial City, Imperial Sewers]</v>
      </c>
    </row>
    <row r="559" spans="1:55" x14ac:dyDescent="0.25">
      <c r="A559" s="77">
        <v>636</v>
      </c>
      <c r="B559" t="s">
        <v>2752</v>
      </c>
      <c r="C559" t="s">
        <v>2752</v>
      </c>
      <c r="D559" s="3">
        <f>A559</f>
        <v>636</v>
      </c>
      <c r="E559" s="42"/>
      <c r="F559" t="s">
        <v>2800</v>
      </c>
      <c r="G559" s="8" t="s">
        <v>2799</v>
      </c>
      <c r="I559" t="s">
        <v>91</v>
      </c>
      <c r="J559" t="s">
        <v>91</v>
      </c>
      <c r="K559" s="57">
        <v>-1</v>
      </c>
      <c r="L559" s="57">
        <v>-1</v>
      </c>
      <c r="M559" s="57">
        <v>-1</v>
      </c>
      <c r="N559" s="110">
        <v>0</v>
      </c>
      <c r="O559" s="66" t="s">
        <v>39</v>
      </c>
      <c r="P559" s="3">
        <f>IF(AND(G559&lt;&gt;"LIBSETS_SETTYPE_BATTLEGROUND",G559&lt;&gt;"LIBSETS_SETTYPE_SPECIAL",G559&lt;&gt;"LIBSETS_SETTYPE_MYTHIC"), IF(Q559&lt;&gt;"",VLOOKUP(Q559,'ESO zone constants'!$D$3:$H$10001,5,FALSE),""),"")</f>
        <v>584</v>
      </c>
      <c r="Q559" t="str">
        <f>IF(AND(O559&lt;&gt;"",NOT(ISERROR(O559))),O559, IF(AND(K559&lt;&gt;"",K559&gt;0,NOT(ISERROR(K559))),VLOOKUP(K559,'ESO dumped WayshrineInfo'!$K$3:$N$9999,4,FALSE),""))</f>
        <v>Imperial City</v>
      </c>
      <c r="R559" s="66" t="s">
        <v>2739</v>
      </c>
      <c r="S559" s="19" t="s">
        <v>2739</v>
      </c>
      <c r="T559" s="3" t="str">
        <f>IF(S559&lt;&gt;"",VLOOKUP(S559,'LibSets constants'!$B$4:$C$1003,2,FALSE),"")</f>
        <v>Ascending Tide</v>
      </c>
      <c r="U559" s="33" t="s">
        <v>1549</v>
      </c>
      <c r="V559" s="3" t="s">
        <v>2813</v>
      </c>
      <c r="W559" s="3" t="s">
        <v>2812</v>
      </c>
      <c r="X559" s="111"/>
      <c r="Y559" s="3">
        <f>IF(G559&lt;&gt;"LIBSETS_SETTYPE_BATTLEGROUND",IF(G559&lt;&gt;"LIBSETS_SETTYPE_SPECIAL",IF(X559&lt;&gt;"",X559,IF(Z559&lt;&gt;"",VLOOKUP(Z559,'ESO zone constants'!$D$3:$H$4953,5,FALSE),"")),""),"")</f>
        <v>643</v>
      </c>
      <c r="Z559" t="s">
        <v>448</v>
      </c>
      <c r="AA559" s="33" t="s">
        <v>2819</v>
      </c>
      <c r="AB559" s="40" t="str">
        <f>IF(AA559&lt;&gt;"",IF(AA559&lt;&gt;"LIBSETS_DROP_MECHANIC_MONSTER_NAME",VLOOKUP(AA559,'LibSets constants'!$I$4:$L$1003,3,FALSE),""),"")</f>
        <v>Tel Var equipment lockbox merchant, IC sewer base</v>
      </c>
      <c r="AC559" s="40" t="str">
        <f>IF(AA559&lt;&gt;"",IF(AA559&lt;&gt;"LIBSETS_DROP_MECHANIC_MONSTER_NAME",VLOOKUP(AA559,'LibSets constants'!$I$4:$L$1003,4,FALSE),""),"")</f>
        <v>Tel Var Ausrüstungs Box Händler, IC Kanalisation Basis</v>
      </c>
      <c r="AD559" s="3" t="str">
        <f>IF(G559&lt;&gt;"LIBSETS_SETTYPE_BATTLEGROUND",IF(G559&lt;&gt;"LIBSETS_SETTYPE_SPECIAL",IF(AE559&lt;&gt;"",VLOOKUP(AE559,'ESO zone constants'!$D$3:$H$4953,5,FALSE),""),""),"")</f>
        <v/>
      </c>
      <c r="AE559" t="str">
        <f>IF(AND(O559&lt;&gt;"",NOT(ISERROR(O559))),"",IF(AND(M559&lt;&gt;"",M559&gt;0,NOT(ISERROR(M559))),VLOOKUP(M559,'ESO dumped WayshrineInfo'!$K$3:$N$9999,4,FALSE),""))</f>
        <v/>
      </c>
      <c r="AF559" s="41"/>
      <c r="AG559" s="40" t="str">
        <f>IF(AF559&lt;&gt;"",IF(AF559&lt;&gt;"LIBSETS_DROP_MECHANIC_MONSTER_NAME",VLOOKUP(AF559,'LibSets constants'!$I$4:$L$1003,3,FALSE),""),"")</f>
        <v/>
      </c>
      <c r="AH559" s="40" t="str">
        <f>IF(AF559&lt;&gt;"",IF(AF559&lt;&gt;"LIBSETS_DROP_MECHANIC_MONSTER_NAME",VLOOKUP(AF559,'LibSets constants'!$I$4:$L$1003,4,FALSE),""),"")</f>
        <v/>
      </c>
      <c r="AI559" s="3" t="str">
        <f>IF(G559&lt;&gt;"LIBSETS_SETTYPE_BATTLEGROUND",IF(G559&lt;&gt;"LIBSETS_SETTYPE_SPECIAL",IF(AJ559&lt;&gt;"",VLOOKUP(AJ559,'ESO zone constants'!$D$3:$H$4953,5,FALSE),""),""),"")</f>
        <v/>
      </c>
      <c r="AK559" s="41"/>
      <c r="AL559" s="40" t="str">
        <f>IF(AK559&lt;&gt;"",IF(AK559&lt;&gt;"LIBSETS_DROP_MECHANIC_MONSTER_NAME",VLOOKUP(AK559,'LibSets constants'!$I$4:$L$1003,3,FALSE),""),"")</f>
        <v/>
      </c>
      <c r="AM559" s="40" t="str">
        <f>IF(AK559&lt;&gt;"",IF(AK559&lt;&gt;"LIBSETS_DROP_MECHANIC_MONSTER_NAME",VLOOKUP(AK559,'LibSets constants'!$I$4:$L$1003,4,FALSE),""),"")</f>
        <v/>
      </c>
      <c r="AN559" s="3" t="str">
        <f>IF(G559&lt;&gt;"LIBSETS_SETTYPE_BATTLEGROUND",IF(G559&lt;&gt;"LIBSETS_SETTYPE_SPECIAL",IF(AO559&lt;&gt;"",VLOOKUP(AO559,'ESO zone constants'!$D$3:$H$4953,5,FALSE),""),""),"")</f>
        <v/>
      </c>
      <c r="AP559" s="41"/>
      <c r="AQ559" s="40" t="str">
        <f>IF(AP559&lt;&gt;"",IF(AP559&lt;&gt;"LIBSETS_DROP_MECHANIC_MONSTER_NAME",VLOOKUP(AP559,'LibSets constants'!$I$4:$L$1003,3,FALSE),""),"")</f>
        <v/>
      </c>
      <c r="AR559" s="40" t="str">
        <f>IF(AP559&lt;&gt;"",IF(AP559&lt;&gt;"LIBSETS_DROP_MECHANIC_MONSTER_NAME",VLOOKUP(AP559,'LibSets constants'!$I$4:$L$1003,4,FALSE),""),"")</f>
        <v/>
      </c>
      <c r="AS559" s="3" t="str">
        <f>IF(G559&lt;&gt;"LIBSETS_SETTYPE_BATTLEGROUND",IF(G559&lt;&gt;"LIBSETS_SETTYPE_SPECIAL",IF(AT559&lt;&gt;"",VLOOKUP(AT559,'ESO zone constants'!$D$3:$H$4953,5,FALSE),""),""),"")</f>
        <v/>
      </c>
      <c r="AU559" s="41"/>
      <c r="AV559" s="40" t="str">
        <f>IF(AU559&lt;&gt;"",IF(AU559&lt;&gt;"LIBSETS_DROP_MECHANIC_MONSTER_NAME",VLOOKUP(AU559,'LibSets constants'!$I$4:$L$1003,3,FALSE),""),"")</f>
        <v/>
      </c>
      <c r="AW559" s="40" t="str">
        <f>IF(AU559&lt;&gt;"",IF(AU559&lt;&gt;"LIBSETS_DROP_MECHANIC_MONSTER_NAME",VLOOKUP(AU559,'LibSets constants'!$I$4:$L$1003,4,FALSE),""),"")</f>
        <v/>
      </c>
      <c r="AX559" s="87" t="s">
        <v>2678</v>
      </c>
      <c r="AY559" s="21" t="str">
        <f t="shared" si="40"/>
        <v>[636] = {wayshrines={-1,-1,-1,}, dlcId=DLC_ASCENDING_TIDE</v>
      </c>
      <c r="AZ559" s="21" t="str">
        <f t="shared" si="41"/>
        <v>, zoneIds={584,643}, veteran=false</v>
      </c>
      <c r="BA559" s="21" t="str">
        <f t="shared" si="42"/>
        <v>, setType=LIBSETS_SETTYPE_IMPERIALCITY_MONSTER</v>
      </c>
      <c r="BB559" s="21" t="str">
        <f t="shared" si="43"/>
        <v>, dropMechanic={LIBSETS_DROP_MECHANIC_MONSTER_NAME,LIBSETS_DROP_MECHANIC_TELVAR_EQUIPMENT_LOCKBOX_MERCHANT}, dropMechanicNames={['en']='Baron Thirsk Nobles district, south-west)', ['de']='Baron Thirsk (Adelsbezirk, Süd-Westen)'}},</v>
      </c>
      <c r="BC559" s="21" t="str">
        <f t="shared" si="44"/>
        <v xml:space="preserve"> --Baron Thirsk / Baron Thirsk   [Imperial City, Imperial Sewers]</v>
      </c>
    </row>
    <row r="560" spans="1:55" x14ac:dyDescent="0.25">
      <c r="A560" s="81" t="s">
        <v>1343</v>
      </c>
      <c r="B560" s="82" t="s">
        <v>2514</v>
      </c>
      <c r="C560" t="s">
        <v>2513</v>
      </c>
      <c r="D560" s="3" t="str">
        <f>A560</f>
        <v>???</v>
      </c>
      <c r="I560" t="s">
        <v>91</v>
      </c>
      <c r="J560" t="s">
        <v>91</v>
      </c>
      <c r="K560" s="37"/>
      <c r="L560" s="37"/>
      <c r="M560" s="37"/>
      <c r="N560">
        <v>0</v>
      </c>
      <c r="P560" s="3" t="str">
        <f>IF(AND(G560&lt;&gt;"LIBSETS_SETTYPE_BATTLEGROUND",G560&lt;&gt;"LIBSETS_SETTYPE_SPECIAL",G560&lt;&gt;"LIBSETS_SETTYPE_MYTHIC"), IF(Q560&lt;&gt;"",VLOOKUP(Q560,'ESO zone constants'!$D$3:$H$10001,5,FALSE),""),"")</f>
        <v/>
      </c>
      <c r="Q560" t="str">
        <f>IF(AND(O560&lt;&gt;"",NOT(ISERROR(O560))),O560, IF(AND(K560&lt;&gt;"",K560&gt;0,NOT(ISERROR(K560))),VLOOKUP(K560,'ESO dumped WayshrineInfo'!$K$3:$N$9999,4,FALSE),""))</f>
        <v/>
      </c>
      <c r="S560" s="19" t="str">
        <f>IF(AND(R560&lt;&gt;"",NOT(ISERROR(R560))),R560,IF(P560&lt;&gt;"",IF(NOT(ISERROR(VLOOKUP(P560,'ESO Dungeon constants'!$D$3:$H$9999,5,FALSE))),VLOOKUP(P560,'ESO Dungeon constants'!$D$3:$I$9999,6,FALSE),VLOOKUP(P560,'ESO zone constants'!$H$3:$K$9987,4,FALSE)),""))</f>
        <v/>
      </c>
      <c r="T560" s="3" t="str">
        <f>IF(S560&lt;&gt;"",VLOOKUP(S560,'LibSets constants'!$B$4:$C$1003,2,FALSE),"")</f>
        <v/>
      </c>
      <c r="X560" s="111"/>
      <c r="Y560" s="3" t="str">
        <f>IF(G560&lt;&gt;"LIBSETS_SETTYPE_BATTLEGROUND",IF(G560&lt;&gt;"LIBSETS_SETTYPE_SPECIAL",IF(X560&lt;&gt;"",X560,IF(Z560&lt;&gt;"",VLOOKUP(Z560,'ESO zone constants'!$D$3:$H$4953,5,FALSE),"")),""),"")</f>
        <v/>
      </c>
      <c r="Z560" t="str">
        <f>IF(AND(O560&lt;&gt;"",NOT(ISERROR(O560))),"",IF(AND(L560&lt;&gt;"",L560&gt;0,NOT(ISERROR(L560))),VLOOKUP(L560,'ESO dumped WayshrineInfo'!$K$3:$N$9999,4,FALSE),""))</f>
        <v/>
      </c>
      <c r="AA560" s="41"/>
      <c r="AB560" s="40" t="str">
        <f>IF(AA560&lt;&gt;"",IF(AA560&lt;&gt;"LIBSETS_DROP_MECHANIC_MONSTER_NAME",VLOOKUP(AA560,'LibSets constants'!$I$4:$L$1003,3,FALSE),""),"")</f>
        <v/>
      </c>
      <c r="AC560" s="40" t="str">
        <f>IF(AA560&lt;&gt;"",IF(AA560&lt;&gt;"LIBSETS_DROP_MECHANIC_MONSTER_NAME",VLOOKUP(AA560,'LibSets constants'!$I$4:$L$1003,4,FALSE),""),"")</f>
        <v/>
      </c>
      <c r="AD560" s="3" t="str">
        <f>IF(G560&lt;&gt;"LIBSETS_SETTYPE_BATTLEGROUND",IF(G560&lt;&gt;"LIBSETS_SETTYPE_SPECIAL",IF(AE560&lt;&gt;"",VLOOKUP(AE560,'ESO zone constants'!$D$3:$H$4953,5,FALSE),""),""),"")</f>
        <v/>
      </c>
      <c r="AE560" t="str">
        <f>IF(AND(O560&lt;&gt;"",NOT(ISERROR(O560))),"",IF(AND(M560&lt;&gt;"",M560&gt;0,NOT(ISERROR(M560))),VLOOKUP(M560,'ESO dumped WayshrineInfo'!$K$3:$N$9999,4,FALSE),""))</f>
        <v/>
      </c>
      <c r="AF560" s="41"/>
      <c r="AG560" s="40" t="str">
        <f>IF(AF560&lt;&gt;"",IF(AF560&lt;&gt;"LIBSETS_DROP_MECHANIC_MONSTER_NAME",VLOOKUP(AF560,'LibSets constants'!$I$4:$L$1003,3,FALSE),""),"")</f>
        <v/>
      </c>
      <c r="AH560" s="40" t="str">
        <f>IF(AF560&lt;&gt;"",IF(AF560&lt;&gt;"LIBSETS_DROP_MECHANIC_MONSTER_NAME",VLOOKUP(AF560,'LibSets constants'!$I$4:$L$1003,4,FALSE),""),"")</f>
        <v/>
      </c>
      <c r="AI560" s="3" t="str">
        <f>IF(G560&lt;&gt;"LIBSETS_SETTYPE_BATTLEGROUND",IF(G560&lt;&gt;"LIBSETS_SETTYPE_SPECIAL",IF(AJ560&lt;&gt;"",VLOOKUP(AJ560,'ESO zone constants'!$D$3:$H$4953,5,FALSE),""),""),"")</f>
        <v/>
      </c>
      <c r="AK560" s="41"/>
      <c r="AL560" s="40" t="str">
        <f>IF(AK560&lt;&gt;"",IF(AK560&lt;&gt;"LIBSETS_DROP_MECHANIC_MONSTER_NAME",VLOOKUP(AK560,'LibSets constants'!$I$4:$L$1003,3,FALSE),""),"")</f>
        <v/>
      </c>
      <c r="AM560" s="40" t="str">
        <f>IF(AK560&lt;&gt;"",IF(AK560&lt;&gt;"LIBSETS_DROP_MECHANIC_MONSTER_NAME",VLOOKUP(AK560,'LibSets constants'!$I$4:$L$1003,4,FALSE),""),"")</f>
        <v/>
      </c>
      <c r="AN560" s="3" t="str">
        <f>IF(G560&lt;&gt;"LIBSETS_SETTYPE_BATTLEGROUND",IF(G560&lt;&gt;"LIBSETS_SETTYPE_SPECIAL",IF(AO560&lt;&gt;"",VLOOKUP(AO560,'ESO zone constants'!$D$3:$H$4953,5,FALSE),""),""),"")</f>
        <v/>
      </c>
      <c r="AP560" s="41"/>
      <c r="AQ560" s="40" t="str">
        <f>IF(AP560&lt;&gt;"",IF(AP560&lt;&gt;"LIBSETS_DROP_MECHANIC_MONSTER_NAME",VLOOKUP(AP560,'LibSets constants'!$I$4:$L$1003,3,FALSE),""),"")</f>
        <v/>
      </c>
      <c r="AR560" s="40" t="str">
        <f>IF(AP560&lt;&gt;"",IF(AP560&lt;&gt;"LIBSETS_DROP_MECHANIC_MONSTER_NAME",VLOOKUP(AP560,'LibSets constants'!$I$4:$L$1003,4,FALSE),""),"")</f>
        <v/>
      </c>
      <c r="AS560" s="3" t="str">
        <f>IF(G560&lt;&gt;"LIBSETS_SETTYPE_BATTLEGROUND",IF(G560&lt;&gt;"LIBSETS_SETTYPE_SPECIAL",IF(AT560&lt;&gt;"",VLOOKUP(AT560,'ESO zone constants'!$D$3:$H$4953,5,FALSE),""),""),"")</f>
        <v/>
      </c>
      <c r="AU560" s="41"/>
      <c r="AV560" s="40" t="str">
        <f>IF(AU560&lt;&gt;"",IF(AU560&lt;&gt;"LIBSETS_DROP_MECHANIC_MONSTER_NAME",VLOOKUP(AU560,'LibSets constants'!$I$4:$L$1003,3,FALSE),""),"")</f>
        <v/>
      </c>
      <c r="AW560" s="40" t="str">
        <f>IF(AU560&lt;&gt;"",IF(AU560&lt;&gt;"LIBSETS_DROP_MECHANIC_MONSTER_NAME",VLOOKUP(AU560,'LibSets constants'!$I$4:$L$1003,4,FALSE),""),"")</f>
        <v/>
      </c>
      <c r="AX560" s="87" t="s">
        <v>2678</v>
      </c>
      <c r="AY560" s="21" t="str">
        <f t="shared" si="40"/>
        <v>--[???] = {wayshrines={}, dlcId=DLC_BASE_GAME</v>
      </c>
      <c r="AZ560" s="21" t="str">
        <f t="shared" si="41"/>
        <v>, veteran=false</v>
      </c>
      <c r="BA560" s="21" t="str">
        <f t="shared" si="42"/>
        <v>, setType=</v>
      </c>
      <c r="BB560" s="21" t="str">
        <f t="shared" si="43"/>
        <v>},</v>
      </c>
      <c r="BC560" s="21" t="str">
        <f t="shared" si="44"/>
        <v xml:space="preserve"> --Harvester\'s Hope-Ring / 595 Harvester\'s Hope-Ring   []</v>
      </c>
    </row>
    <row r="561" spans="22:23" x14ac:dyDescent="0.25">
      <c r="V561" s="39"/>
      <c r="W561" s="39"/>
    </row>
  </sheetData>
  <autoFilter ref="A2:BC560" xr:uid="{00000000-0009-0000-0000-000000000000}">
    <sortState xmlns:xlrd2="http://schemas.microsoft.com/office/spreadsheetml/2017/richdata2" ref="A3:BC560">
      <sortCondition ref="A2:A560"/>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97" t="s">
        <v>1686</v>
      </c>
      <c r="B1" s="97"/>
      <c r="C1" s="97"/>
      <c r="D1" s="47" t="s">
        <v>1687</v>
      </c>
    </row>
    <row r="2" spans="1:4" x14ac:dyDescent="0.25">
      <c r="A2" s="6" t="s">
        <v>83</v>
      </c>
      <c r="B2" s="7" t="s">
        <v>1684</v>
      </c>
      <c r="C2" s="7" t="s">
        <v>1685</v>
      </c>
      <c r="D2" s="1" t="s">
        <v>1683</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7">
        <v>622</v>
      </c>
      <c r="B554" s="8" t="str">
        <f>VLOOKUP(A554,'Sets data'!$A$3:$C$9969,3,FALSE)</f>
        <v>Turning Tide</v>
      </c>
      <c r="C554" s="8" t="str">
        <f>VLOOKUP(A554,'Sets data'!$A$3:$C$9969,2,FALSE)</f>
        <v>Gezeitenwechsel</v>
      </c>
    </row>
    <row r="555" spans="1:3" x14ac:dyDescent="0.25">
      <c r="A555" s="77">
        <v>623</v>
      </c>
      <c r="B555" s="8" t="str">
        <f>VLOOKUP(A555,'Sets data'!$A$3:$C$9969,3,FALSE)</f>
        <v>Storm-Cursed\’s Revenge</v>
      </c>
      <c r="C555" s="8" t="str">
        <f>VLOOKUP(A555,'Sets data'!$A$3:$C$9969,2,FALSE)</f>
        <v>Rache des Sturmverfluchten</v>
      </c>
    </row>
    <row r="556" spans="1:3" x14ac:dyDescent="0.25">
      <c r="A556" s="77">
        <v>624</v>
      </c>
      <c r="B556" s="8" t="str">
        <f>VLOOKUP(A556,'Sets data'!$A$3:$C$9969,3,FALSE)</f>
        <v>Spriggan\’s Vigor</v>
      </c>
      <c r="C556" s="8" t="str">
        <f>VLOOKUP(A556,'Sets data'!$A$3:$C$9969,2,FALSE)</f>
        <v>Elan des Zweiglings</v>
      </c>
    </row>
    <row r="557" spans="1:3" x14ac:dyDescent="0.25">
      <c r="A557" s="77">
        <v>625</v>
      </c>
      <c r="B557" s="8" t="str">
        <f>VLOOKUP(A557,'Sets data'!$A$3:$C$9969,3,FALSE)</f>
        <v>Markyn Ring of Majesty</v>
      </c>
      <c r="C557" s="8" t="str">
        <f>VLOOKUP(A557,'Sets data'!$A$3:$C$9969,2,FALSE)</f>
        <v>Markyn-Ring der Erhabenheit</v>
      </c>
    </row>
    <row r="558" spans="1:3" x14ac:dyDescent="0.25">
      <c r="A558" s="77">
        <v>626</v>
      </c>
      <c r="B558" s="8" t="str">
        <f>VLOOKUP(A558,'Sets data'!$A$3:$C$9969,3,FALSE)</f>
        <v>Belharza's Band</v>
      </c>
      <c r="C558" s="8" t="str">
        <f>VLOOKUP(A558,'Sets data'!$A$3:$C$9969,2,FALSE)</f>
        <v>Belharzas Band</v>
      </c>
    </row>
    <row r="559" spans="1:3" x14ac:dyDescent="0.25">
      <c r="A559" s="77">
        <v>627</v>
      </c>
      <c r="B559" s="8" t="str">
        <f>VLOOKUP(A559,'Sets data'!$A$3:$C$9969,3,FALSE)</f>
        <v>Spaulder of Ruin</v>
      </c>
      <c r="C559" s="8" t="str">
        <f>VLOOKUP(A559,'Sets data'!$A$3:$C$9969,2,FALSE)</f>
        <v>Schulterbänder des Untergangs</v>
      </c>
    </row>
    <row r="560" spans="1:3" x14ac:dyDescent="0.25">
      <c r="A560" s="77">
        <v>629</v>
      </c>
      <c r="B560" s="8" t="str">
        <f>VLOOKUP(A560,'Sets data'!$A$3:$C$9969,3,FALSE)</f>
        <v>Rallying Cry</v>
      </c>
      <c r="C560" s="8" t="str">
        <f>VLOOKUP(A560,'Sets data'!$A$3:$C$9969,2,FALSE)</f>
        <v>Schlachtruf</v>
      </c>
    </row>
    <row r="561" spans="1:3" x14ac:dyDescent="0.25">
      <c r="A561" s="77">
        <v>630</v>
      </c>
      <c r="B561" s="8" t="str">
        <f>VLOOKUP(A561,'Sets data'!$A$3:$C$9969,3,FALSE)</f>
        <v>Hew and Sunder </v>
      </c>
      <c r="C561" s="8" t="str">
        <f>VLOOKUP(A561,'Sets data'!$A$3:$C$9969,2,FALSE)</f>
        <v>Kappspalter</v>
      </c>
    </row>
    <row r="562" spans="1:3" x14ac:dyDescent="0.25">
      <c r="A562" s="77">
        <v>631</v>
      </c>
      <c r="B562" s="8" t="str">
        <f>VLOOKUP(A562,'Sets data'!$A$3:$C$9969,3,FALSE)</f>
        <v>Enervating Aura </v>
      </c>
      <c r="C562" s="8" t="str">
        <f>VLOOKUP(A562,'Sets data'!$A$3:$C$9969,2,FALSE)</f>
        <v>Enervierende Aura</v>
      </c>
    </row>
    <row r="563" spans="1:3" x14ac:dyDescent="0.25">
      <c r="A563" s="77">
        <v>632</v>
      </c>
      <c r="B563" s="8" t="str">
        <f>VLOOKUP(A563,'Sets data'!$A$3:$C$9969,3,FALSE)</f>
        <v>Kargaeda</v>
      </c>
      <c r="C563" s="8" t="str">
        <f>VLOOKUP(A563,'Sets data'!$A$3:$C$9969,2,FALSE)</f>
        <v>Kargaeda</v>
      </c>
    </row>
    <row r="564" spans="1:3" x14ac:dyDescent="0.25">
      <c r="A564" s="77">
        <v>633</v>
      </c>
      <c r="B564" s="8" t="str">
        <f>VLOOKUP(A564,'Sets data'!$A$3:$C$9969,3,FALSE)</f>
        <v>Nazaray </v>
      </c>
      <c r="C564" s="8" t="str">
        <f>VLOOKUP(A564,'Sets data'!$A$3:$C$9969,2,FALSE)</f>
        <v>Nazaray </v>
      </c>
    </row>
    <row r="565" spans="1:3" x14ac:dyDescent="0.25">
      <c r="A565" s="77">
        <v>634</v>
      </c>
      <c r="B565" s="8" t="str">
        <f>VLOOKUP(A565,'Sets data'!$A$3:$C$9969,3,FALSE)</f>
        <v>Nunatak</v>
      </c>
      <c r="C565" s="8" t="str">
        <f>VLOOKUP(A565,'Sets data'!$A$3:$C$9969,2,FALSE)</f>
        <v>Nunatak</v>
      </c>
    </row>
    <row r="566" spans="1:3" x14ac:dyDescent="0.25">
      <c r="A566" s="77">
        <v>635</v>
      </c>
      <c r="B566" s="8" t="str">
        <f>VLOOKUP(A566,'Sets data'!$A$3:$C$9969,3,FALSE)</f>
        <v>Lady Malydga</v>
      </c>
      <c r="C566" s="8" t="str">
        <f>VLOOKUP(A566,'Sets data'!$A$3:$C$9969,2,FALSE)</f>
        <v>Fürstin Malygda</v>
      </c>
    </row>
    <row r="567" spans="1:3" x14ac:dyDescent="0.25">
      <c r="A567" s="77">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98" t="s">
        <v>2764</v>
      </c>
      <c r="B1" s="98"/>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9"/>
    </row>
    <row r="2" spans="1:52" ht="30" x14ac:dyDescent="0.25">
      <c r="A2" s="10" t="s">
        <v>95</v>
      </c>
      <c r="B2" s="1" t="s">
        <v>93</v>
      </c>
      <c r="C2" s="1" t="s">
        <v>1349</v>
      </c>
      <c r="D2" s="3" t="s">
        <v>94</v>
      </c>
      <c r="E2" s="3" t="s">
        <v>1624</v>
      </c>
      <c r="F2" s="3" t="s">
        <v>1496</v>
      </c>
      <c r="G2" s="3" t="s">
        <v>1625</v>
      </c>
      <c r="H2" s="15" t="s">
        <v>1348</v>
      </c>
      <c r="I2" s="18" t="s">
        <v>1518</v>
      </c>
      <c r="J2" s="17" t="s">
        <v>1347</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1350</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1350</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1492</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1492</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1491</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1491</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1655</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1655</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1656</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1656</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1718</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1718</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1816</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1816</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1821</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1821</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2413</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2413</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2414</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2414</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2516</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2516</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2519</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2519</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5" t="s">
        <v>2741</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5" t="s">
        <v>2741</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5" t="s">
        <v>2742</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5" t="s">
        <v>2742</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5"/>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A2" sqref="A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0" t="s">
        <v>2763</v>
      </c>
      <c r="B1" s="100"/>
      <c r="C1" s="100"/>
      <c r="D1" s="100"/>
      <c r="E1" s="100"/>
      <c r="F1" s="100"/>
      <c r="G1" s="100"/>
      <c r="H1" s="100"/>
      <c r="I1" s="100"/>
      <c r="J1" s="100"/>
      <c r="K1" s="100"/>
      <c r="L1" s="100"/>
      <c r="M1" s="100"/>
      <c r="N1" s="100"/>
    </row>
    <row r="2" spans="1:14" x14ac:dyDescent="0.25">
      <c r="A2" s="1" t="s">
        <v>1377</v>
      </c>
      <c r="B2" s="1" t="s">
        <v>1389</v>
      </c>
      <c r="C2" s="1" t="s">
        <v>1497</v>
      </c>
      <c r="D2" s="1" t="s">
        <v>1498</v>
      </c>
      <c r="E2" s="1" t="s">
        <v>1607</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1502</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1420</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1421</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1725</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2445</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2422</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1394</v>
      </c>
      <c r="E683" t="str">
        <f>IF(ISNA(MATCH(A683,'ESO zone constants'!$A$3:$A$9952,0)),"","X")</f>
        <v>X</v>
      </c>
    </row>
    <row r="684" spans="1:5" x14ac:dyDescent="0.25">
      <c r="A684">
        <v>1088</v>
      </c>
      <c r="B684">
        <v>682</v>
      </c>
      <c r="C684">
        <v>1086</v>
      </c>
      <c r="D684" t="s">
        <v>1422</v>
      </c>
      <c r="E684" t="str">
        <f>IF(ISNA(MATCH(A684,'ESO zone constants'!$A$3:$A$9952,0)),"","X")</f>
        <v>X</v>
      </c>
    </row>
    <row r="685" spans="1:5" x14ac:dyDescent="0.25">
      <c r="A685">
        <v>1089</v>
      </c>
      <c r="B685">
        <v>683</v>
      </c>
      <c r="C685">
        <v>1086</v>
      </c>
      <c r="D685" t="s">
        <v>1395</v>
      </c>
      <c r="E685" t="str">
        <f>IF(ISNA(MATCH(A685,'ESO zone constants'!$A$3:$A$9952,0)),"","X")</f>
        <v>X</v>
      </c>
    </row>
    <row r="686" spans="1:5" x14ac:dyDescent="0.25">
      <c r="A686">
        <v>1090</v>
      </c>
      <c r="B686">
        <v>684</v>
      </c>
      <c r="C686">
        <v>1086</v>
      </c>
      <c r="D686" t="s">
        <v>1396</v>
      </c>
      <c r="E686" t="str">
        <f>IF(ISNA(MATCH(A686,'ESO zone constants'!$A$3:$A$9952,0)),"","X")</f>
        <v>X</v>
      </c>
    </row>
    <row r="687" spans="1:5" x14ac:dyDescent="0.25">
      <c r="A687">
        <v>1091</v>
      </c>
      <c r="B687">
        <v>685</v>
      </c>
      <c r="C687">
        <v>1086</v>
      </c>
      <c r="D687" t="s">
        <v>1397</v>
      </c>
      <c r="E687" t="str">
        <f>IF(ISNA(MATCH(A687,'ESO zone constants'!$A$3:$A$9952,0)),"","X")</f>
        <v>X</v>
      </c>
    </row>
    <row r="688" spans="1:5" x14ac:dyDescent="0.25">
      <c r="A688">
        <v>1092</v>
      </c>
      <c r="B688">
        <v>686</v>
      </c>
      <c r="C688">
        <v>1086</v>
      </c>
      <c r="D688" t="s">
        <v>1398</v>
      </c>
      <c r="E688" t="str">
        <f>IF(ISNA(MATCH(A688,'ESO zone constants'!$A$3:$A$9952,0)),"","X")</f>
        <v>X</v>
      </c>
    </row>
    <row r="689" spans="1:5" x14ac:dyDescent="0.25">
      <c r="A689">
        <v>1094</v>
      </c>
      <c r="B689">
        <v>687</v>
      </c>
      <c r="C689">
        <v>1086</v>
      </c>
      <c r="D689" t="s">
        <v>1399</v>
      </c>
      <c r="E689" t="str">
        <f>IF(ISNA(MATCH(A689,'ESO zone constants'!$A$3:$A$9952,0)),"","X")</f>
        <v>X</v>
      </c>
    </row>
    <row r="690" spans="1:5" x14ac:dyDescent="0.25">
      <c r="A690">
        <v>1095</v>
      </c>
      <c r="B690">
        <v>688</v>
      </c>
      <c r="C690">
        <v>1086</v>
      </c>
      <c r="D690" t="s">
        <v>1400</v>
      </c>
      <c r="E690" t="str">
        <f>IF(ISNA(MATCH(A690,'ESO zone constants'!$A$3:$A$9952,0)),"","X")</f>
        <v>X</v>
      </c>
    </row>
    <row r="691" spans="1:5" x14ac:dyDescent="0.25">
      <c r="A691">
        <v>1096</v>
      </c>
      <c r="B691">
        <v>689</v>
      </c>
      <c r="C691">
        <v>1086</v>
      </c>
      <c r="D691" t="s">
        <v>1401</v>
      </c>
      <c r="E691" t="str">
        <f>IF(ISNA(MATCH(A691,'ESO zone constants'!$A$3:$A$9952,0)),"","X")</f>
        <v>X</v>
      </c>
    </row>
    <row r="692" spans="1:5" x14ac:dyDescent="0.25">
      <c r="A692">
        <v>1097</v>
      </c>
      <c r="B692">
        <v>690</v>
      </c>
      <c r="C692">
        <v>1086</v>
      </c>
      <c r="D692" t="s">
        <v>1402</v>
      </c>
      <c r="E692" t="str">
        <f>IF(ISNA(MATCH(A692,'ESO zone constants'!$A$3:$A$9952,0)),"","X")</f>
        <v>X</v>
      </c>
    </row>
    <row r="693" spans="1:5" x14ac:dyDescent="0.25">
      <c r="A693">
        <v>1098</v>
      </c>
      <c r="B693">
        <v>691</v>
      </c>
      <c r="C693">
        <v>1086</v>
      </c>
      <c r="D693" t="s">
        <v>1403</v>
      </c>
      <c r="E693" t="str">
        <f>IF(ISNA(MATCH(A693,'ESO zone constants'!$A$3:$A$9952,0)),"","X")</f>
        <v>X</v>
      </c>
    </row>
    <row r="694" spans="1:5" x14ac:dyDescent="0.25">
      <c r="A694">
        <v>1099</v>
      </c>
      <c r="B694">
        <v>692</v>
      </c>
      <c r="C694">
        <v>1086</v>
      </c>
      <c r="D694" t="s">
        <v>1404</v>
      </c>
      <c r="E694" t="str">
        <f>IF(ISNA(MATCH(A694,'ESO zone constants'!$A$3:$A$9952,0)),"","X")</f>
        <v>X</v>
      </c>
    </row>
    <row r="695" spans="1:5" x14ac:dyDescent="0.25">
      <c r="A695">
        <v>1101</v>
      </c>
      <c r="B695">
        <v>693</v>
      </c>
      <c r="C695">
        <v>1086</v>
      </c>
      <c r="D695" t="s">
        <v>1405</v>
      </c>
      <c r="E695" t="str">
        <f>IF(ISNA(MATCH(A695,'ESO zone constants'!$A$3:$A$9952,0)),"","X")</f>
        <v>X</v>
      </c>
    </row>
    <row r="696" spans="1:5" x14ac:dyDescent="0.25">
      <c r="A696">
        <v>1102</v>
      </c>
      <c r="B696">
        <v>694</v>
      </c>
      <c r="C696">
        <v>1086</v>
      </c>
      <c r="D696" t="s">
        <v>1406</v>
      </c>
      <c r="E696" t="str">
        <f>IF(ISNA(MATCH(A696,'ESO zone constants'!$A$3:$A$9952,0)),"","X")</f>
        <v>X</v>
      </c>
    </row>
    <row r="697" spans="1:5" x14ac:dyDescent="0.25">
      <c r="A697">
        <v>1103</v>
      </c>
      <c r="B697">
        <v>695</v>
      </c>
      <c r="C697">
        <v>1086</v>
      </c>
      <c r="D697" t="s">
        <v>1407</v>
      </c>
      <c r="E697" t="str">
        <f>IF(ISNA(MATCH(A697,'ESO zone constants'!$A$3:$A$9952,0)),"","X")</f>
        <v>X</v>
      </c>
    </row>
    <row r="698" spans="1:5" x14ac:dyDescent="0.25">
      <c r="A698">
        <v>1105</v>
      </c>
      <c r="B698">
        <v>696</v>
      </c>
      <c r="C698">
        <v>1086</v>
      </c>
      <c r="D698" t="s">
        <v>1408</v>
      </c>
      <c r="E698" t="str">
        <f>IF(ISNA(MATCH(A698,'ESO zone constants'!$A$3:$A$9952,0)),"","X")</f>
        <v>X</v>
      </c>
    </row>
    <row r="699" spans="1:5" x14ac:dyDescent="0.25">
      <c r="A699">
        <v>1106</v>
      </c>
      <c r="B699">
        <v>697</v>
      </c>
      <c r="C699">
        <v>1086</v>
      </c>
      <c r="D699" t="s">
        <v>1409</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1410</v>
      </c>
      <c r="E703" t="str">
        <f>IF(ISNA(MATCH(A703,'ESO zone constants'!$A$3:$A$9952,0)),"","X")</f>
        <v>X</v>
      </c>
    </row>
    <row r="704" spans="1:5" x14ac:dyDescent="0.25">
      <c r="A704">
        <v>1111</v>
      </c>
      <c r="B704">
        <v>702</v>
      </c>
      <c r="C704">
        <v>1086</v>
      </c>
      <c r="D704" t="s">
        <v>1411</v>
      </c>
      <c r="E704" t="str">
        <f>IF(ISNA(MATCH(A704,'ESO zone constants'!$A$3:$A$9952,0)),"","X")</f>
        <v>X</v>
      </c>
    </row>
    <row r="705" spans="1:5" x14ac:dyDescent="0.25">
      <c r="A705">
        <v>1112</v>
      </c>
      <c r="B705">
        <v>703</v>
      </c>
      <c r="C705">
        <v>1086</v>
      </c>
      <c r="D705" t="s">
        <v>1412</v>
      </c>
      <c r="E705" t="str">
        <f>IF(ISNA(MATCH(A705,'ESO zone constants'!$A$3:$A$9952,0)),"","X")</f>
        <v>X</v>
      </c>
    </row>
    <row r="706" spans="1:5" x14ac:dyDescent="0.25">
      <c r="A706">
        <v>1113</v>
      </c>
      <c r="B706">
        <v>704</v>
      </c>
      <c r="C706">
        <v>1086</v>
      </c>
      <c r="D706" t="s">
        <v>1413</v>
      </c>
      <c r="E706" t="str">
        <f>IF(ISNA(MATCH(A706,'ESO zone constants'!$A$3:$A$9952,0)),"","X")</f>
        <v>X</v>
      </c>
    </row>
    <row r="707" spans="1:5" x14ac:dyDescent="0.25">
      <c r="A707">
        <v>1114</v>
      </c>
      <c r="B707">
        <v>705</v>
      </c>
      <c r="C707">
        <v>1086</v>
      </c>
      <c r="D707" t="s">
        <v>1414</v>
      </c>
      <c r="E707" t="str">
        <f>IF(ISNA(MATCH(A707,'ESO zone constants'!$A$3:$A$9952,0)),"","X")</f>
        <v>X</v>
      </c>
    </row>
    <row r="708" spans="1:5" x14ac:dyDescent="0.25">
      <c r="A708">
        <v>1115</v>
      </c>
      <c r="B708">
        <v>706</v>
      </c>
      <c r="C708">
        <v>1086</v>
      </c>
      <c r="D708" t="s">
        <v>1415</v>
      </c>
      <c r="E708" t="str">
        <f>IF(ISNA(MATCH(A708,'ESO zone constants'!$A$3:$A$9952,0)),"","X")</f>
        <v>X</v>
      </c>
    </row>
    <row r="709" spans="1:5" x14ac:dyDescent="0.25">
      <c r="A709">
        <v>1116</v>
      </c>
      <c r="B709">
        <v>707</v>
      </c>
      <c r="C709">
        <v>1116</v>
      </c>
      <c r="D709" t="s">
        <v>1388</v>
      </c>
      <c r="E709" t="str">
        <f>IF(ISNA(MATCH(A709,'ESO zone constants'!$A$3:$A$9952,0)),"","X")</f>
        <v>X</v>
      </c>
    </row>
    <row r="710" spans="1:5" x14ac:dyDescent="0.25">
      <c r="A710">
        <v>1117</v>
      </c>
      <c r="B710">
        <v>708</v>
      </c>
      <c r="C710">
        <v>1086</v>
      </c>
      <c r="D710" t="s">
        <v>1416</v>
      </c>
      <c r="E710" t="str">
        <f>IF(ISNA(MATCH(A710,'ESO zone constants'!$A$3:$A$9952,0)),"","X")</f>
        <v>X</v>
      </c>
    </row>
    <row r="711" spans="1:5" x14ac:dyDescent="0.25">
      <c r="A711">
        <v>1118</v>
      </c>
      <c r="B711">
        <v>709</v>
      </c>
      <c r="C711">
        <v>1086</v>
      </c>
      <c r="D711" t="s">
        <v>1417</v>
      </c>
      <c r="E711" t="str">
        <f>IF(ISNA(MATCH(A711,'ESO zone constants'!$A$3:$A$9952,0)),"","X")</f>
        <v>X</v>
      </c>
    </row>
    <row r="712" spans="1:5" x14ac:dyDescent="0.25">
      <c r="A712">
        <v>1119</v>
      </c>
      <c r="B712">
        <v>710</v>
      </c>
      <c r="C712">
        <v>1086</v>
      </c>
      <c r="D712" t="s">
        <v>1418</v>
      </c>
      <c r="E712" t="str">
        <f>IF(ISNA(MATCH(A712,'ESO zone constants'!$A$3:$A$9952,0)),"","X")</f>
        <v>X</v>
      </c>
    </row>
    <row r="713" spans="1:5" x14ac:dyDescent="0.25">
      <c r="A713">
        <v>1120</v>
      </c>
      <c r="B713">
        <v>711</v>
      </c>
      <c r="C713">
        <v>1086</v>
      </c>
      <c r="D713" t="s">
        <v>1419</v>
      </c>
      <c r="E713" t="str">
        <f>IF(ISNA(MATCH(A713,'ESO zone constants'!$A$3:$A$9952,0)),"","X")</f>
        <v>X</v>
      </c>
    </row>
    <row r="714" spans="1:5" x14ac:dyDescent="0.25">
      <c r="A714">
        <v>1121</v>
      </c>
      <c r="B714">
        <v>712</v>
      </c>
      <c r="C714">
        <v>1086</v>
      </c>
      <c r="D714" t="s">
        <v>1350</v>
      </c>
      <c r="E714" t="str">
        <f>IF(ISNA(MATCH(A714,'ESO zone constants'!$A$3:$A$9952,0)),"","X")</f>
        <v>X</v>
      </c>
    </row>
    <row r="715" spans="1:5" x14ac:dyDescent="0.25">
      <c r="A715">
        <v>1122</v>
      </c>
      <c r="B715">
        <v>713</v>
      </c>
      <c r="C715">
        <v>1086</v>
      </c>
      <c r="D715" t="s">
        <v>1491</v>
      </c>
      <c r="E715" t="str">
        <f>IF(ISNA(MATCH(A715,'ESO zone constants'!$A$3:$A$9952,0)),"","X")</f>
        <v>X</v>
      </c>
    </row>
    <row r="716" spans="1:5" x14ac:dyDescent="0.25">
      <c r="A716">
        <v>1123</v>
      </c>
      <c r="B716">
        <v>714</v>
      </c>
      <c r="C716">
        <v>383</v>
      </c>
      <c r="D716" t="s">
        <v>1492</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1390</v>
      </c>
      <c r="E719" t="str">
        <f>IF(ISNA(MATCH(A719,'ESO zone constants'!$A$3:$A$9952,0)),"","X")</f>
        <v>X</v>
      </c>
    </row>
    <row r="720" spans="1:5" x14ac:dyDescent="0.25">
      <c r="A720">
        <v>1129</v>
      </c>
      <c r="B720">
        <v>718</v>
      </c>
      <c r="C720">
        <v>1086</v>
      </c>
      <c r="D720" t="s">
        <v>1391</v>
      </c>
      <c r="E720" t="str">
        <f>IF(ISNA(MATCH(A720,'ESO zone constants'!$A$3:$A$9952,0)),"","X")</f>
        <v>X</v>
      </c>
    </row>
    <row r="721" spans="1:5" x14ac:dyDescent="0.25">
      <c r="A721">
        <v>1130</v>
      </c>
      <c r="B721">
        <v>719</v>
      </c>
      <c r="C721">
        <v>1086</v>
      </c>
      <c r="D721" t="s">
        <v>1392</v>
      </c>
      <c r="E721" t="str">
        <f>IF(ISNA(MATCH(A721,'ESO zone constants'!$A$3:$A$9952,0)),"","X")</f>
        <v>X</v>
      </c>
    </row>
    <row r="722" spans="1:5" x14ac:dyDescent="0.25">
      <c r="A722">
        <v>1133</v>
      </c>
      <c r="B722">
        <v>720</v>
      </c>
      <c r="C722">
        <v>1133</v>
      </c>
      <c r="D722" t="s">
        <v>1592</v>
      </c>
      <c r="E722" t="str">
        <f>IF(ISNA(MATCH(A722,'ESO zone constants'!$A$3:$A$9952,0)),"","X")</f>
        <v>X</v>
      </c>
    </row>
    <row r="723" spans="1:5" x14ac:dyDescent="0.25">
      <c r="A723">
        <v>1134</v>
      </c>
      <c r="B723">
        <v>721</v>
      </c>
      <c r="C723">
        <v>1133</v>
      </c>
      <c r="D723" t="s">
        <v>1593</v>
      </c>
      <c r="E723" t="str">
        <f>IF(ISNA(MATCH(A723,'ESO zone constants'!$A$3:$A$9952,0)),"","X")</f>
        <v>X</v>
      </c>
    </row>
    <row r="724" spans="1:5" x14ac:dyDescent="0.25">
      <c r="A724">
        <v>1135</v>
      </c>
      <c r="B724">
        <v>722</v>
      </c>
      <c r="C724">
        <v>1133</v>
      </c>
      <c r="D724" t="s">
        <v>1594</v>
      </c>
      <c r="E724" t="str">
        <f>IF(ISNA(MATCH(A724,'ESO zone constants'!$A$3:$A$9952,0)),"","X")</f>
        <v>X</v>
      </c>
    </row>
    <row r="725" spans="1:5" x14ac:dyDescent="0.25">
      <c r="A725">
        <v>1136</v>
      </c>
      <c r="B725">
        <v>723</v>
      </c>
      <c r="C725">
        <v>1133</v>
      </c>
      <c r="D725" t="s">
        <v>1595</v>
      </c>
      <c r="E725" t="str">
        <f>IF(ISNA(MATCH(A725,'ESO zone constants'!$A$3:$A$9952,0)),"","X")</f>
        <v>X</v>
      </c>
    </row>
    <row r="726" spans="1:5" x14ac:dyDescent="0.25">
      <c r="A726">
        <v>1137</v>
      </c>
      <c r="B726">
        <v>724</v>
      </c>
      <c r="C726">
        <v>1133</v>
      </c>
      <c r="D726" t="s">
        <v>1596</v>
      </c>
      <c r="E726" t="str">
        <f>IF(ISNA(MATCH(A726,'ESO zone constants'!$A$3:$A$9952,0)),"","X")</f>
        <v>X</v>
      </c>
    </row>
    <row r="727" spans="1:5" x14ac:dyDescent="0.25">
      <c r="A727">
        <v>1138</v>
      </c>
      <c r="B727">
        <v>725</v>
      </c>
      <c r="C727">
        <v>1133</v>
      </c>
      <c r="D727" t="s">
        <v>1495</v>
      </c>
      <c r="E727" t="str">
        <f>IF(ISNA(MATCH(A727,'ESO zone constants'!$A$3:$A$9952,0)),"","X")</f>
        <v>X</v>
      </c>
    </row>
    <row r="728" spans="1:5" x14ac:dyDescent="0.25">
      <c r="A728">
        <v>1139</v>
      </c>
      <c r="B728">
        <v>726</v>
      </c>
      <c r="C728">
        <v>1133</v>
      </c>
      <c r="D728" t="s">
        <v>1597</v>
      </c>
      <c r="E728" t="str">
        <f>IF(ISNA(MATCH(A728,'ESO zone constants'!$A$3:$A$9952,0)),"","X")</f>
        <v>X</v>
      </c>
    </row>
    <row r="729" spans="1:5" x14ac:dyDescent="0.25">
      <c r="A729">
        <v>1140</v>
      </c>
      <c r="B729">
        <v>727</v>
      </c>
      <c r="C729">
        <v>104</v>
      </c>
      <c r="D729" t="s">
        <v>1499</v>
      </c>
      <c r="E729" t="str">
        <f>IF(ISNA(MATCH(A729,'ESO zone constants'!$A$3:$A$9952,0)),"","X")</f>
        <v>X</v>
      </c>
    </row>
    <row r="730" spans="1:5" x14ac:dyDescent="0.25">
      <c r="A730">
        <v>1141</v>
      </c>
      <c r="B730">
        <v>728</v>
      </c>
      <c r="C730">
        <v>101</v>
      </c>
      <c r="D730" t="s">
        <v>1505</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1500</v>
      </c>
      <c r="E732" t="str">
        <f>IF(ISNA(MATCH(A732,'ESO zone constants'!$A$3:$A$9952,0)),"","X")</f>
        <v>X</v>
      </c>
    </row>
    <row r="733" spans="1:5" x14ac:dyDescent="0.25">
      <c r="A733">
        <v>1144</v>
      </c>
      <c r="B733">
        <v>731</v>
      </c>
      <c r="C733">
        <v>1144</v>
      </c>
      <c r="D733" t="s">
        <v>1501</v>
      </c>
      <c r="E733" t="str">
        <f>IF(ISNA(MATCH(A733,'ESO zone constants'!$A$3:$A$9952,0)),"","X")</f>
        <v>X</v>
      </c>
    </row>
    <row r="734" spans="1:5" x14ac:dyDescent="0.25">
      <c r="A734">
        <v>1145</v>
      </c>
      <c r="B734">
        <v>732</v>
      </c>
      <c r="C734">
        <v>1133</v>
      </c>
      <c r="D734" t="s">
        <v>1598</v>
      </c>
      <c r="E734" t="str">
        <f>IF(ISNA(MATCH(A734,'ESO zone constants'!$A$3:$A$9952,0)),"","X")</f>
        <v>X</v>
      </c>
    </row>
    <row r="735" spans="1:5" x14ac:dyDescent="0.25">
      <c r="A735">
        <v>1146</v>
      </c>
      <c r="B735">
        <v>733</v>
      </c>
      <c r="C735">
        <v>1133</v>
      </c>
      <c r="D735" t="s">
        <v>1599</v>
      </c>
      <c r="E735" t="str">
        <f>IF(ISNA(MATCH(A735,'ESO zone constants'!$A$3:$A$9952,0)),"","X")</f>
        <v>X</v>
      </c>
    </row>
    <row r="736" spans="1:5" x14ac:dyDescent="0.25">
      <c r="A736">
        <v>1147</v>
      </c>
      <c r="B736">
        <v>734</v>
      </c>
      <c r="C736">
        <v>1133</v>
      </c>
      <c r="D736" t="s">
        <v>1600</v>
      </c>
      <c r="E736" t="str">
        <f>IF(ISNA(MATCH(A736,'ESO zone constants'!$A$3:$A$9952,0)),"","X")</f>
        <v>X</v>
      </c>
    </row>
    <row r="737" spans="1:5" x14ac:dyDescent="0.25">
      <c r="A737">
        <v>1148</v>
      </c>
      <c r="B737">
        <v>735</v>
      </c>
      <c r="C737">
        <v>1133</v>
      </c>
      <c r="D737" t="s">
        <v>1604</v>
      </c>
      <c r="E737" t="str">
        <f>IF(ISNA(MATCH(A737,'ESO zone constants'!$A$3:$A$9952,0)),"","X")</f>
        <v>X</v>
      </c>
    </row>
    <row r="738" spans="1:5" x14ac:dyDescent="0.25">
      <c r="A738">
        <v>1149</v>
      </c>
      <c r="B738">
        <v>736</v>
      </c>
      <c r="C738">
        <v>1133</v>
      </c>
      <c r="D738" t="s">
        <v>1601</v>
      </c>
      <c r="E738" t="str">
        <f>IF(ISNA(MATCH(A738,'ESO zone constants'!$A$3:$A$9952,0)),"","X")</f>
        <v>X</v>
      </c>
    </row>
    <row r="739" spans="1:5" x14ac:dyDescent="0.25">
      <c r="A739">
        <v>1150</v>
      </c>
      <c r="B739">
        <v>737</v>
      </c>
      <c r="C739">
        <v>1133</v>
      </c>
      <c r="D739" t="s">
        <v>1603</v>
      </c>
      <c r="E739" t="str">
        <f>IF(ISNA(MATCH(A739,'ESO zone constants'!$A$3:$A$9952,0)),"","X")</f>
        <v>X</v>
      </c>
    </row>
    <row r="740" spans="1:5" x14ac:dyDescent="0.25">
      <c r="A740">
        <v>1151</v>
      </c>
      <c r="B740">
        <v>738</v>
      </c>
      <c r="C740">
        <v>1133</v>
      </c>
      <c r="D740" t="s">
        <v>1602</v>
      </c>
      <c r="E740" t="str">
        <f>IF(ISNA(MATCH(A740,'ESO zone constants'!$A$3:$A$9952,0)),"","X")</f>
        <v>X</v>
      </c>
    </row>
    <row r="741" spans="1:5" x14ac:dyDescent="0.25">
      <c r="A741">
        <v>1152</v>
      </c>
      <c r="B741">
        <v>739</v>
      </c>
      <c r="C741">
        <v>684</v>
      </c>
      <c r="D741" t="s">
        <v>1656</v>
      </c>
      <c r="E741" t="str">
        <f>IF(ISNA(MATCH(A741,'ESO zone constants'!$A$3:$A$9952,0)),"","X")</f>
        <v>X</v>
      </c>
    </row>
    <row r="742" spans="1:5" x14ac:dyDescent="0.25">
      <c r="A742">
        <v>1153</v>
      </c>
      <c r="B742">
        <v>740</v>
      </c>
      <c r="C742">
        <v>92</v>
      </c>
      <c r="D742" t="s">
        <v>1655</v>
      </c>
      <c r="E742" t="str">
        <f>IF(ISNA(MATCH(A742,'ESO zone constants'!$A$3:$A$9952,0)),"","X")</f>
        <v>X</v>
      </c>
    </row>
    <row r="743" spans="1:5" x14ac:dyDescent="0.25">
      <c r="A743">
        <v>1154</v>
      </c>
      <c r="B743">
        <v>741</v>
      </c>
      <c r="C743">
        <v>1086</v>
      </c>
      <c r="D743" t="s">
        <v>1503</v>
      </c>
      <c r="E743" t="str">
        <f>IF(ISNA(MATCH(A743,'ESO zone constants'!$A$3:$A$9952,0)),"","X")</f>
        <v>X</v>
      </c>
    </row>
    <row r="744" spans="1:5" x14ac:dyDescent="0.25">
      <c r="A744">
        <v>1155</v>
      </c>
      <c r="B744">
        <v>742</v>
      </c>
      <c r="C744">
        <v>20</v>
      </c>
      <c r="D744" t="s">
        <v>1504</v>
      </c>
      <c r="E744" t="str">
        <f>IF(ISNA(MATCH(A744,'ESO zone constants'!$A$3:$A$9952,0)),"","X")</f>
        <v>X</v>
      </c>
    </row>
    <row r="745" spans="1:5" x14ac:dyDescent="0.25">
      <c r="A745">
        <v>1160</v>
      </c>
      <c r="B745">
        <v>743</v>
      </c>
      <c r="C745">
        <v>1160</v>
      </c>
      <c r="D745" t="s">
        <v>1699</v>
      </c>
      <c r="E745" t="str">
        <f>IF(ISNA(MATCH(A745,'ESO zone constants'!$A$3:$A$9952,0)),"","X")</f>
        <v>X</v>
      </c>
    </row>
    <row r="746" spans="1:5" x14ac:dyDescent="0.25">
      <c r="A746">
        <v>1161</v>
      </c>
      <c r="B746">
        <v>744</v>
      </c>
      <c r="C746">
        <v>1161</v>
      </c>
      <c r="D746" t="s">
        <v>1729</v>
      </c>
      <c r="E746" t="str">
        <f>IF(ISNA(MATCH(A746,'ESO zone constants'!$A$3:$A$9952,0)),"","X")</f>
        <v>X</v>
      </c>
    </row>
    <row r="747" spans="1:5" x14ac:dyDescent="0.25">
      <c r="A747">
        <v>1165</v>
      </c>
      <c r="B747">
        <v>745</v>
      </c>
      <c r="C747">
        <v>1161</v>
      </c>
      <c r="D747" t="s">
        <v>1700</v>
      </c>
      <c r="E747" t="str">
        <f>IF(ISNA(MATCH(A747,'ESO zone constants'!$A$3:$A$9952,0)),"","X")</f>
        <v>X</v>
      </c>
    </row>
    <row r="748" spans="1:5" x14ac:dyDescent="0.25">
      <c r="A748">
        <v>1166</v>
      </c>
      <c r="B748">
        <v>746</v>
      </c>
      <c r="C748">
        <v>1160</v>
      </c>
      <c r="D748" t="s">
        <v>1728</v>
      </c>
      <c r="E748" t="str">
        <f>IF(ISNA(MATCH(A748,'ESO zone constants'!$A$3:$A$9952,0)),"","X")</f>
        <v>X</v>
      </c>
    </row>
    <row r="749" spans="1:5" x14ac:dyDescent="0.25">
      <c r="A749">
        <v>1167</v>
      </c>
      <c r="B749">
        <v>747</v>
      </c>
      <c r="C749">
        <v>1160</v>
      </c>
      <c r="D749" t="s">
        <v>1701</v>
      </c>
      <c r="E749" t="str">
        <f>IF(ISNA(MATCH(A749,'ESO zone constants'!$A$3:$A$9952,0)),"","X")</f>
        <v>X</v>
      </c>
    </row>
    <row r="750" spans="1:5" x14ac:dyDescent="0.25">
      <c r="A750">
        <v>1168</v>
      </c>
      <c r="B750">
        <v>748</v>
      </c>
      <c r="C750">
        <v>1160</v>
      </c>
      <c r="D750" t="s">
        <v>1727</v>
      </c>
      <c r="E750" t="str">
        <f>IF(ISNA(MATCH(A750,'ESO zone constants'!$A$3:$A$9952,0)),"","X")</f>
        <v>X</v>
      </c>
    </row>
    <row r="751" spans="1:5" x14ac:dyDescent="0.25">
      <c r="A751">
        <v>1169</v>
      </c>
      <c r="B751">
        <v>749</v>
      </c>
      <c r="C751">
        <v>1160</v>
      </c>
      <c r="D751" t="s">
        <v>1702</v>
      </c>
      <c r="E751" t="str">
        <f>IF(ISNA(MATCH(A751,'ESO zone constants'!$A$3:$A$9952,0)),"","X")</f>
        <v>X</v>
      </c>
    </row>
    <row r="752" spans="1:5" x14ac:dyDescent="0.25">
      <c r="A752">
        <v>1170</v>
      </c>
      <c r="B752">
        <v>750</v>
      </c>
      <c r="C752">
        <v>1160</v>
      </c>
      <c r="D752" t="s">
        <v>1726</v>
      </c>
      <c r="E752" t="str">
        <f>IF(ISNA(MATCH(A752,'ESO zone constants'!$A$3:$A$9952,0)),"","X")</f>
        <v>X</v>
      </c>
    </row>
    <row r="753" spans="1:5" x14ac:dyDescent="0.25">
      <c r="A753">
        <v>1171</v>
      </c>
      <c r="B753">
        <v>751</v>
      </c>
      <c r="C753">
        <v>1161</v>
      </c>
      <c r="D753" t="s">
        <v>1703</v>
      </c>
      <c r="E753" t="str">
        <f>IF(ISNA(MATCH(A753,'ESO zone constants'!$A$3:$A$9952,0)),"","X")</f>
        <v>X</v>
      </c>
    </row>
    <row r="754" spans="1:5" x14ac:dyDescent="0.25">
      <c r="A754">
        <v>1172</v>
      </c>
      <c r="B754">
        <v>752</v>
      </c>
      <c r="C754">
        <v>1161</v>
      </c>
      <c r="D754" t="s">
        <v>1724</v>
      </c>
      <c r="E754" t="str">
        <f>IF(ISNA(MATCH(A754,'ESO zone constants'!$A$3:$A$9952,0)),"","X")</f>
        <v>X</v>
      </c>
    </row>
    <row r="755" spans="1:5" x14ac:dyDescent="0.25">
      <c r="A755">
        <v>1173</v>
      </c>
      <c r="B755">
        <v>753</v>
      </c>
      <c r="C755">
        <v>1161</v>
      </c>
      <c r="D755" t="s">
        <v>1704</v>
      </c>
      <c r="E755" t="str">
        <f>IF(ISNA(MATCH(A755,'ESO zone constants'!$A$3:$A$9952,0)),"","X")</f>
        <v>X</v>
      </c>
    </row>
    <row r="756" spans="1:5" x14ac:dyDescent="0.25">
      <c r="A756">
        <v>1174</v>
      </c>
      <c r="B756">
        <v>754</v>
      </c>
      <c r="C756">
        <v>1160</v>
      </c>
      <c r="D756" t="s">
        <v>1705</v>
      </c>
      <c r="E756" t="str">
        <f>IF(ISNA(MATCH(A756,'ESO zone constants'!$A$3:$A$9952,0)),"","X")</f>
        <v>X</v>
      </c>
    </row>
    <row r="757" spans="1:5" x14ac:dyDescent="0.25">
      <c r="A757">
        <v>1175</v>
      </c>
      <c r="B757">
        <v>755</v>
      </c>
      <c r="C757">
        <v>1175</v>
      </c>
      <c r="D757" t="s">
        <v>1706</v>
      </c>
      <c r="E757" t="str">
        <f>IF(ISNA(MATCH(A757,'ESO zone constants'!$A$3:$A$9952,0)),"","X")</f>
        <v>X</v>
      </c>
    </row>
    <row r="758" spans="1:5" x14ac:dyDescent="0.25">
      <c r="A758">
        <v>1176</v>
      </c>
      <c r="B758">
        <v>756</v>
      </c>
      <c r="C758">
        <v>1160</v>
      </c>
      <c r="D758" t="s">
        <v>1707</v>
      </c>
      <c r="E758" t="str">
        <f>IF(ISNA(MATCH(A758,'ESO zone constants'!$A$3:$A$9952,0)),"","X")</f>
        <v>X</v>
      </c>
    </row>
    <row r="759" spans="1:5" x14ac:dyDescent="0.25">
      <c r="A759">
        <v>1177</v>
      </c>
      <c r="B759">
        <v>757</v>
      </c>
      <c r="C759">
        <v>1160</v>
      </c>
      <c r="D759" t="s">
        <v>1708</v>
      </c>
      <c r="E759" t="str">
        <f>IF(ISNA(MATCH(A759,'ESO zone constants'!$A$3:$A$9952,0)),"","X")</f>
        <v>X</v>
      </c>
    </row>
    <row r="760" spans="1:5" x14ac:dyDescent="0.25">
      <c r="A760">
        <v>1178</v>
      </c>
      <c r="B760">
        <v>758</v>
      </c>
      <c r="C760">
        <v>1160</v>
      </c>
      <c r="D760" t="s">
        <v>1709</v>
      </c>
      <c r="E760" t="str">
        <f>IF(ISNA(MATCH(A760,'ESO zone constants'!$A$3:$A$9952,0)),"","X")</f>
        <v>X</v>
      </c>
    </row>
    <row r="761" spans="1:5" x14ac:dyDescent="0.25">
      <c r="A761">
        <v>1179</v>
      </c>
      <c r="B761">
        <v>759</v>
      </c>
      <c r="C761">
        <v>1160</v>
      </c>
      <c r="D761" t="s">
        <v>1710</v>
      </c>
      <c r="E761" t="str">
        <f>IF(ISNA(MATCH(A761,'ESO zone constants'!$A$3:$A$9952,0)),"","X")</f>
        <v>X</v>
      </c>
    </row>
    <row r="762" spans="1:5" x14ac:dyDescent="0.25">
      <c r="A762">
        <v>1180</v>
      </c>
      <c r="B762">
        <v>760</v>
      </c>
      <c r="C762">
        <v>383</v>
      </c>
      <c r="D762" t="s">
        <v>2415</v>
      </c>
      <c r="E762" t="str">
        <f>IF(ISNA(MATCH(A762,'ESO zone constants'!$A$3:$A$9952,0)),"","X")</f>
        <v>X</v>
      </c>
    </row>
    <row r="763" spans="1:5" x14ac:dyDescent="0.25">
      <c r="A763">
        <v>1181</v>
      </c>
      <c r="B763">
        <v>761</v>
      </c>
      <c r="C763">
        <v>1161</v>
      </c>
      <c r="D763" t="s">
        <v>1711</v>
      </c>
      <c r="E763" t="str">
        <f>IF(ISNA(MATCH(A763,'ESO zone constants'!$A$3:$A$9952,0)),"","X")</f>
        <v>X</v>
      </c>
    </row>
    <row r="764" spans="1:5" x14ac:dyDescent="0.25">
      <c r="A764">
        <v>1182</v>
      </c>
      <c r="B764">
        <v>762</v>
      </c>
      <c r="C764">
        <v>1160</v>
      </c>
      <c r="D764" t="s">
        <v>1712</v>
      </c>
      <c r="E764" t="str">
        <f>IF(ISNA(MATCH(A764,'ESO zone constants'!$A$3:$A$9952,0)),"","X")</f>
        <v>X</v>
      </c>
    </row>
    <row r="765" spans="1:5" x14ac:dyDescent="0.25">
      <c r="A765">
        <v>1183</v>
      </c>
      <c r="B765">
        <v>763</v>
      </c>
      <c r="C765">
        <v>1161</v>
      </c>
      <c r="D765" t="s">
        <v>1723</v>
      </c>
      <c r="E765" t="str">
        <f>IF(ISNA(MATCH(A765,'ESO zone constants'!$A$3:$A$9952,0)),"","X")</f>
        <v>X</v>
      </c>
    </row>
    <row r="766" spans="1:5" x14ac:dyDescent="0.25">
      <c r="A766">
        <v>1184</v>
      </c>
      <c r="B766">
        <v>764</v>
      </c>
      <c r="C766">
        <v>1161</v>
      </c>
      <c r="D766" t="s">
        <v>1713</v>
      </c>
      <c r="E766" t="str">
        <f>IF(ISNA(MATCH(A766,'ESO zone constants'!$A$3:$A$9952,0)),"","X")</f>
        <v>X</v>
      </c>
    </row>
    <row r="767" spans="1:5" x14ac:dyDescent="0.25">
      <c r="A767">
        <v>1185</v>
      </c>
      <c r="B767">
        <v>765</v>
      </c>
      <c r="C767">
        <v>1160</v>
      </c>
      <c r="D767" t="s">
        <v>1714</v>
      </c>
      <c r="E767" t="str">
        <f>IF(ISNA(MATCH(A767,'ESO zone constants'!$A$3:$A$9952,0)),"","X")</f>
        <v>X</v>
      </c>
    </row>
    <row r="768" spans="1:5" x14ac:dyDescent="0.25">
      <c r="A768">
        <v>1186</v>
      </c>
      <c r="B768">
        <v>766</v>
      </c>
      <c r="C768">
        <v>1160</v>
      </c>
      <c r="D768" t="s">
        <v>1722</v>
      </c>
      <c r="E768" t="str">
        <f>IF(ISNA(MATCH(A768,'ESO zone constants'!$A$3:$A$9952,0)),"","X")</f>
        <v>X</v>
      </c>
    </row>
    <row r="769" spans="1:5" x14ac:dyDescent="0.25">
      <c r="A769">
        <v>1187</v>
      </c>
      <c r="B769">
        <v>767</v>
      </c>
      <c r="C769">
        <v>1161</v>
      </c>
      <c r="D769" t="s">
        <v>1715</v>
      </c>
      <c r="E769" t="str">
        <f>IF(ISNA(MATCH(A769,'ESO zone constants'!$A$3:$A$9952,0)),"","X")</f>
        <v>X</v>
      </c>
    </row>
    <row r="770" spans="1:5" x14ac:dyDescent="0.25">
      <c r="A770">
        <v>1188</v>
      </c>
      <c r="B770">
        <v>768</v>
      </c>
      <c r="C770">
        <v>101</v>
      </c>
      <c r="D770" t="s">
        <v>1716</v>
      </c>
      <c r="E770" t="str">
        <f>IF(ISNA(MATCH(A770,'ESO zone constants'!$A$3:$A$9952,0)),"","X")</f>
        <v>X</v>
      </c>
    </row>
    <row r="771" spans="1:5" x14ac:dyDescent="0.25">
      <c r="A771">
        <v>1189</v>
      </c>
      <c r="B771">
        <v>769</v>
      </c>
      <c r="C771">
        <v>101</v>
      </c>
      <c r="D771" t="s">
        <v>1716</v>
      </c>
      <c r="E771" t="str">
        <f>IF(ISNA(MATCH(A771,'ESO zone constants'!$A$3:$A$9952,0)),"","X")</f>
        <v>X</v>
      </c>
    </row>
    <row r="772" spans="1:5" x14ac:dyDescent="0.25">
      <c r="A772">
        <v>1190</v>
      </c>
      <c r="B772">
        <v>770</v>
      </c>
      <c r="C772">
        <v>103</v>
      </c>
      <c r="D772" t="s">
        <v>1670</v>
      </c>
      <c r="E772" t="str">
        <f>IF(ISNA(MATCH(A772,'ESO zone constants'!$A$3:$A$9952,0)),"","X")</f>
        <v>X</v>
      </c>
    </row>
    <row r="773" spans="1:5" x14ac:dyDescent="0.25">
      <c r="A773">
        <v>1191</v>
      </c>
      <c r="B773">
        <v>771</v>
      </c>
      <c r="C773">
        <v>101</v>
      </c>
      <c r="D773" t="s">
        <v>1669</v>
      </c>
      <c r="E773" t="str">
        <f>IF(ISNA(MATCH(A773,'ESO zone constants'!$A$3:$A$9952,0)),"","X")</f>
        <v>X</v>
      </c>
    </row>
    <row r="774" spans="1:5" x14ac:dyDescent="0.25">
      <c r="A774">
        <v>1192</v>
      </c>
      <c r="B774">
        <v>772</v>
      </c>
      <c r="C774">
        <v>1133</v>
      </c>
      <c r="D774" t="s">
        <v>1605</v>
      </c>
      <c r="E774" t="str">
        <f>IF(ISNA(MATCH(A774,'ESO zone constants'!$A$3:$A$9952,0)),"","X")</f>
        <v>X</v>
      </c>
    </row>
    <row r="775" spans="1:5" x14ac:dyDescent="0.25">
      <c r="A775">
        <v>1193</v>
      </c>
      <c r="B775">
        <v>773</v>
      </c>
      <c r="C775">
        <v>1133</v>
      </c>
      <c r="D775" t="s">
        <v>1606</v>
      </c>
      <c r="E775" t="str">
        <f>IF(ISNA(MATCH(A775,'ESO zone constants'!$A$3:$A$9952,0)),"","X")</f>
        <v>X</v>
      </c>
    </row>
    <row r="776" spans="1:5" x14ac:dyDescent="0.25">
      <c r="A776">
        <v>1195</v>
      </c>
      <c r="B776">
        <v>774</v>
      </c>
      <c r="C776">
        <v>1195</v>
      </c>
      <c r="D776" t="s">
        <v>1717</v>
      </c>
      <c r="E776" t="str">
        <f>IF(ISNA(MATCH(A776,'ESO zone constants'!$A$3:$A$9952,0)),"","X")</f>
        <v>X</v>
      </c>
    </row>
    <row r="777" spans="1:5" x14ac:dyDescent="0.25">
      <c r="A777">
        <v>1196</v>
      </c>
      <c r="B777">
        <v>775</v>
      </c>
      <c r="C777">
        <v>1160</v>
      </c>
      <c r="D777" t="s">
        <v>1718</v>
      </c>
      <c r="E777" t="str">
        <f>IF(ISNA(MATCH(A777,'ESO zone constants'!$A$3:$A$9952,0)),"","X")</f>
        <v>X</v>
      </c>
    </row>
    <row r="778" spans="1:5" x14ac:dyDescent="0.25">
      <c r="A778">
        <v>1197</v>
      </c>
      <c r="B778">
        <v>776</v>
      </c>
      <c r="C778">
        <v>1161</v>
      </c>
      <c r="D778" t="s">
        <v>1821</v>
      </c>
      <c r="E778" t="str">
        <f>IF(ISNA(MATCH(A778,'ESO zone constants'!$A$3:$A$9952,0)),"","X")</f>
        <v>X</v>
      </c>
    </row>
    <row r="779" spans="1:5" x14ac:dyDescent="0.25">
      <c r="A779">
        <v>1199</v>
      </c>
      <c r="B779">
        <v>777</v>
      </c>
      <c r="C779">
        <v>684</v>
      </c>
      <c r="D779" t="s">
        <v>1668</v>
      </c>
      <c r="E779" t="str">
        <f>IF(ISNA(MATCH(A779,'ESO zone constants'!$A$3:$A$9952,0)),"","X")</f>
        <v>X</v>
      </c>
    </row>
    <row r="780" spans="1:5" x14ac:dyDescent="0.25">
      <c r="A780">
        <v>1200</v>
      </c>
      <c r="B780">
        <v>778</v>
      </c>
      <c r="C780">
        <v>1200</v>
      </c>
      <c r="D780" t="s">
        <v>1667</v>
      </c>
      <c r="E780" t="str">
        <f>IF(ISNA(MATCH(A780,'ESO zone constants'!$A$3:$A$9952,0)),"","X")</f>
        <v>X</v>
      </c>
    </row>
    <row r="781" spans="1:5" x14ac:dyDescent="0.25">
      <c r="A781">
        <v>1201</v>
      </c>
      <c r="B781">
        <v>779</v>
      </c>
      <c r="C781">
        <v>1160</v>
      </c>
      <c r="D781" t="s">
        <v>1816</v>
      </c>
      <c r="E781" t="str">
        <f>IF(ISNA(MATCH(A781,'ESO zone constants'!$A$3:$A$9952,0)),"","X")</f>
        <v>X</v>
      </c>
    </row>
    <row r="782" spans="1:5" x14ac:dyDescent="0.25">
      <c r="A782">
        <v>1204</v>
      </c>
      <c r="B782">
        <v>780</v>
      </c>
      <c r="C782">
        <v>1204</v>
      </c>
      <c r="D782" t="s">
        <v>2167</v>
      </c>
      <c r="E782" t="str">
        <f>IF(ISNA(MATCH(A782,'ESO zone constants'!$A$3:$A$9952,0)),"","X")</f>
        <v>X</v>
      </c>
    </row>
    <row r="783" spans="1:5" x14ac:dyDescent="0.25">
      <c r="A783">
        <v>1205</v>
      </c>
      <c r="B783">
        <v>781</v>
      </c>
      <c r="C783">
        <v>20</v>
      </c>
      <c r="D783" t="s">
        <v>2169</v>
      </c>
      <c r="E783" t="str">
        <f>IF(ISNA(MATCH(A783,'ESO zone constants'!$A$3:$A$9952,0)),"","X")</f>
        <v>X</v>
      </c>
    </row>
    <row r="784" spans="1:5" x14ac:dyDescent="0.25">
      <c r="A784">
        <v>1206</v>
      </c>
      <c r="B784">
        <v>782</v>
      </c>
      <c r="C784">
        <v>20</v>
      </c>
      <c r="D784" t="s">
        <v>2168</v>
      </c>
      <c r="E784" t="str">
        <f>IF(ISNA(MATCH(A784,'ESO zone constants'!$A$3:$A$9952,0)),"","X")</f>
        <v>X</v>
      </c>
    </row>
    <row r="785" spans="1:5" x14ac:dyDescent="0.25">
      <c r="A785">
        <v>1207</v>
      </c>
      <c r="B785">
        <v>783</v>
      </c>
      <c r="C785">
        <v>1207</v>
      </c>
      <c r="D785" t="s">
        <v>2228</v>
      </c>
      <c r="E785" t="str">
        <f>IF(ISNA(MATCH(A785,'ESO zone constants'!$A$3:$A$9952,0)),"","X")</f>
        <v>X</v>
      </c>
    </row>
    <row r="786" spans="1:5" x14ac:dyDescent="0.25">
      <c r="A786">
        <v>1208</v>
      </c>
      <c r="B786">
        <v>784</v>
      </c>
      <c r="C786">
        <v>1208</v>
      </c>
      <c r="D786" t="s">
        <v>2229</v>
      </c>
      <c r="E786" t="str">
        <f>IF(ISNA(MATCH(A786,'ESO zone constants'!$A$3:$A$9952,0)),"","X")</f>
        <v>X</v>
      </c>
    </row>
    <row r="787" spans="1:5" x14ac:dyDescent="0.25">
      <c r="A787">
        <v>1209</v>
      </c>
      <c r="B787">
        <v>785</v>
      </c>
      <c r="C787">
        <v>1207</v>
      </c>
      <c r="D787" t="s">
        <v>2230</v>
      </c>
      <c r="E787" t="str">
        <f>IF(ISNA(MATCH(A787,'ESO zone constants'!$A$3:$A$9952,0)),"","X")</f>
        <v>X</v>
      </c>
    </row>
    <row r="788" spans="1:5" x14ac:dyDescent="0.25">
      <c r="A788">
        <v>1210</v>
      </c>
      <c r="B788">
        <v>786</v>
      </c>
      <c r="C788">
        <v>1207</v>
      </c>
      <c r="D788" t="s">
        <v>2231</v>
      </c>
      <c r="E788" t="str">
        <f>IF(ISNA(MATCH(A788,'ESO zone constants'!$A$3:$A$9952,0)),"","X")</f>
        <v>X</v>
      </c>
    </row>
    <row r="789" spans="1:5" x14ac:dyDescent="0.25">
      <c r="A789">
        <v>1211</v>
      </c>
      <c r="B789">
        <v>787</v>
      </c>
      <c r="C789">
        <v>1207</v>
      </c>
      <c r="D789" t="s">
        <v>2243</v>
      </c>
      <c r="E789" t="str">
        <f>IF(ISNA(MATCH(A789,'ESO zone constants'!$A$3:$A$9952,0)),"","X")</f>
        <v>X</v>
      </c>
    </row>
    <row r="790" spans="1:5" x14ac:dyDescent="0.25">
      <c r="A790">
        <v>1212</v>
      </c>
      <c r="B790">
        <v>788</v>
      </c>
      <c r="C790">
        <v>1208</v>
      </c>
      <c r="D790" t="s">
        <v>2242</v>
      </c>
      <c r="E790" t="str">
        <f>IF(ISNA(MATCH(A790,'ESO zone constants'!$A$3:$A$9952,0)),"","X")</f>
        <v>X</v>
      </c>
    </row>
    <row r="791" spans="1:5" x14ac:dyDescent="0.25">
      <c r="A791">
        <v>1213</v>
      </c>
      <c r="B791">
        <v>789</v>
      </c>
      <c r="C791">
        <v>1207</v>
      </c>
      <c r="D791" t="s">
        <v>2421</v>
      </c>
      <c r="E791" t="str">
        <f>IF(ISNA(MATCH(A791,'ESO zone constants'!$A$3:$A$9952,0)),"","X")</f>
        <v>X</v>
      </c>
    </row>
    <row r="792" spans="1:5" x14ac:dyDescent="0.25">
      <c r="A792">
        <v>1214</v>
      </c>
      <c r="B792">
        <v>790</v>
      </c>
      <c r="C792">
        <v>1207</v>
      </c>
      <c r="D792" t="s">
        <v>2241</v>
      </c>
      <c r="E792" t="str">
        <f>IF(ISNA(MATCH(A792,'ESO zone constants'!$A$3:$A$9952,0)),"","X")</f>
        <v>X</v>
      </c>
    </row>
    <row r="793" spans="1:5" x14ac:dyDescent="0.25">
      <c r="A793">
        <v>1215</v>
      </c>
      <c r="B793">
        <v>791</v>
      </c>
      <c r="C793">
        <v>1207</v>
      </c>
      <c r="D793" t="s">
        <v>2240</v>
      </c>
      <c r="E793" t="str">
        <f>IF(ISNA(MATCH(A793,'ESO zone constants'!$A$3:$A$9952,0)),"","X")</f>
        <v>X</v>
      </c>
    </row>
    <row r="794" spans="1:5" x14ac:dyDescent="0.25">
      <c r="A794">
        <v>1216</v>
      </c>
      <c r="B794">
        <v>792</v>
      </c>
      <c r="C794">
        <v>1207</v>
      </c>
      <c r="D794" t="s">
        <v>2239</v>
      </c>
      <c r="E794" t="str">
        <f>IF(ISNA(MATCH(A794,'ESO zone constants'!$A$3:$A$9952,0)),"","X")</f>
        <v>X</v>
      </c>
    </row>
    <row r="795" spans="1:5" x14ac:dyDescent="0.25">
      <c r="A795">
        <v>1217</v>
      </c>
      <c r="B795">
        <v>793</v>
      </c>
      <c r="C795">
        <v>1208</v>
      </c>
      <c r="D795" t="s">
        <v>2238</v>
      </c>
      <c r="E795" t="str">
        <f>IF(ISNA(MATCH(A795,'ESO zone constants'!$A$3:$A$9952,0)),"","X")</f>
        <v>X</v>
      </c>
    </row>
    <row r="796" spans="1:5" x14ac:dyDescent="0.25">
      <c r="A796">
        <v>1218</v>
      </c>
      <c r="B796">
        <v>794</v>
      </c>
      <c r="C796">
        <v>1160</v>
      </c>
      <c r="D796" t="s">
        <v>1719</v>
      </c>
      <c r="E796" t="str">
        <f>IF(ISNA(MATCH(A796,'ESO zone constants'!$A$3:$A$9952,0)),"","X")</f>
        <v>X</v>
      </c>
    </row>
    <row r="797" spans="1:5" x14ac:dyDescent="0.25">
      <c r="A797">
        <v>1219</v>
      </c>
      <c r="B797">
        <v>795</v>
      </c>
      <c r="C797">
        <v>1160</v>
      </c>
      <c r="D797" t="s">
        <v>1720</v>
      </c>
      <c r="E797" t="str">
        <f>IF(ISNA(MATCH(A797,'ESO zone constants'!$A$3:$A$9952,0)),"","X")</f>
        <v>X</v>
      </c>
    </row>
    <row r="798" spans="1:5" x14ac:dyDescent="0.25">
      <c r="A798">
        <v>1220</v>
      </c>
      <c r="B798">
        <v>796</v>
      </c>
      <c r="C798">
        <v>1161</v>
      </c>
      <c r="D798" t="s">
        <v>1721</v>
      </c>
      <c r="E798" t="str">
        <f>IF(ISNA(MATCH(A798,'ESO zone constants'!$A$3:$A$9952,0)),"","X")</f>
        <v>X</v>
      </c>
    </row>
    <row r="799" spans="1:5" x14ac:dyDescent="0.25">
      <c r="A799">
        <v>1221</v>
      </c>
      <c r="B799">
        <v>797</v>
      </c>
      <c r="C799">
        <v>1207</v>
      </c>
      <c r="D799" t="s">
        <v>2232</v>
      </c>
      <c r="E799" t="str">
        <f>IF(ISNA(MATCH(A799,'ESO zone constants'!$A$3:$A$9952,0)),"","X")</f>
        <v>X</v>
      </c>
    </row>
    <row r="800" spans="1:5" x14ac:dyDescent="0.25">
      <c r="A800">
        <v>1222</v>
      </c>
      <c r="B800">
        <v>798</v>
      </c>
      <c r="C800">
        <v>1160</v>
      </c>
      <c r="D800" t="s">
        <v>2233</v>
      </c>
      <c r="E800" t="str">
        <f>IF(ISNA(MATCH(A800,'ESO zone constants'!$A$3:$A$9952,0)),"","X")</f>
        <v>X</v>
      </c>
    </row>
    <row r="801" spans="1:5" x14ac:dyDescent="0.25">
      <c r="A801">
        <v>1223</v>
      </c>
      <c r="B801">
        <v>799</v>
      </c>
      <c r="C801">
        <v>1207</v>
      </c>
      <c r="D801" t="s">
        <v>2237</v>
      </c>
      <c r="E801" t="str">
        <f>IF(ISNA(MATCH(A801,'ESO zone constants'!$A$3:$A$9952,0)),"","X")</f>
        <v>X</v>
      </c>
    </row>
    <row r="802" spans="1:5" x14ac:dyDescent="0.25">
      <c r="A802">
        <v>1224</v>
      </c>
      <c r="B802">
        <v>800</v>
      </c>
      <c r="C802">
        <v>1208</v>
      </c>
      <c r="D802" t="s">
        <v>2236</v>
      </c>
      <c r="E802" t="str">
        <f>IF(ISNA(MATCH(A802,'ESO zone constants'!$A$3:$A$9952,0)),"","X")</f>
        <v>X</v>
      </c>
    </row>
    <row r="803" spans="1:5" x14ac:dyDescent="0.25">
      <c r="A803">
        <v>1225</v>
      </c>
      <c r="B803">
        <v>801</v>
      </c>
      <c r="C803">
        <v>1207</v>
      </c>
      <c r="D803" t="s">
        <v>2235</v>
      </c>
      <c r="E803" t="str">
        <f>IF(ISNA(MATCH(A803,'ESO zone constants'!$A$3:$A$9952,0)),"","X")</f>
        <v>X</v>
      </c>
    </row>
    <row r="804" spans="1:5" x14ac:dyDescent="0.25">
      <c r="A804">
        <v>1226</v>
      </c>
      <c r="B804">
        <v>802</v>
      </c>
      <c r="C804">
        <v>1207</v>
      </c>
      <c r="D804" t="s">
        <v>2234</v>
      </c>
      <c r="E804" t="str">
        <f>IF(ISNA(MATCH(A804,'ESO zone constants'!$A$3:$A$9952,0)),"","X")</f>
        <v>X</v>
      </c>
    </row>
    <row r="805" spans="1:5" x14ac:dyDescent="0.25">
      <c r="A805">
        <v>1227</v>
      </c>
      <c r="B805">
        <v>803</v>
      </c>
      <c r="C805">
        <v>1207</v>
      </c>
      <c r="D805" t="s">
        <v>2227</v>
      </c>
      <c r="E805" t="str">
        <f>IF(ISNA(MATCH(A805,'ESO zone constants'!$A$3:$A$9952,0)),"","X")</f>
        <v>X</v>
      </c>
    </row>
    <row r="806" spans="1:5" x14ac:dyDescent="0.25">
      <c r="A806">
        <v>1228</v>
      </c>
      <c r="B806">
        <v>804</v>
      </c>
      <c r="C806">
        <v>823</v>
      </c>
      <c r="D806" t="s">
        <v>2413</v>
      </c>
      <c r="E806" t="str">
        <f>IF(ISNA(MATCH(A806,'ESO zone constants'!$A$3:$A$9952,0)),"","X")</f>
        <v>X</v>
      </c>
    </row>
    <row r="807" spans="1:5" x14ac:dyDescent="0.25">
      <c r="A807">
        <v>1229</v>
      </c>
      <c r="B807">
        <v>805</v>
      </c>
      <c r="C807">
        <v>57</v>
      </c>
      <c r="D807" t="s">
        <v>2414</v>
      </c>
      <c r="E807" t="str">
        <f>IF(ISNA(MATCH(A807,'ESO zone constants'!$A$3:$A$9952,0)),"","X")</f>
        <v>X</v>
      </c>
    </row>
    <row r="808" spans="1:5" x14ac:dyDescent="0.25">
      <c r="A808">
        <v>1233</v>
      </c>
      <c r="B808">
        <v>806</v>
      </c>
      <c r="C808">
        <v>1160</v>
      </c>
      <c r="D808" t="s">
        <v>2165</v>
      </c>
      <c r="E808" t="str">
        <f>IF(ISNA(MATCH(A808,'ESO zone constants'!$A$3:$A$9952,0)),"","X")</f>
        <v>X</v>
      </c>
    </row>
    <row r="809" spans="1:5" x14ac:dyDescent="0.25">
      <c r="A809">
        <v>1234</v>
      </c>
      <c r="B809">
        <v>807</v>
      </c>
      <c r="C809">
        <v>1160</v>
      </c>
      <c r="D809" t="s">
        <v>2166</v>
      </c>
      <c r="E809" t="str">
        <f>IF(ISNA(MATCH(A809,'ESO zone constants'!$A$3:$A$9952,0)),"","X")</f>
        <v>X</v>
      </c>
    </row>
    <row r="810" spans="1:5" x14ac:dyDescent="0.25">
      <c r="A810">
        <v>1235</v>
      </c>
      <c r="B810">
        <v>808</v>
      </c>
      <c r="C810">
        <v>383</v>
      </c>
      <c r="D810" t="s">
        <v>2416</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2420</v>
      </c>
      <c r="E812" t="str">
        <f>IF(ISNA(MATCH(A812,'ESO zone constants'!$A$3:$A$9952,0)),"","X")</f>
        <v>X</v>
      </c>
    </row>
    <row r="813" spans="1:5" x14ac:dyDescent="0.25">
      <c r="A813">
        <v>1238</v>
      </c>
      <c r="B813">
        <v>811</v>
      </c>
      <c r="C813">
        <v>1261</v>
      </c>
      <c r="D813" t="s">
        <v>2446</v>
      </c>
      <c r="E813" t="str">
        <f>IF(ISNA(MATCH(A813,'ESO zone constants'!$A$3:$A$9952,0)),"","X")</f>
        <v>X</v>
      </c>
    </row>
    <row r="814" spans="1:5" x14ac:dyDescent="0.25">
      <c r="A814">
        <v>1239</v>
      </c>
      <c r="B814">
        <v>812</v>
      </c>
      <c r="C814">
        <v>1261</v>
      </c>
      <c r="D814" t="s">
        <v>2443</v>
      </c>
      <c r="E814" t="str">
        <f>IF(ISNA(MATCH(A814,'ESO zone constants'!$A$3:$A$9952,0)),"","X")</f>
        <v>X</v>
      </c>
    </row>
    <row r="815" spans="1:5" x14ac:dyDescent="0.25">
      <c r="A815">
        <v>1240</v>
      </c>
      <c r="B815">
        <v>813</v>
      </c>
      <c r="C815">
        <v>1261</v>
      </c>
      <c r="D815" t="s">
        <v>2447</v>
      </c>
      <c r="E815" t="str">
        <f>IF(ISNA(MATCH(A815,'ESO zone constants'!$A$3:$A$9952,0)),"","X")</f>
        <v>X</v>
      </c>
    </row>
    <row r="816" spans="1:5" x14ac:dyDescent="0.25">
      <c r="A816">
        <v>1241</v>
      </c>
      <c r="B816">
        <v>814</v>
      </c>
      <c r="C816">
        <v>1261</v>
      </c>
      <c r="D816" t="s">
        <v>2448</v>
      </c>
      <c r="E816" t="str">
        <f>IF(ISNA(MATCH(A816,'ESO zone constants'!$A$3:$A$9952,0)),"","X")</f>
        <v>X</v>
      </c>
    </row>
    <row r="817" spans="1:5" x14ac:dyDescent="0.25">
      <c r="A817">
        <v>1242</v>
      </c>
      <c r="B817">
        <v>815</v>
      </c>
      <c r="C817">
        <v>1261</v>
      </c>
      <c r="D817" t="s">
        <v>2449</v>
      </c>
      <c r="E817" t="str">
        <f>IF(ISNA(MATCH(A817,'ESO zone constants'!$A$3:$A$9952,0)),"","X")</f>
        <v>X</v>
      </c>
    </row>
    <row r="818" spans="1:5" x14ac:dyDescent="0.25">
      <c r="A818">
        <v>1243</v>
      </c>
      <c r="B818">
        <v>816</v>
      </c>
      <c r="C818">
        <v>1261</v>
      </c>
      <c r="D818" t="s">
        <v>2450</v>
      </c>
      <c r="E818" t="str">
        <f>IF(ISNA(MATCH(A818,'ESO zone constants'!$A$3:$A$9952,0)),"","X")</f>
        <v>X</v>
      </c>
    </row>
    <row r="819" spans="1:5" x14ac:dyDescent="0.25">
      <c r="A819">
        <v>1244</v>
      </c>
      <c r="B819">
        <v>817</v>
      </c>
      <c r="C819">
        <v>1261</v>
      </c>
      <c r="D819" t="s">
        <v>2451</v>
      </c>
      <c r="E819" t="str">
        <f>IF(ISNA(MATCH(A819,'ESO zone constants'!$A$3:$A$9952,0)),"","X")</f>
        <v>X</v>
      </c>
    </row>
    <row r="820" spans="1:5" x14ac:dyDescent="0.25">
      <c r="A820">
        <v>1245</v>
      </c>
      <c r="B820">
        <v>818</v>
      </c>
      <c r="C820">
        <v>1261</v>
      </c>
      <c r="D820" t="s">
        <v>2452</v>
      </c>
      <c r="E820" t="str">
        <f>IF(ISNA(MATCH(A820,'ESO zone constants'!$A$3:$A$9952,0)),"","X")</f>
        <v>X</v>
      </c>
    </row>
    <row r="821" spans="1:5" x14ac:dyDescent="0.25">
      <c r="A821">
        <v>1246</v>
      </c>
      <c r="B821">
        <v>819</v>
      </c>
      <c r="C821">
        <v>1261</v>
      </c>
      <c r="D821" t="s">
        <v>2453</v>
      </c>
      <c r="E821" t="str">
        <f>IF(ISNA(MATCH(A821,'ESO zone constants'!$A$3:$A$9952,0)),"","X")</f>
        <v>X</v>
      </c>
    </row>
    <row r="822" spans="1:5" x14ac:dyDescent="0.25">
      <c r="A822">
        <v>1247</v>
      </c>
      <c r="B822">
        <v>820</v>
      </c>
      <c r="C822">
        <v>1261</v>
      </c>
      <c r="D822" t="s">
        <v>2444</v>
      </c>
      <c r="E822" t="str">
        <f>IF(ISNA(MATCH(A822,'ESO zone constants'!$A$3:$A$9952,0)),"","X")</f>
        <v>X</v>
      </c>
    </row>
    <row r="823" spans="1:5" x14ac:dyDescent="0.25">
      <c r="A823">
        <v>1248</v>
      </c>
      <c r="B823">
        <v>821</v>
      </c>
      <c r="C823">
        <v>1261</v>
      </c>
      <c r="D823" t="s">
        <v>2454</v>
      </c>
      <c r="E823" t="str">
        <f>IF(ISNA(MATCH(A823,'ESO zone constants'!$A$3:$A$9952,0)),"","X")</f>
        <v>X</v>
      </c>
    </row>
    <row r="824" spans="1:5" x14ac:dyDescent="0.25">
      <c r="A824">
        <v>1249</v>
      </c>
      <c r="B824">
        <v>822</v>
      </c>
      <c r="C824">
        <v>1261</v>
      </c>
      <c r="D824" t="s">
        <v>2455</v>
      </c>
      <c r="E824" t="str">
        <f>IF(ISNA(MATCH(A824,'ESO zone constants'!$A$3:$A$9952,0)),"","X")</f>
        <v>X</v>
      </c>
    </row>
    <row r="825" spans="1:5" x14ac:dyDescent="0.25">
      <c r="A825">
        <v>1250</v>
      </c>
      <c r="B825">
        <v>823</v>
      </c>
      <c r="C825">
        <v>1261</v>
      </c>
      <c r="D825" t="s">
        <v>2456</v>
      </c>
      <c r="E825" t="str">
        <f>IF(ISNA(MATCH(A825,'ESO zone constants'!$A$3:$A$9952,0)),"","X")</f>
        <v>X</v>
      </c>
    </row>
    <row r="826" spans="1:5" x14ac:dyDescent="0.25">
      <c r="A826">
        <v>1251</v>
      </c>
      <c r="B826">
        <v>824</v>
      </c>
      <c r="C826">
        <v>1261</v>
      </c>
      <c r="D826" t="s">
        <v>2457</v>
      </c>
      <c r="E826" t="str">
        <f>IF(ISNA(MATCH(A826,'ESO zone constants'!$A$3:$A$9952,0)),"","X")</f>
        <v>X</v>
      </c>
    </row>
    <row r="827" spans="1:5" x14ac:dyDescent="0.25">
      <c r="A827">
        <v>1252</v>
      </c>
      <c r="B827">
        <v>825</v>
      </c>
      <c r="C827">
        <v>1261</v>
      </c>
      <c r="D827" t="s">
        <v>2458</v>
      </c>
      <c r="E827" t="str">
        <f>IF(ISNA(MATCH(A827,'ESO zone constants'!$A$3:$A$9952,0)),"","X")</f>
        <v>X</v>
      </c>
    </row>
    <row r="828" spans="1:5" x14ac:dyDescent="0.25">
      <c r="A828">
        <v>1253</v>
      </c>
      <c r="B828">
        <v>826</v>
      </c>
      <c r="C828">
        <v>1261</v>
      </c>
      <c r="D828" t="s">
        <v>2459</v>
      </c>
      <c r="E828" t="str">
        <f>IF(ISNA(MATCH(A828,'ESO zone constants'!$A$3:$A$9952,0)),"","X")</f>
        <v>X</v>
      </c>
    </row>
    <row r="829" spans="1:5" x14ac:dyDescent="0.25">
      <c r="A829">
        <v>1254</v>
      </c>
      <c r="B829">
        <v>827</v>
      </c>
      <c r="C829">
        <v>1261</v>
      </c>
      <c r="D829" t="s">
        <v>2439</v>
      </c>
      <c r="E829" t="str">
        <f>IF(ISNA(MATCH(A829,'ESO zone constants'!$A$3:$A$9952,0)),"","X")</f>
        <v>X</v>
      </c>
    </row>
    <row r="830" spans="1:5" x14ac:dyDescent="0.25">
      <c r="A830">
        <v>1255</v>
      </c>
      <c r="B830">
        <v>828</v>
      </c>
      <c r="C830">
        <v>1261</v>
      </c>
      <c r="D830" t="s">
        <v>2460</v>
      </c>
      <c r="E830" t="str">
        <f>IF(ISNA(MATCH(A830,'ESO zone constants'!$A$3:$A$9952,0)),"","X")</f>
        <v>X</v>
      </c>
    </row>
    <row r="831" spans="1:5" x14ac:dyDescent="0.25">
      <c r="A831">
        <v>1256</v>
      </c>
      <c r="B831">
        <v>829</v>
      </c>
      <c r="C831">
        <v>1261</v>
      </c>
      <c r="D831" t="s">
        <v>2461</v>
      </c>
      <c r="E831" t="str">
        <f>IF(ISNA(MATCH(A831,'ESO zone constants'!$A$3:$A$9952,0)),"","X")</f>
        <v>X</v>
      </c>
    </row>
    <row r="832" spans="1:5" x14ac:dyDescent="0.25">
      <c r="A832">
        <v>1257</v>
      </c>
      <c r="B832">
        <v>830</v>
      </c>
      <c r="C832">
        <v>1261</v>
      </c>
      <c r="D832" t="s">
        <v>2442</v>
      </c>
      <c r="E832" t="str">
        <f>IF(ISNA(MATCH(A832,'ESO zone constants'!$A$3:$A$9952,0)),"","X")</f>
        <v>X</v>
      </c>
    </row>
    <row r="833" spans="1:5" x14ac:dyDescent="0.25">
      <c r="A833">
        <v>1258</v>
      </c>
      <c r="B833">
        <v>831</v>
      </c>
      <c r="C833">
        <v>1261</v>
      </c>
      <c r="D833" t="s">
        <v>2441</v>
      </c>
      <c r="E833" t="str">
        <f>IF(ISNA(MATCH(A833,'ESO zone constants'!$A$3:$A$9952,0)),"","X")</f>
        <v>X</v>
      </c>
    </row>
    <row r="834" spans="1:5" x14ac:dyDescent="0.25">
      <c r="A834">
        <v>1259</v>
      </c>
      <c r="B834">
        <v>832</v>
      </c>
      <c r="C834">
        <v>1261</v>
      </c>
      <c r="D834" t="s">
        <v>2462</v>
      </c>
      <c r="E834" t="str">
        <f>IF(ISNA(MATCH(A834,'ESO zone constants'!$A$3:$A$9952,0)),"","X")</f>
        <v>X</v>
      </c>
    </row>
    <row r="835" spans="1:5" x14ac:dyDescent="0.25">
      <c r="A835">
        <v>1260</v>
      </c>
      <c r="B835">
        <v>833</v>
      </c>
      <c r="C835">
        <v>1261</v>
      </c>
      <c r="D835" t="s">
        <v>2463</v>
      </c>
      <c r="E835" t="str">
        <f>IF(ISNA(MATCH(A835,'ESO zone constants'!$A$3:$A$9952,0)),"","X")</f>
        <v>X</v>
      </c>
    </row>
    <row r="836" spans="1:5" x14ac:dyDescent="0.25">
      <c r="A836">
        <v>1261</v>
      </c>
      <c r="B836">
        <v>834</v>
      </c>
      <c r="C836">
        <v>1261</v>
      </c>
      <c r="D836" t="s">
        <v>2407</v>
      </c>
      <c r="E836" t="str">
        <f>IF(ISNA(MATCH(A836,'ESO zone constants'!$A$3:$A$9952,0)),"","X")</f>
        <v>X</v>
      </c>
    </row>
    <row r="837" spans="1:5" ht="15" customHeight="1" x14ac:dyDescent="0.25">
      <c r="A837">
        <v>1262</v>
      </c>
      <c r="B837">
        <v>835</v>
      </c>
      <c r="C837">
        <v>19</v>
      </c>
      <c r="D837" t="s">
        <v>2419</v>
      </c>
      <c r="E837" t="str">
        <f>IF(ISNA(MATCH(A837,'ESO zone constants'!$A$3:$A$9952,0)),"","X")</f>
        <v>X</v>
      </c>
    </row>
    <row r="838" spans="1:5" x14ac:dyDescent="0.25">
      <c r="A838">
        <v>1263</v>
      </c>
      <c r="B838">
        <v>836</v>
      </c>
      <c r="C838">
        <v>1261</v>
      </c>
      <c r="D838" t="s">
        <v>2464</v>
      </c>
      <c r="E838" t="str">
        <f>IF(ISNA(MATCH(A838,'ESO zone constants'!$A$3:$A$9952,0)),"","X")</f>
        <v>X</v>
      </c>
    </row>
    <row r="839" spans="1:5" ht="15" customHeight="1" x14ac:dyDescent="0.25">
      <c r="A839">
        <v>1264</v>
      </c>
      <c r="B839">
        <v>837</v>
      </c>
      <c r="C839">
        <v>1264</v>
      </c>
      <c r="D839" t="s">
        <v>2226</v>
      </c>
      <c r="E839" t="str">
        <f>IF(ISNA(MATCH(A839,'ESO zone constants'!$A$3:$A$9952,0)),"","X")</f>
        <v>X</v>
      </c>
    </row>
    <row r="840" spans="1:5" ht="15" customHeight="1" x14ac:dyDescent="0.25">
      <c r="A840">
        <v>1265</v>
      </c>
      <c r="B840">
        <v>838</v>
      </c>
      <c r="C840">
        <v>1160</v>
      </c>
      <c r="D840" t="s">
        <v>2225</v>
      </c>
      <c r="E840" t="str">
        <f>IF(ISNA(MATCH(A840,'ESO zone constants'!$A$3:$A$9952,0)),"","X")</f>
        <v>X</v>
      </c>
    </row>
    <row r="841" spans="1:5" x14ac:dyDescent="0.25">
      <c r="A841">
        <v>1266</v>
      </c>
      <c r="B841">
        <v>839</v>
      </c>
      <c r="C841">
        <v>1261</v>
      </c>
      <c r="D841" t="s">
        <v>2440</v>
      </c>
      <c r="E841" t="str">
        <f>IF(ISNA(MATCH(A841,'ESO zone constants'!$A$3:$A$9952,0)),"","X")</f>
        <v>X</v>
      </c>
    </row>
    <row r="842" spans="1:5" ht="15" customHeight="1" x14ac:dyDescent="0.25">
      <c r="A842">
        <v>1267</v>
      </c>
      <c r="B842">
        <v>840</v>
      </c>
      <c r="C842">
        <v>3</v>
      </c>
      <c r="D842" t="s">
        <v>2519</v>
      </c>
      <c r="E842" t="str">
        <f>IF(ISNA(MATCH(A842,'ESO zone constants'!$A$3:$A$9952,0)),"","X")</f>
        <v>X</v>
      </c>
    </row>
    <row r="843" spans="1:5" ht="15" customHeight="1" x14ac:dyDescent="0.25">
      <c r="A843">
        <v>1268</v>
      </c>
      <c r="B843">
        <v>841</v>
      </c>
      <c r="C843">
        <v>1261</v>
      </c>
      <c r="D843" t="s">
        <v>2524</v>
      </c>
      <c r="E843" t="str">
        <f>IF(ISNA(MATCH(A843,'ESO zone constants'!$A$3:$A$9952,0)),"","X")</f>
        <v>X</v>
      </c>
    </row>
    <row r="844" spans="1:5" x14ac:dyDescent="0.25">
      <c r="A844">
        <v>1270</v>
      </c>
      <c r="B844">
        <v>842</v>
      </c>
      <c r="C844">
        <v>849</v>
      </c>
      <c r="D844" t="s">
        <v>2418</v>
      </c>
      <c r="E844" t="str">
        <f>IF(ISNA(MATCH(A844,'ESO zone constants'!$A$3:$A$9952,0)),"","X")</f>
        <v>X</v>
      </c>
    </row>
    <row r="845" spans="1:5" x14ac:dyDescent="0.25">
      <c r="A845">
        <v>1271</v>
      </c>
      <c r="B845">
        <v>843</v>
      </c>
      <c r="C845">
        <v>823</v>
      </c>
      <c r="D845" t="s">
        <v>2417</v>
      </c>
      <c r="E845" t="str">
        <f>IF(ISNA(MATCH(A845,'ESO zone constants'!$A$3:$A$9952,0)),"","X")</f>
        <v>X</v>
      </c>
    </row>
    <row r="846" spans="1:5" x14ac:dyDescent="0.25">
      <c r="A846">
        <v>1272</v>
      </c>
      <c r="B846">
        <v>844</v>
      </c>
      <c r="C846">
        <v>1261</v>
      </c>
      <c r="D846" t="s">
        <v>2754</v>
      </c>
      <c r="E846" t="str">
        <f>IF(ISNA(MATCH(A846,'ESO zone constants'!$A$3:$A$9952,0)),"","X")</f>
        <v>X</v>
      </c>
    </row>
    <row r="847" spans="1:5" x14ac:dyDescent="0.25">
      <c r="A847">
        <v>1274</v>
      </c>
      <c r="B847">
        <v>845</v>
      </c>
      <c r="C847">
        <v>3</v>
      </c>
      <c r="D847" t="s">
        <v>2528</v>
      </c>
      <c r="E847" t="str">
        <f>IF(ISNA(MATCH(A847,'ESO zone constants'!$A$3:$A$9952,0)),"","X")</f>
        <v>X</v>
      </c>
    </row>
    <row r="848" spans="1:5" x14ac:dyDescent="0.25">
      <c r="A848">
        <v>1275</v>
      </c>
      <c r="B848">
        <v>846</v>
      </c>
      <c r="C848">
        <v>1261</v>
      </c>
      <c r="D848" t="s">
        <v>2466</v>
      </c>
      <c r="E848" t="str">
        <f>IF(ISNA(MATCH(A848,'ESO zone constants'!$A$3:$A$9952,0)),"","X")</f>
        <v>X</v>
      </c>
    </row>
    <row r="849" spans="1:5" x14ac:dyDescent="0.25">
      <c r="A849">
        <v>1276</v>
      </c>
      <c r="B849">
        <v>847</v>
      </c>
      <c r="C849">
        <v>1261</v>
      </c>
      <c r="D849" t="s">
        <v>2467</v>
      </c>
      <c r="E849" t="str">
        <f>IF(ISNA(MATCH(A849,'ESO zone constants'!$A$3:$A$9952,0)),"","X")</f>
        <v>X</v>
      </c>
    </row>
    <row r="850" spans="1:5" x14ac:dyDescent="0.25">
      <c r="A850">
        <v>1277</v>
      </c>
      <c r="B850">
        <v>848</v>
      </c>
      <c r="C850">
        <v>1261</v>
      </c>
      <c r="D850" t="s">
        <v>2438</v>
      </c>
      <c r="E850" t="str">
        <f>IF(ISNA(MATCH(A850,'ESO zone constants'!$A$3:$A$9952,0)),"","X")</f>
        <v>X</v>
      </c>
    </row>
    <row r="851" spans="1:5" x14ac:dyDescent="0.25">
      <c r="A851">
        <v>1278</v>
      </c>
      <c r="B851">
        <v>849</v>
      </c>
      <c r="C851">
        <v>108</v>
      </c>
      <c r="D851" t="s">
        <v>2527</v>
      </c>
      <c r="E851" t="str">
        <f>IF(ISNA(MATCH(A851,'ESO zone constants'!$A$3:$A$9952,0)),"","X")</f>
        <v>X</v>
      </c>
    </row>
    <row r="852" spans="1:5" x14ac:dyDescent="0.25">
      <c r="A852">
        <v>1279</v>
      </c>
      <c r="B852">
        <v>850</v>
      </c>
      <c r="C852">
        <v>108</v>
      </c>
      <c r="D852" t="s">
        <v>2526</v>
      </c>
      <c r="E852" t="str">
        <f>IF(ISNA(MATCH(A852,'ESO zone constants'!$A$3:$A$9952,0)),"","X")</f>
        <v>X</v>
      </c>
    </row>
    <row r="853" spans="1:5" x14ac:dyDescent="0.25">
      <c r="A853">
        <v>1280</v>
      </c>
      <c r="B853">
        <v>851</v>
      </c>
      <c r="C853">
        <v>108</v>
      </c>
      <c r="D853" t="s">
        <v>2529</v>
      </c>
      <c r="E853" t="str">
        <f>IF(ISNA(MATCH(A853,'ESO zone constants'!$A$3:$A$9952,0)),"","X")</f>
        <v>X</v>
      </c>
    </row>
    <row r="854" spans="1:5" x14ac:dyDescent="0.25">
      <c r="A854">
        <v>1281</v>
      </c>
      <c r="B854">
        <v>852</v>
      </c>
      <c r="C854">
        <v>108</v>
      </c>
      <c r="D854" t="s">
        <v>2529</v>
      </c>
      <c r="E854" t="str">
        <f>IF(ISNA(MATCH(A854,'ESO zone constants'!$A$3:$A$9952,0)),"","X")</f>
        <v>X</v>
      </c>
    </row>
    <row r="855" spans="1:5" x14ac:dyDescent="0.25">
      <c r="A855">
        <v>1282</v>
      </c>
      <c r="B855">
        <v>853</v>
      </c>
      <c r="C855">
        <v>1282</v>
      </c>
      <c r="D855" t="s">
        <v>2703</v>
      </c>
      <c r="E855" t="str">
        <f>IF(ISNA(MATCH(A855,'ESO zone constants'!$A$3:$A$9952,0)),"","X")</f>
        <v>X</v>
      </c>
    </row>
    <row r="856" spans="1:5" x14ac:dyDescent="0.25">
      <c r="A856">
        <v>1283</v>
      </c>
      <c r="B856">
        <v>854</v>
      </c>
      <c r="C856">
        <v>1282</v>
      </c>
      <c r="D856" t="s">
        <v>2704</v>
      </c>
      <c r="E856" t="str">
        <f>IF(ISNA(MATCH(A856,'ESO zone constants'!$A$3:$A$9952,0)),"","X")</f>
        <v>X</v>
      </c>
    </row>
    <row r="857" spans="1:5" x14ac:dyDescent="0.25">
      <c r="A857">
        <v>1284</v>
      </c>
      <c r="B857">
        <v>855</v>
      </c>
      <c r="C857">
        <v>1282</v>
      </c>
      <c r="D857" t="s">
        <v>2720</v>
      </c>
      <c r="E857" t="str">
        <f>IF(ISNA(MATCH(A857,'ESO zone constants'!$A$3:$A$9952,0)),"","X")</f>
        <v>X</v>
      </c>
    </row>
    <row r="858" spans="1:5" x14ac:dyDescent="0.25">
      <c r="A858">
        <v>1285</v>
      </c>
      <c r="B858">
        <v>856</v>
      </c>
      <c r="C858">
        <v>1286</v>
      </c>
      <c r="D858" t="s">
        <v>2719</v>
      </c>
      <c r="E858" t="str">
        <f>IF(ISNA(MATCH(A858,'ESO zone constants'!$A$3:$A$9952,0)),"","X")</f>
        <v>X</v>
      </c>
    </row>
    <row r="859" spans="1:5" x14ac:dyDescent="0.25">
      <c r="A859">
        <v>1286</v>
      </c>
      <c r="B859">
        <v>857</v>
      </c>
      <c r="C859">
        <v>1286</v>
      </c>
      <c r="D859" t="s">
        <v>2465</v>
      </c>
      <c r="E859" t="str">
        <f>IF(ISNA(MATCH(A859,'ESO zone constants'!$A$3:$A$9952,0)),"","X")</f>
        <v>X</v>
      </c>
    </row>
    <row r="860" spans="1:5" x14ac:dyDescent="0.25">
      <c r="A860">
        <v>1287</v>
      </c>
      <c r="B860">
        <v>858</v>
      </c>
      <c r="C860">
        <v>1286</v>
      </c>
      <c r="D860" t="s">
        <v>2718</v>
      </c>
      <c r="E860" t="str">
        <f>IF(ISNA(MATCH(A860,'ESO zone constants'!$A$3:$A$9952,0)),"","X")</f>
        <v>X</v>
      </c>
    </row>
    <row r="861" spans="1:5" x14ac:dyDescent="0.25">
      <c r="A861">
        <v>1289</v>
      </c>
      <c r="B861">
        <v>859</v>
      </c>
      <c r="C861">
        <v>1286</v>
      </c>
      <c r="D861" t="s">
        <v>2716</v>
      </c>
      <c r="E861" t="str">
        <f>IF(ISNA(MATCH(A861,'ESO zone constants'!$A$3:$A$9952,0)),"","X")</f>
        <v>X</v>
      </c>
    </row>
    <row r="862" spans="1:5" x14ac:dyDescent="0.25">
      <c r="A862">
        <v>1290</v>
      </c>
      <c r="B862">
        <v>860</v>
      </c>
      <c r="C862">
        <v>1286</v>
      </c>
      <c r="D862" t="s">
        <v>2715</v>
      </c>
      <c r="E862" t="str">
        <f>IF(ISNA(MATCH(A862,'ESO zone constants'!$A$3:$A$9952,0)),"","X")</f>
        <v>X</v>
      </c>
    </row>
    <row r="863" spans="1:5" x14ac:dyDescent="0.25">
      <c r="A863">
        <v>1291</v>
      </c>
      <c r="B863">
        <v>861</v>
      </c>
      <c r="C863">
        <v>1286</v>
      </c>
      <c r="D863" t="s">
        <v>2714</v>
      </c>
      <c r="E863" t="str">
        <f>IF(ISNA(MATCH(A863,'ESO zone constants'!$A$3:$A$9952,0)),"","X")</f>
        <v>X</v>
      </c>
    </row>
    <row r="864" spans="1:5" x14ac:dyDescent="0.25">
      <c r="A864">
        <v>1292</v>
      </c>
      <c r="B864">
        <v>862</v>
      </c>
      <c r="C864">
        <v>1286</v>
      </c>
      <c r="D864" t="s">
        <v>2713</v>
      </c>
      <c r="E864" t="str">
        <f>IF(ISNA(MATCH(A864,'ESO zone constants'!$A$3:$A$9952,0)),"","X")</f>
        <v>X</v>
      </c>
    </row>
    <row r="865" spans="1:5" x14ac:dyDescent="0.25">
      <c r="A865">
        <v>1293</v>
      </c>
      <c r="B865">
        <v>863</v>
      </c>
      <c r="C865">
        <v>1282</v>
      </c>
      <c r="D865" t="s">
        <v>2712</v>
      </c>
      <c r="E865" t="str">
        <f>IF(ISNA(MATCH(A865,'ESO zone constants'!$A$3:$A$9952,0)),"","X")</f>
        <v>X</v>
      </c>
    </row>
    <row r="866" spans="1:5" x14ac:dyDescent="0.25">
      <c r="A866">
        <v>1294</v>
      </c>
      <c r="B866">
        <v>864</v>
      </c>
      <c r="C866">
        <v>1286</v>
      </c>
      <c r="D866" t="s">
        <v>2711</v>
      </c>
      <c r="E866" t="str">
        <f>IF(ISNA(MATCH(A866,'ESO zone constants'!$A$3:$A$9952,0)),"","X")</f>
        <v>X</v>
      </c>
    </row>
    <row r="867" spans="1:5" x14ac:dyDescent="0.25">
      <c r="A867">
        <v>1295</v>
      </c>
      <c r="B867">
        <v>865</v>
      </c>
      <c r="C867">
        <v>1286</v>
      </c>
      <c r="D867" t="s">
        <v>2710</v>
      </c>
      <c r="E867" t="str">
        <f>IF(ISNA(MATCH(A867,'ESO zone constants'!$A$3:$A$9952,0)),"","X")</f>
        <v>X</v>
      </c>
    </row>
    <row r="868" spans="1:5" x14ac:dyDescent="0.25">
      <c r="A868">
        <v>1296</v>
      </c>
      <c r="B868">
        <v>866</v>
      </c>
      <c r="C868">
        <v>1286</v>
      </c>
      <c r="D868" t="s">
        <v>2709</v>
      </c>
      <c r="E868" t="str">
        <f>IF(ISNA(MATCH(A868,'ESO zone constants'!$A$3:$A$9952,0)),"","X")</f>
        <v>X</v>
      </c>
    </row>
    <row r="869" spans="1:5" x14ac:dyDescent="0.25">
      <c r="A869">
        <v>1297</v>
      </c>
      <c r="B869">
        <v>867</v>
      </c>
      <c r="C869">
        <v>1286</v>
      </c>
      <c r="D869" t="s">
        <v>2755</v>
      </c>
      <c r="E869" t="str">
        <f>IF(ISNA(MATCH(A869,'ESO zone constants'!$A$3:$A$9952,0)),"","X")</f>
        <v>X</v>
      </c>
    </row>
    <row r="870" spans="1:5" x14ac:dyDescent="0.25">
      <c r="A870">
        <v>1298</v>
      </c>
      <c r="B870">
        <v>868</v>
      </c>
      <c r="C870">
        <v>1286</v>
      </c>
      <c r="D870" t="s">
        <v>2708</v>
      </c>
      <c r="E870" t="str">
        <f>IF(ISNA(MATCH(A870,'ESO zone constants'!$A$3:$A$9952,0)),"","X")</f>
        <v>X</v>
      </c>
    </row>
    <row r="871" spans="1:5" x14ac:dyDescent="0.25">
      <c r="A871">
        <v>1300</v>
      </c>
      <c r="B871">
        <v>869</v>
      </c>
      <c r="C871">
        <v>1286</v>
      </c>
      <c r="D871" t="s">
        <v>2707</v>
      </c>
      <c r="E871" t="str">
        <f>IF(ISNA(MATCH(A871,'ESO zone constants'!$A$3:$A$9952,0)),"","X")</f>
        <v>X</v>
      </c>
    </row>
    <row r="872" spans="1:5" x14ac:dyDescent="0.25">
      <c r="A872">
        <v>1301</v>
      </c>
      <c r="B872">
        <v>870</v>
      </c>
      <c r="C872">
        <v>1011</v>
      </c>
      <c r="D872" t="s">
        <v>2741</v>
      </c>
      <c r="E872" t="str">
        <f>IF(ISNA(MATCH(A872,'ESO zone constants'!$A$3:$A$9952,0)),"","X")</f>
        <v>X</v>
      </c>
    </row>
    <row r="873" spans="1:5" x14ac:dyDescent="0.25">
      <c r="A873">
        <v>1302</v>
      </c>
      <c r="B873">
        <v>871</v>
      </c>
      <c r="C873">
        <v>20</v>
      </c>
      <c r="D873" t="s">
        <v>2753</v>
      </c>
      <c r="E873" t="str">
        <f>IF(ISNA(MATCH(A873,'ESO zone constants'!$A$3:$A$9952,0)),"","X")</f>
        <v>X</v>
      </c>
    </row>
    <row r="874" spans="1:5" x14ac:dyDescent="0.25">
      <c r="A874">
        <v>1304</v>
      </c>
      <c r="B874">
        <v>872</v>
      </c>
      <c r="C874">
        <v>1282</v>
      </c>
      <c r="D874" t="s">
        <v>2706</v>
      </c>
      <c r="E874" t="str">
        <f>IF(ISNA(MATCH(A874,'ESO zone constants'!$A$3:$A$9952,0)),"","X")</f>
        <v>X</v>
      </c>
    </row>
    <row r="875" spans="1:5" x14ac:dyDescent="0.25">
      <c r="A875">
        <v>1306</v>
      </c>
      <c r="B875">
        <v>873</v>
      </c>
      <c r="C875">
        <v>58</v>
      </c>
      <c r="D875" t="s">
        <v>2525</v>
      </c>
      <c r="E875" t="str">
        <f>IF(ISNA(MATCH(A875,'ESO zone constants'!$A$3:$A$9952,0)),"","X")</f>
        <v>X</v>
      </c>
    </row>
    <row r="876" spans="1:5" x14ac:dyDescent="0.25">
      <c r="A876">
        <v>1307</v>
      </c>
      <c r="B876">
        <v>874</v>
      </c>
      <c r="C876">
        <v>1261</v>
      </c>
      <c r="D876" t="s">
        <v>2530</v>
      </c>
      <c r="E876" t="str">
        <f>IF(ISNA(MATCH(A876,'ESO zone constants'!$A$3:$A$9952,0)),"","X")</f>
        <v>X</v>
      </c>
    </row>
    <row r="877" spans="1:5" x14ac:dyDescent="0.25">
      <c r="A877">
        <v>1310</v>
      </c>
      <c r="B877">
        <v>875</v>
      </c>
      <c r="C877">
        <v>1286</v>
      </c>
      <c r="D877" t="s">
        <v>2754</v>
      </c>
      <c r="E877" t="str">
        <f>IF(ISNA(MATCH(A877,'ESO zone constants'!$A$3:$A$9952,0)),"","X")</f>
        <v>X</v>
      </c>
    </row>
    <row r="878" spans="1:5" x14ac:dyDescent="0.25">
      <c r="A878">
        <v>1311</v>
      </c>
      <c r="B878">
        <v>876</v>
      </c>
      <c r="C878">
        <v>849</v>
      </c>
      <c r="D878" t="s">
        <v>2756</v>
      </c>
      <c r="E878" t="str">
        <f>IF(ISNA(MATCH(A878,'ESO zone constants'!$A$3:$A$9952,0)),"","X")</f>
        <v>X</v>
      </c>
    </row>
    <row r="879" spans="1:5" x14ac:dyDescent="0.25">
      <c r="A879">
        <v>1312</v>
      </c>
      <c r="B879">
        <v>877</v>
      </c>
      <c r="C879">
        <v>849</v>
      </c>
      <c r="D879" t="s">
        <v>2759</v>
      </c>
      <c r="E879" t="str">
        <f>IF(ISNA(MATCH(A879,'ESO zone constants'!$A$3:$A$9952,0)),"","X")</f>
        <v>X</v>
      </c>
    </row>
    <row r="880" spans="1:5" x14ac:dyDescent="0.25">
      <c r="A880">
        <v>1314</v>
      </c>
      <c r="B880">
        <v>878</v>
      </c>
      <c r="C880">
        <v>3</v>
      </c>
      <c r="D880" t="s">
        <v>2758</v>
      </c>
      <c r="E880" t="str">
        <f>IF(ISNA(MATCH(A880,'ESO zone constants'!$A$3:$A$9952,0)),"","X")</f>
        <v>X</v>
      </c>
    </row>
    <row r="881" spans="1:5" x14ac:dyDescent="0.25">
      <c r="A881">
        <v>1342</v>
      </c>
      <c r="B881">
        <v>879</v>
      </c>
      <c r="C881">
        <v>1282</v>
      </c>
      <c r="D881" t="s">
        <v>2701</v>
      </c>
      <c r="E881" t="str">
        <f>IF(ISNA(MATCH(A881,'ESO zone constants'!$A$3:$A$9952,0)),"","X")</f>
        <v>X</v>
      </c>
    </row>
    <row r="882" spans="1:5" x14ac:dyDescent="0.25">
      <c r="A882">
        <v>1343</v>
      </c>
      <c r="B882">
        <v>880</v>
      </c>
      <c r="C882">
        <v>1286</v>
      </c>
      <c r="D882" t="s">
        <v>2702</v>
      </c>
      <c r="E882" t="str">
        <f>IF(ISNA(MATCH(A882,'ESO zone constants'!$A$3:$A$9952,0)),"","X")</f>
        <v>X</v>
      </c>
    </row>
    <row r="883" spans="1:5" x14ac:dyDescent="0.25">
      <c r="A883">
        <v>1345</v>
      </c>
      <c r="B883">
        <v>881</v>
      </c>
      <c r="C883">
        <v>535</v>
      </c>
      <c r="D883" t="s">
        <v>2757</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886" sqref="D886"/>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1" t="s">
        <v>2244</v>
      </c>
      <c r="B1" s="101"/>
      <c r="C1" s="101"/>
      <c r="D1" s="101"/>
      <c r="E1" s="101"/>
      <c r="F1" s="101"/>
      <c r="G1" s="101"/>
      <c r="H1" s="101"/>
      <c r="I1" s="101"/>
      <c r="J1" s="101"/>
      <c r="K1" s="101"/>
      <c r="L1" s="102"/>
    </row>
    <row r="2" spans="1:12" ht="90" x14ac:dyDescent="0.25">
      <c r="A2" s="6" t="s">
        <v>94</v>
      </c>
      <c r="B2" s="6" t="s">
        <v>101</v>
      </c>
      <c r="C2" s="6" t="s">
        <v>98</v>
      </c>
      <c r="D2" s="67" t="s">
        <v>99</v>
      </c>
      <c r="E2" s="7" t="s">
        <v>100</v>
      </c>
      <c r="F2" s="7" t="s">
        <v>1346</v>
      </c>
      <c r="G2" s="7" t="s">
        <v>727</v>
      </c>
      <c r="H2" s="68" t="s">
        <v>1379</v>
      </c>
      <c r="I2" s="69" t="s">
        <v>1378</v>
      </c>
      <c r="J2" s="1" t="s">
        <v>1425</v>
      </c>
      <c r="K2" s="7" t="s">
        <v>1517</v>
      </c>
      <c r="L2" s="7" t="s">
        <v>1426</v>
      </c>
    </row>
    <row r="3" spans="1:12" hidden="1" x14ac:dyDescent="0.25">
      <c r="A3" s="5">
        <v>0</v>
      </c>
      <c r="B3" s="5">
        <v>4294967296</v>
      </c>
      <c r="C3" s="5">
        <v>0</v>
      </c>
      <c r="D3" s="43" t="s">
        <v>2246</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hidden="1"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hidden="1"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hidden="1"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hidden="1"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hidden="1"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hidden="1"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hidden="1"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hidden="1"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hidden="1"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hidden="1"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hidden="1"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hidden="1"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hidden="1"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hidden="1"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hidden="1"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hidden="1"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hidden="1"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hidden="1"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hidden="1"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hidden="1"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hidden="1"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hidden="1"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hidden="1"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hidden="1"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hidden="1"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hidden="1"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hidden="1"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hidden="1"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hidden="1"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hidden="1"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hidden="1"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hidden="1"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hidden="1"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hidden="1"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hidden="1"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hidden="1"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hidden="1"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hidden="1"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hidden="1"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hidden="1"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hidden="1"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hidden="1"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hidden="1"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hidden="1"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hidden="1"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hidden="1"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hidden="1"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hidden="1"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hidden="1"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hidden="1"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hidden="1"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hidden="1"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hidden="1"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hidden="1"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hidden="1"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hidden="1"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hidden="1"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hidden="1"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hidden="1"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hidden="1"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hidden="1"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hidden="1"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hidden="1"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hidden="1"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hidden="1"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hidden="1"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hidden="1"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hidden="1"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hidden="1"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hidden="1"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hidden="1"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hidden="1"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hidden="1"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hidden="1"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hidden="1"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hidden="1"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hidden="1"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hidden="1"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hidden="1"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hidden="1"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hidden="1"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hidden="1"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hidden="1"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hidden="1"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hidden="1"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hidden="1"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hidden="1"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hidden="1"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hidden="1"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hidden="1"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hidden="1"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hidden="1"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hidden="1"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hidden="1"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hidden="1"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hidden="1"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hidden="1"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hidden="1"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hidden="1"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hidden="1"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hidden="1"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hidden="1"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hidden="1"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hidden="1"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hidden="1"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hidden="1"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hidden="1"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hidden="1"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hidden="1"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hidden="1"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hidden="1"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hidden="1"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hidden="1"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hidden="1"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hidden="1"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hidden="1"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hidden="1"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hidden="1"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hidden="1"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hidden="1"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hidden="1"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hidden="1"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hidden="1"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hidden="1"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hidden="1"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hidden="1"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hidden="1"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hidden="1"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hidden="1"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hidden="1"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hidden="1"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hidden="1"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hidden="1"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hidden="1"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hidden="1"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hidden="1"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hidden="1"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hidden="1"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hidden="1"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hidden="1"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hidden="1"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hidden="1"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hidden="1"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hidden="1"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hidden="1"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hidden="1"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hidden="1"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hidden="1"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hidden="1"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hidden="1"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hidden="1"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hidden="1"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hidden="1"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hidden="1"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hidden="1"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hidden="1"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hidden="1"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hidden="1"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hidden="1"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hidden="1"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hidden="1"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hidden="1"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hidden="1"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hidden="1"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hidden="1"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hidden="1"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hidden="1"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hidden="1"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hidden="1"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hidden="1"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hidden="1"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hidden="1"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hidden="1"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hidden="1"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hidden="1"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hidden="1"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hidden="1"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hidden="1"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hidden="1"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hidden="1"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hidden="1"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hidden="1"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hidden="1"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hidden="1"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hidden="1"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hidden="1"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hidden="1"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hidden="1"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hidden="1"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hidden="1"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hidden="1"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hidden="1"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hidden="1"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hidden="1"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hidden="1"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hidden="1"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hidden="1"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hidden="1"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hidden="1"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hidden="1"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hidden="1"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hidden="1"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hidden="1"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hidden="1"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hidden="1"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hidden="1"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hidden="1"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hidden="1"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hidden="1"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hidden="1"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hidden="1"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hidden="1"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hidden="1"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hidden="1"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hidden="1"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hidden="1"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hidden="1"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hidden="1"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hidden="1"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hidden="1"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hidden="1"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hidden="1"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hidden="1"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hidden="1"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hidden="1"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hidden="1"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hidden="1"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hidden="1"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hidden="1"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hidden="1"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hidden="1"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hidden="1"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hidden="1"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hidden="1"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hidden="1"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hidden="1"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hidden="1"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hidden="1"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hidden="1"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hidden="1"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hidden="1"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hidden="1"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hidden="1"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hidden="1"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hidden="1"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hidden="1"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hidden="1"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hidden="1"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hidden="1"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hidden="1"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hidden="1"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hidden="1"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hidden="1"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hidden="1"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hidden="1"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hidden="1"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hidden="1"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hidden="1"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hidden="1"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hidden="1"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hidden="1"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hidden="1"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hidden="1"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hidden="1"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hidden="1"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hidden="1"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hidden="1"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hidden="1"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hidden="1"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hidden="1"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hidden="1"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hidden="1"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hidden="1"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hidden="1"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hidden="1"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hidden="1"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hidden="1"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hidden="1"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hidden="1"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hidden="1"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hidden="1"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hidden="1"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hidden="1"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hidden="1"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hidden="1"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hidden="1"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hidden="1"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hidden="1"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hidden="1"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hidden="1"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hidden="1"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hidden="1" x14ac:dyDescent="0.25">
      <c r="A295" s="12">
        <v>515</v>
      </c>
      <c r="B295" s="5">
        <v>292</v>
      </c>
      <c r="C295" s="5">
        <v>515</v>
      </c>
      <c r="D295" s="3" t="s">
        <v>1502</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hidden="1"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hidden="1"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hidden="1"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hidden="1" x14ac:dyDescent="0.25">
      <c r="A299" s="12">
        <v>525</v>
      </c>
      <c r="B299" s="5">
        <v>296</v>
      </c>
      <c r="C299" s="5">
        <v>181</v>
      </c>
      <c r="D299" s="3" t="s">
        <v>1420</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hidden="1"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hidden="1"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hidden="1"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hidden="1"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hidden="1"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hidden="1"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hidden="1"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hidden="1"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hidden="1"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hidden="1"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hidden="1"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hidden="1"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hidden="1"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hidden="1"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hidden="1"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hidden="1"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hidden="1"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hidden="1"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hidden="1"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hidden="1"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hidden="1"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hidden="1"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hidden="1"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hidden="1"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hidden="1"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hidden="1"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hidden="1"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hidden="1"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hidden="1"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hidden="1"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hidden="1"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hidden="1"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hidden="1"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hidden="1"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hidden="1"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hidden="1"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hidden="1"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hidden="1"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hidden="1"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hidden="1"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hidden="1"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hidden="1"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hidden="1"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hidden="1"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hidden="1"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hidden="1"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hidden="1"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hidden="1"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hidden="1"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hidden="1"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hidden="1"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hidden="1"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hidden="1"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hidden="1"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hidden="1"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hidden="1"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hidden="1"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hidden="1"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hidden="1"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hidden="1"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hidden="1"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hidden="1"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hidden="1"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hidden="1"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hidden="1"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hidden="1"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hidden="1"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hidden="1"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hidden="1"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hidden="1"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hidden="1"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hidden="1"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hidden="1"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hidden="1"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hidden="1"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hidden="1"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hidden="1"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hidden="1"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hidden="1"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hidden="1"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hidden="1"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hidden="1"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hidden="1"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hidden="1"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hidden="1"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hidden="1"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hidden="1"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hidden="1"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hidden="1"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hidden="1"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hidden="1"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hidden="1"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hidden="1"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hidden="1"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hidden="1"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hidden="1"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hidden="1"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hidden="1"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hidden="1"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hidden="1"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hidden="1"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hidden="1"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hidden="1"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hidden="1"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hidden="1"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hidden="1"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hidden="1"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hidden="1"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hidden="1"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hidden="1"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hidden="1"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hidden="1"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hidden="1"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hidden="1"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hidden="1"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hidden="1"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hidden="1"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hidden="1"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hidden="1"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hidden="1"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hidden="1"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hidden="1"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hidden="1"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hidden="1"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hidden="1"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hidden="1"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hidden="1"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hidden="1"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hidden="1"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hidden="1"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hidden="1"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hidden="1"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hidden="1"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hidden="1"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hidden="1"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hidden="1"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hidden="1"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hidden="1" x14ac:dyDescent="0.25">
      <c r="A437" s="12">
        <v>774</v>
      </c>
      <c r="B437" s="5">
        <v>434</v>
      </c>
      <c r="C437" s="5">
        <v>1086</v>
      </c>
      <c r="D437" s="3" t="s">
        <v>1421</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hidden="1"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hidden="1" x14ac:dyDescent="0.25">
      <c r="A439" s="12">
        <v>808</v>
      </c>
      <c r="B439" s="5">
        <v>436</v>
      </c>
      <c r="C439" s="5">
        <v>1160</v>
      </c>
      <c r="D439" s="3" t="s">
        <v>1725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hidden="1"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hidden="1"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hidden="1"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hidden="1"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hidden="1"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hidden="1"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hidden="1"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hidden="1"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hidden="1"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hidden="1"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hidden="1"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hidden="1"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hidden="1"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hidden="1"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hidden="1"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hidden="1"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hidden="1"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hidden="1"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hidden="1"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hidden="1"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hidden="1"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hidden="1"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hidden="1"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hidden="1"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hidden="1"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hidden="1"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hidden="1"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hidden="1"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hidden="1"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hidden="1"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hidden="1"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hidden="1"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hidden="1"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hidden="1"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hidden="1"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hidden="1"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hidden="1"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hidden="1"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hidden="1"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hidden="1"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hidden="1"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hidden="1"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hidden="1"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hidden="1"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hidden="1"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hidden="1"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hidden="1"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hidden="1"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hidden="1"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hidden="1"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hidden="1"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hidden="1"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hidden="1"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hidden="1"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hidden="1"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hidden="1"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hidden="1"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hidden="1"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hidden="1"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hidden="1"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hidden="1"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hidden="1"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hidden="1"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hidden="1"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hidden="1"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hidden="1"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hidden="1"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hidden="1"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hidden="1"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hidden="1"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hidden="1" x14ac:dyDescent="0.25">
      <c r="A510" s="12">
        <v>895</v>
      </c>
      <c r="B510" s="5">
        <v>507</v>
      </c>
      <c r="C510" s="5">
        <v>888</v>
      </c>
      <c r="D510" s="3" t="s">
        <v>2445</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hidden="1"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hidden="1"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hidden="1"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hidden="1"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hidden="1"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hidden="1"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hidden="1"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hidden="1"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hidden="1"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hidden="1"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hidden="1"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hidden="1" x14ac:dyDescent="0.25">
      <c r="A522" s="12">
        <v>907</v>
      </c>
      <c r="B522" s="5">
        <v>519</v>
      </c>
      <c r="C522" s="5">
        <v>888</v>
      </c>
      <c r="D522" s="3" t="s">
        <v>2422</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hidden="1"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hidden="1"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hidden="1"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hidden="1"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hidden="1"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hidden="1"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hidden="1"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hidden="1"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hidden="1"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hidden="1"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hidden="1"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hidden="1"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hidden="1"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hidden="1"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hidden="1"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hidden="1"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hidden="1"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hidden="1"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hidden="1"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hidden="1"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hidden="1"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hidden="1"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hidden="1"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hidden="1"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hidden="1"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hidden="1"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hidden="1"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hidden="1"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hidden="1"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hidden="1"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hidden="1"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hidden="1"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hidden="1"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hidden="1"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hidden="1"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hidden="1"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hidden="1"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hidden="1"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hidden="1"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hidden="1"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hidden="1"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hidden="1"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hidden="1"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hidden="1"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hidden="1"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hidden="1"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hidden="1"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hidden="1"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hidden="1"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hidden="1"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hidden="1"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hidden="1"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hidden="1"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hidden="1"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hidden="1"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hidden="1"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hidden="1"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hidden="1"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hidden="1"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hidden="1"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hidden="1"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hidden="1"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hidden="1"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hidden="1"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hidden="1"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hidden="1"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hidden="1"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hidden="1"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hidden="1"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hidden="1"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hidden="1"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hidden="1"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hidden="1"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hidden="1"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hidden="1"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hidden="1"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hidden="1"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hidden="1"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hidden="1"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hidden="1"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hidden="1"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hidden="1"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hidden="1"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hidden="1"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hidden="1"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hidden="1"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hidden="1"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hidden="1"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hidden="1"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hidden="1"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hidden="1"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hidden="1"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hidden="1"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hidden="1"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hidden="1"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hidden="1"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hidden="1"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hidden="1"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hidden="1"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hidden="1"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hidden="1"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hidden="1"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hidden="1"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hidden="1"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hidden="1"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hidden="1"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hidden="1"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hidden="1"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hidden="1"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hidden="1"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hidden="1"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hidden="1"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hidden="1"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hidden="1"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hidden="1"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hidden="1"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hidden="1"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hidden="1"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hidden="1"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hidden="1"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hidden="1"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hidden="1"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hidden="1"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hidden="1"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hidden="1"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hidden="1"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hidden="1"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hidden="1"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hidden="1"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hidden="1"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hidden="1"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hidden="1"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hidden="1"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hidden="1"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hidden="1"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hidden="1"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hidden="1"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hidden="1"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hidden="1"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hidden="1"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hidden="1"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hidden="1"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hidden="1"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hidden="1"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hidden="1"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hidden="1"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hidden="1"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hidden="1"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hidden="1"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hidden="1"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hidden="1"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hidden="1"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hidden="1"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hidden="1"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hidden="1"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hidden="1"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hidden="1"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hidden="1"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hidden="1"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hidden="1"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hidden="1"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hidden="1" x14ac:dyDescent="0.25">
      <c r="A684" s="12">
        <v>1086</v>
      </c>
      <c r="B684" s="5">
        <v>681</v>
      </c>
      <c r="C684" s="5">
        <v>1086</v>
      </c>
      <c r="D684" s="3" t="s">
        <v>1394</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hidden="1" x14ac:dyDescent="0.25">
      <c r="A685" s="12">
        <v>1088</v>
      </c>
      <c r="B685" s="5">
        <v>682</v>
      </c>
      <c r="C685" s="5">
        <v>1086</v>
      </c>
      <c r="D685" s="3" t="s">
        <v>1422</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hidden="1" x14ac:dyDescent="0.25">
      <c r="A686" s="12">
        <v>1089</v>
      </c>
      <c r="B686" s="5">
        <v>683</v>
      </c>
      <c r="C686" s="5">
        <v>1086</v>
      </c>
      <c r="D686" s="3" t="s">
        <v>1395</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hidden="1" x14ac:dyDescent="0.25">
      <c r="A687" s="12">
        <v>1090</v>
      </c>
      <c r="B687" s="5">
        <v>684</v>
      </c>
      <c r="C687" s="5">
        <v>1086</v>
      </c>
      <c r="D687" s="3" t="s">
        <v>1396</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hidden="1" x14ac:dyDescent="0.25">
      <c r="A688" s="12">
        <v>1091</v>
      </c>
      <c r="B688" s="5">
        <v>685</v>
      </c>
      <c r="C688" s="5">
        <v>1086</v>
      </c>
      <c r="D688" s="3" t="s">
        <v>1397</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hidden="1" x14ac:dyDescent="0.25">
      <c r="A689" s="12">
        <v>1092</v>
      </c>
      <c r="B689" s="5">
        <v>686</v>
      </c>
      <c r="C689" s="5">
        <v>1086</v>
      </c>
      <c r="D689" s="3" t="s">
        <v>1398</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hidden="1" x14ac:dyDescent="0.25">
      <c r="A690" s="12">
        <v>1094</v>
      </c>
      <c r="B690" s="5">
        <v>687</v>
      </c>
      <c r="C690" s="5">
        <v>1086</v>
      </c>
      <c r="D690" s="3" t="s">
        <v>1399</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hidden="1" x14ac:dyDescent="0.25">
      <c r="A691" s="12">
        <v>1095</v>
      </c>
      <c r="B691" s="5">
        <v>688</v>
      </c>
      <c r="C691" s="5">
        <v>1086</v>
      </c>
      <c r="D691" s="3" t="s">
        <v>1400</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hidden="1" x14ac:dyDescent="0.25">
      <c r="A692" s="12">
        <v>1096</v>
      </c>
      <c r="B692" s="5">
        <v>689</v>
      </c>
      <c r="C692" s="5">
        <v>1086</v>
      </c>
      <c r="D692" s="3" t="s">
        <v>1401</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hidden="1" x14ac:dyDescent="0.25">
      <c r="A693" s="12">
        <v>1097</v>
      </c>
      <c r="B693" s="5">
        <v>690</v>
      </c>
      <c r="C693" s="5">
        <v>1086</v>
      </c>
      <c r="D693" s="3" t="s">
        <v>1402</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hidden="1" x14ac:dyDescent="0.25">
      <c r="A694" s="12">
        <v>1098</v>
      </c>
      <c r="B694" s="5">
        <v>691</v>
      </c>
      <c r="C694" s="5">
        <v>1086</v>
      </c>
      <c r="D694" s="3" t="s">
        <v>1403</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hidden="1" x14ac:dyDescent="0.25">
      <c r="A695" s="12">
        <v>1099</v>
      </c>
      <c r="B695" s="5">
        <v>692</v>
      </c>
      <c r="C695" s="5">
        <v>1086</v>
      </c>
      <c r="D695" s="3" t="s">
        <v>1404</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hidden="1" x14ac:dyDescent="0.25">
      <c r="A696" s="12">
        <v>1101</v>
      </c>
      <c r="B696" s="5">
        <v>693</v>
      </c>
      <c r="C696" s="5">
        <v>1086</v>
      </c>
      <c r="D696" s="3" t="s">
        <v>1405</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hidden="1" x14ac:dyDescent="0.25">
      <c r="A697" s="12">
        <v>1102</v>
      </c>
      <c r="B697" s="5">
        <v>694</v>
      </c>
      <c r="C697" s="5">
        <v>1086</v>
      </c>
      <c r="D697" s="3" t="s">
        <v>1406</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hidden="1" x14ac:dyDescent="0.25">
      <c r="A698" s="12">
        <v>1103</v>
      </c>
      <c r="B698" s="5">
        <v>695</v>
      </c>
      <c r="C698" s="5">
        <v>1086</v>
      </c>
      <c r="D698" s="3" t="s">
        <v>1407</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hidden="1" x14ac:dyDescent="0.25">
      <c r="A699" s="12">
        <v>1105</v>
      </c>
      <c r="B699" s="5">
        <v>696</v>
      </c>
      <c r="C699" s="5">
        <v>1086</v>
      </c>
      <c r="D699" s="3" t="s">
        <v>1408</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hidden="1" x14ac:dyDescent="0.25">
      <c r="A700" s="12">
        <v>1106</v>
      </c>
      <c r="B700" s="5">
        <v>697</v>
      </c>
      <c r="C700" s="5">
        <v>1086</v>
      </c>
      <c r="D700" s="43" t="s">
        <v>1409</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hidden="1"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hidden="1"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hidden="1"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hidden="1" x14ac:dyDescent="0.25">
      <c r="A704" s="12">
        <v>1110</v>
      </c>
      <c r="B704" s="5">
        <v>701</v>
      </c>
      <c r="C704" s="5">
        <v>1086</v>
      </c>
      <c r="D704" s="3" t="s">
        <v>1410</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hidden="1" x14ac:dyDescent="0.25">
      <c r="A705" s="12">
        <v>1111</v>
      </c>
      <c r="B705" s="5">
        <v>702</v>
      </c>
      <c r="C705" s="5">
        <v>1086</v>
      </c>
      <c r="D705" s="3" t="s">
        <v>1411</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hidden="1" x14ac:dyDescent="0.25">
      <c r="A706" s="12">
        <v>1112</v>
      </c>
      <c r="B706" s="5">
        <v>703</v>
      </c>
      <c r="C706" s="5">
        <v>1086</v>
      </c>
      <c r="D706" s="3" t="s">
        <v>1412</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hidden="1" x14ac:dyDescent="0.25">
      <c r="A707" s="12">
        <v>1113</v>
      </c>
      <c r="B707" s="5">
        <v>704</v>
      </c>
      <c r="C707" s="5">
        <v>1086</v>
      </c>
      <c r="D707" s="3" t="s">
        <v>1413</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hidden="1" x14ac:dyDescent="0.25">
      <c r="A708" s="12">
        <v>1114</v>
      </c>
      <c r="B708" s="5">
        <v>705</v>
      </c>
      <c r="C708" s="5">
        <v>1086</v>
      </c>
      <c r="D708" s="3" t="s">
        <v>1414</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hidden="1" x14ac:dyDescent="0.25">
      <c r="A709" s="12">
        <v>1115</v>
      </c>
      <c r="B709" s="5">
        <v>706</v>
      </c>
      <c r="C709" s="5">
        <v>1086</v>
      </c>
      <c r="D709" s="3" t="s">
        <v>1415</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hidden="1" x14ac:dyDescent="0.25">
      <c r="A710" s="12">
        <v>1116</v>
      </c>
      <c r="B710" s="5">
        <v>707</v>
      </c>
      <c r="C710" s="5">
        <v>1116</v>
      </c>
      <c r="D710" s="3" t="s">
        <v>1388</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hidden="1" x14ac:dyDescent="0.25">
      <c r="A711" s="12">
        <v>1117</v>
      </c>
      <c r="B711" s="5">
        <v>708</v>
      </c>
      <c r="C711" s="5">
        <v>1086</v>
      </c>
      <c r="D711" s="3" t="s">
        <v>1416</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hidden="1" x14ac:dyDescent="0.25">
      <c r="A712" s="12">
        <v>1118</v>
      </c>
      <c r="B712" s="5">
        <v>709</v>
      </c>
      <c r="C712" s="5">
        <v>1086</v>
      </c>
      <c r="D712" s="3" t="s">
        <v>1417</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hidden="1" x14ac:dyDescent="0.25">
      <c r="A713" s="12">
        <v>1119</v>
      </c>
      <c r="B713" s="5">
        <v>710</v>
      </c>
      <c r="C713" s="5">
        <v>1086</v>
      </c>
      <c r="D713" s="3" t="s">
        <v>1418</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hidden="1" x14ac:dyDescent="0.25">
      <c r="A714" s="12">
        <v>1120</v>
      </c>
      <c r="B714" s="5">
        <v>711</v>
      </c>
      <c r="C714" s="5">
        <v>1086</v>
      </c>
      <c r="D714" s="3" t="s">
        <v>1419</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hidden="1" x14ac:dyDescent="0.25">
      <c r="A715" s="12">
        <v>1121</v>
      </c>
      <c r="B715" s="5">
        <v>712</v>
      </c>
      <c r="C715" s="5">
        <v>1086</v>
      </c>
      <c r="D715" s="3" t="s">
        <v>1350</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hidden="1" x14ac:dyDescent="0.25">
      <c r="A716" s="12">
        <v>1122</v>
      </c>
      <c r="B716" s="5">
        <v>713</v>
      </c>
      <c r="C716" s="5">
        <v>1086</v>
      </c>
      <c r="D716" s="3" t="s">
        <v>1491</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hidden="1" x14ac:dyDescent="0.25">
      <c r="A717" s="12">
        <v>1123</v>
      </c>
      <c r="B717" s="5">
        <v>714</v>
      </c>
      <c r="C717" s="5">
        <v>383</v>
      </c>
      <c r="D717" s="3" t="s">
        <v>1492</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hidden="1"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hidden="1"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hidden="1" x14ac:dyDescent="0.25">
      <c r="A720" s="12">
        <v>1128</v>
      </c>
      <c r="B720" s="5">
        <v>717</v>
      </c>
      <c r="C720" s="5">
        <v>1086</v>
      </c>
      <c r="D720" s="3" t="s">
        <v>1390</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hidden="1" x14ac:dyDescent="0.25">
      <c r="A721" s="12">
        <v>1129</v>
      </c>
      <c r="B721" s="5">
        <v>718</v>
      </c>
      <c r="C721" s="5">
        <v>1086</v>
      </c>
      <c r="D721" s="3" t="s">
        <v>1391</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hidden="1" x14ac:dyDescent="0.25">
      <c r="A722" s="12">
        <v>1130</v>
      </c>
      <c r="B722" s="5">
        <v>719</v>
      </c>
      <c r="C722" s="5">
        <v>1086</v>
      </c>
      <c r="D722" s="43" t="s">
        <v>1392</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hidden="1" x14ac:dyDescent="0.25">
      <c r="A723" s="12">
        <v>1133</v>
      </c>
      <c r="B723" s="5">
        <v>720</v>
      </c>
      <c r="C723" s="5">
        <v>1133</v>
      </c>
      <c r="D723" s="3" t="s">
        <v>1592</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hidden="1" x14ac:dyDescent="0.25">
      <c r="A724" s="12">
        <v>1134</v>
      </c>
      <c r="B724" s="5">
        <v>721</v>
      </c>
      <c r="C724" s="5">
        <v>1133</v>
      </c>
      <c r="D724" s="3" t="s">
        <v>1593</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hidden="1" x14ac:dyDescent="0.25">
      <c r="A725" s="12">
        <v>1135</v>
      </c>
      <c r="B725" s="5">
        <v>722</v>
      </c>
      <c r="C725" s="5">
        <v>1133</v>
      </c>
      <c r="D725" s="3" t="s">
        <v>1594</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hidden="1" x14ac:dyDescent="0.25">
      <c r="A726" s="12">
        <v>1136</v>
      </c>
      <c r="B726" s="5">
        <v>723</v>
      </c>
      <c r="C726" s="5">
        <v>1133</v>
      </c>
      <c r="D726" s="3" t="s">
        <v>1595</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hidden="1" x14ac:dyDescent="0.25">
      <c r="A727" s="12">
        <v>1137</v>
      </c>
      <c r="B727" s="5">
        <v>724</v>
      </c>
      <c r="C727" s="5">
        <v>1133</v>
      </c>
      <c r="D727" s="3" t="s">
        <v>1596</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hidden="1" x14ac:dyDescent="0.25">
      <c r="A728" s="12">
        <v>1138</v>
      </c>
      <c r="B728" s="5">
        <v>725</v>
      </c>
      <c r="C728" s="5">
        <v>1133</v>
      </c>
      <c r="D728" s="3" t="s">
        <v>1495</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hidden="1" x14ac:dyDescent="0.25">
      <c r="A729" s="12">
        <v>1139</v>
      </c>
      <c r="B729" s="5">
        <v>726</v>
      </c>
      <c r="C729" s="5">
        <v>1133</v>
      </c>
      <c r="D729" s="3" t="s">
        <v>1597</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hidden="1" x14ac:dyDescent="0.25">
      <c r="A730" s="12">
        <v>1140</v>
      </c>
      <c r="B730" s="5">
        <v>727</v>
      </c>
      <c r="C730" s="5">
        <v>104</v>
      </c>
      <c r="D730" s="3" t="s">
        <v>1499</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hidden="1" x14ac:dyDescent="0.25">
      <c r="A731" s="12">
        <v>1141</v>
      </c>
      <c r="B731" s="5">
        <v>728</v>
      </c>
      <c r="C731" s="5">
        <v>101</v>
      </c>
      <c r="D731" s="3" t="s">
        <v>1505</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hidden="1"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hidden="1" x14ac:dyDescent="0.25">
      <c r="A733" s="12">
        <v>1143</v>
      </c>
      <c r="B733" s="5">
        <v>730</v>
      </c>
      <c r="C733" s="5">
        <v>19</v>
      </c>
      <c r="D733" s="3" t="s">
        <v>1500</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hidden="1" x14ac:dyDescent="0.25">
      <c r="A734" s="12">
        <v>1144</v>
      </c>
      <c r="B734" s="5">
        <v>731</v>
      </c>
      <c r="C734" s="5">
        <v>1144</v>
      </c>
      <c r="D734" s="3" t="s">
        <v>1501</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hidden="1" x14ac:dyDescent="0.25">
      <c r="A735" s="12">
        <v>1145</v>
      </c>
      <c r="B735" s="5">
        <v>732</v>
      </c>
      <c r="C735" s="5">
        <v>1133</v>
      </c>
      <c r="D735" s="3" t="s">
        <v>1598</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hidden="1" x14ac:dyDescent="0.25">
      <c r="A736" s="12">
        <v>1146</v>
      </c>
      <c r="B736" s="5">
        <v>733</v>
      </c>
      <c r="C736" s="5">
        <v>1133</v>
      </c>
      <c r="D736" s="3" t="s">
        <v>1599</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hidden="1" x14ac:dyDescent="0.25">
      <c r="A737" s="12">
        <v>1147</v>
      </c>
      <c r="B737" s="5">
        <v>734</v>
      </c>
      <c r="C737" s="5">
        <v>1133</v>
      </c>
      <c r="D737" s="3" t="s">
        <v>1600</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hidden="1" x14ac:dyDescent="0.25">
      <c r="A738" s="12">
        <v>1148</v>
      </c>
      <c r="B738" s="5">
        <v>735</v>
      </c>
      <c r="C738" s="5">
        <v>1133</v>
      </c>
      <c r="D738" s="3" t="s">
        <v>1604</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hidden="1" x14ac:dyDescent="0.25">
      <c r="A739" s="12">
        <v>1149</v>
      </c>
      <c r="B739" s="5">
        <v>736</v>
      </c>
      <c r="C739" s="5">
        <v>1133</v>
      </c>
      <c r="D739" s="3" t="s">
        <v>1601</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hidden="1" x14ac:dyDescent="0.25">
      <c r="A740" s="12">
        <v>1150</v>
      </c>
      <c r="B740" s="5">
        <v>737</v>
      </c>
      <c r="C740" s="5">
        <v>1133</v>
      </c>
      <c r="D740" s="3" t="s">
        <v>1603</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hidden="1" x14ac:dyDescent="0.25">
      <c r="A741" s="12">
        <v>1151</v>
      </c>
      <c r="B741" s="5">
        <v>738</v>
      </c>
      <c r="C741" s="5">
        <v>1133</v>
      </c>
      <c r="D741" s="3" t="s">
        <v>1602</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hidden="1" x14ac:dyDescent="0.25">
      <c r="A742" s="12">
        <v>1152</v>
      </c>
      <c r="B742" s="5">
        <v>739</v>
      </c>
      <c r="C742" s="5">
        <v>684</v>
      </c>
      <c r="D742" s="3" t="s">
        <v>1656</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hidden="1" x14ac:dyDescent="0.25">
      <c r="A743" s="12">
        <v>1153</v>
      </c>
      <c r="B743" s="5">
        <v>740</v>
      </c>
      <c r="C743" s="5">
        <v>92</v>
      </c>
      <c r="D743" s="3" t="s">
        <v>1655</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hidden="1" x14ac:dyDescent="0.25">
      <c r="A744" s="12">
        <v>1154</v>
      </c>
      <c r="B744" s="5">
        <v>741</v>
      </c>
      <c r="C744" s="5">
        <v>1086</v>
      </c>
      <c r="D744" s="3" t="s">
        <v>1503</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hidden="1" x14ac:dyDescent="0.25">
      <c r="A745" s="12">
        <v>1155</v>
      </c>
      <c r="B745" s="5">
        <v>742</v>
      </c>
      <c r="C745" s="5">
        <v>20</v>
      </c>
      <c r="D745" s="3" t="s">
        <v>1504</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hidden="1" x14ac:dyDescent="0.25">
      <c r="A746" s="12">
        <v>1160</v>
      </c>
      <c r="B746" s="5">
        <v>743</v>
      </c>
      <c r="C746" s="5">
        <v>1160</v>
      </c>
      <c r="D746" s="3" t="s">
        <v>1699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hidden="1" x14ac:dyDescent="0.25">
      <c r="A747" s="12">
        <v>1161</v>
      </c>
      <c r="B747" s="5">
        <v>744</v>
      </c>
      <c r="C747" s="5">
        <v>1161</v>
      </c>
      <c r="D747" s="3" t="s">
        <v>1729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hidden="1" x14ac:dyDescent="0.25">
      <c r="A748" s="12">
        <v>1165</v>
      </c>
      <c r="B748" s="5">
        <v>745</v>
      </c>
      <c r="C748" s="5">
        <v>1161</v>
      </c>
      <c r="D748" s="3" t="s">
        <v>1700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hidden="1" x14ac:dyDescent="0.25">
      <c r="A749" s="12">
        <v>1166</v>
      </c>
      <c r="B749" s="5">
        <v>746</v>
      </c>
      <c r="C749" s="5">
        <v>1160</v>
      </c>
      <c r="D749" s="3" t="s">
        <v>1728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hidden="1" x14ac:dyDescent="0.25">
      <c r="A750" s="12">
        <v>1167</v>
      </c>
      <c r="B750" s="5">
        <v>747</v>
      </c>
      <c r="C750" s="5">
        <v>1160</v>
      </c>
      <c r="D750" s="3" t="s">
        <v>1701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hidden="1" x14ac:dyDescent="0.25">
      <c r="A751" s="12">
        <v>1168</v>
      </c>
      <c r="B751" s="5">
        <v>748</v>
      </c>
      <c r="C751" s="5">
        <v>1160</v>
      </c>
      <c r="D751" s="3" t="s">
        <v>1727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hidden="1" x14ac:dyDescent="0.25">
      <c r="A752" s="12">
        <v>1169</v>
      </c>
      <c r="B752" s="5">
        <v>749</v>
      </c>
      <c r="C752" s="5">
        <v>1160</v>
      </c>
      <c r="D752" s="3" t="s">
        <v>1702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hidden="1" x14ac:dyDescent="0.25">
      <c r="A753" s="12">
        <v>1170</v>
      </c>
      <c r="B753" s="5">
        <v>750</v>
      </c>
      <c r="C753" s="5">
        <v>1160</v>
      </c>
      <c r="D753" s="3" t="s">
        <v>1726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hidden="1" x14ac:dyDescent="0.25">
      <c r="A754" s="12">
        <v>1171</v>
      </c>
      <c r="B754" s="5">
        <v>751</v>
      </c>
      <c r="C754" s="5">
        <v>1161</v>
      </c>
      <c r="D754" s="3" t="s">
        <v>1703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hidden="1" x14ac:dyDescent="0.25">
      <c r="A755" s="12">
        <v>1172</v>
      </c>
      <c r="B755" s="5">
        <v>752</v>
      </c>
      <c r="C755" s="5">
        <v>1161</v>
      </c>
      <c r="D755" s="3" t="s">
        <v>1724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hidden="1" x14ac:dyDescent="0.25">
      <c r="A756" s="12">
        <v>1173</v>
      </c>
      <c r="B756" s="5">
        <v>753</v>
      </c>
      <c r="C756" s="5">
        <v>1161</v>
      </c>
      <c r="D756" s="3" t="s">
        <v>1704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hidden="1" x14ac:dyDescent="0.25">
      <c r="A757" s="12">
        <v>1174</v>
      </c>
      <c r="B757" s="5">
        <v>754</v>
      </c>
      <c r="C757" s="5">
        <v>1160</v>
      </c>
      <c r="D757" s="3" t="s">
        <v>1705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hidden="1" x14ac:dyDescent="0.25">
      <c r="A758" s="12">
        <v>1175</v>
      </c>
      <c r="B758" s="5">
        <v>755</v>
      </c>
      <c r="C758" s="5">
        <v>1175</v>
      </c>
      <c r="D758" s="3" t="s">
        <v>1706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hidden="1" x14ac:dyDescent="0.25">
      <c r="A759" s="12">
        <v>1176</v>
      </c>
      <c r="B759" s="5">
        <v>756</v>
      </c>
      <c r="C759" s="5">
        <v>1160</v>
      </c>
      <c r="D759" s="3" t="s">
        <v>1707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hidden="1" x14ac:dyDescent="0.25">
      <c r="A760" s="12">
        <v>1177</v>
      </c>
      <c r="B760" s="5">
        <v>757</v>
      </c>
      <c r="C760" s="5">
        <v>1160</v>
      </c>
      <c r="D760" s="3" t="s">
        <v>1708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hidden="1" x14ac:dyDescent="0.25">
      <c r="A761" s="12">
        <v>1178</v>
      </c>
      <c r="B761" s="5">
        <v>758</v>
      </c>
      <c r="C761" s="5">
        <v>1160</v>
      </c>
      <c r="D761" s="3" t="s">
        <v>1709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hidden="1" x14ac:dyDescent="0.25">
      <c r="A762" s="12">
        <v>1179</v>
      </c>
      <c r="B762" s="5">
        <v>759</v>
      </c>
      <c r="C762" s="5">
        <v>1160</v>
      </c>
      <c r="D762" s="3" t="s">
        <v>1710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hidden="1" x14ac:dyDescent="0.25">
      <c r="A763" s="12">
        <v>1180</v>
      </c>
      <c r="B763" s="5">
        <v>760</v>
      </c>
      <c r="C763" s="5">
        <v>383</v>
      </c>
      <c r="D763" s="3" t="s">
        <v>2415</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hidden="1" x14ac:dyDescent="0.25">
      <c r="A764" s="12">
        <v>1181</v>
      </c>
      <c r="B764" s="5">
        <v>761</v>
      </c>
      <c r="C764" s="5">
        <v>1161</v>
      </c>
      <c r="D764" s="3" t="s">
        <v>1711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hidden="1" x14ac:dyDescent="0.25">
      <c r="A765" s="12">
        <v>1182</v>
      </c>
      <c r="B765" s="5">
        <v>762</v>
      </c>
      <c r="C765" s="5">
        <v>1160</v>
      </c>
      <c r="D765" s="3" t="s">
        <v>1712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hidden="1" x14ac:dyDescent="0.25">
      <c r="A766" s="12">
        <v>1183</v>
      </c>
      <c r="B766" s="5">
        <v>763</v>
      </c>
      <c r="C766" s="5">
        <v>1161</v>
      </c>
      <c r="D766" s="3" t="s">
        <v>1723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hidden="1" x14ac:dyDescent="0.25">
      <c r="A767" s="12">
        <v>1184</v>
      </c>
      <c r="B767" s="5">
        <v>764</v>
      </c>
      <c r="C767" s="5">
        <v>1161</v>
      </c>
      <c r="D767" s="3" t="s">
        <v>1713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hidden="1" x14ac:dyDescent="0.25">
      <c r="A768" s="12">
        <v>1185</v>
      </c>
      <c r="B768" s="5">
        <v>765</v>
      </c>
      <c r="C768" s="5">
        <v>1160</v>
      </c>
      <c r="D768" s="3" t="s">
        <v>1714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hidden="1" x14ac:dyDescent="0.25">
      <c r="A769" s="12">
        <v>1186</v>
      </c>
      <c r="B769" s="5">
        <v>766</v>
      </c>
      <c r="C769" s="5">
        <v>1160</v>
      </c>
      <c r="D769" s="3" t="s">
        <v>1722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hidden="1" x14ac:dyDescent="0.25">
      <c r="A770" s="12">
        <v>1187</v>
      </c>
      <c r="B770" s="5">
        <v>767</v>
      </c>
      <c r="C770" s="5">
        <v>1161</v>
      </c>
      <c r="D770" s="3" t="s">
        <v>1715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hidden="1" x14ac:dyDescent="0.25">
      <c r="A771" s="12">
        <v>1188</v>
      </c>
      <c r="B771" s="5">
        <v>768</v>
      </c>
      <c r="C771" s="5">
        <v>101</v>
      </c>
      <c r="D771" s="3" t="s">
        <v>1716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hidden="1" x14ac:dyDescent="0.25">
      <c r="A772" s="12">
        <v>1189</v>
      </c>
      <c r="B772" s="5">
        <v>769</v>
      </c>
      <c r="C772" s="5">
        <v>101</v>
      </c>
      <c r="D772" s="3" t="s">
        <v>1716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hidden="1" x14ac:dyDescent="0.25">
      <c r="A773" s="12">
        <v>1190</v>
      </c>
      <c r="B773" s="5">
        <v>770</v>
      </c>
      <c r="C773" s="5">
        <v>103</v>
      </c>
      <c r="D773" s="3" t="s">
        <v>1670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hidden="1" x14ac:dyDescent="0.25">
      <c r="A774" s="12">
        <v>1191</v>
      </c>
      <c r="B774" s="5">
        <v>771</v>
      </c>
      <c r="C774" s="5">
        <v>101</v>
      </c>
      <c r="D774" s="3" t="s">
        <v>1669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hidden="1" x14ac:dyDescent="0.25">
      <c r="A775" s="12">
        <v>1192</v>
      </c>
      <c r="B775" s="5">
        <v>772</v>
      </c>
      <c r="C775" s="5">
        <v>1133</v>
      </c>
      <c r="D775" s="3" t="s">
        <v>1605</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hidden="1" x14ac:dyDescent="0.25">
      <c r="A776" s="12">
        <v>1193</v>
      </c>
      <c r="B776" s="5">
        <v>773</v>
      </c>
      <c r="C776" s="5">
        <v>1133</v>
      </c>
      <c r="D776" s="3" t="s">
        <v>1606</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hidden="1" x14ac:dyDescent="0.25">
      <c r="A777" s="12">
        <v>1195</v>
      </c>
      <c r="B777" s="5">
        <v>774</v>
      </c>
      <c r="C777" s="5">
        <v>1195</v>
      </c>
      <c r="D777" s="3" t="s">
        <v>1717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hidden="1" x14ac:dyDescent="0.25">
      <c r="A778" s="12">
        <v>1196</v>
      </c>
      <c r="B778" s="5">
        <v>775</v>
      </c>
      <c r="C778" s="5">
        <v>1160</v>
      </c>
      <c r="D778" s="3" t="s">
        <v>1718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hidden="1" x14ac:dyDescent="0.25">
      <c r="A779" s="12">
        <v>1197</v>
      </c>
      <c r="B779" s="5">
        <v>776</v>
      </c>
      <c r="C779" s="5">
        <v>1161</v>
      </c>
      <c r="D779" s="3" t="s">
        <v>1821</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hidden="1" x14ac:dyDescent="0.25">
      <c r="A780" s="12">
        <v>1199</v>
      </c>
      <c r="B780" s="5">
        <v>777</v>
      </c>
      <c r="C780" s="5">
        <v>684</v>
      </c>
      <c r="D780" s="3" t="s">
        <v>1668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hidden="1" x14ac:dyDescent="0.25">
      <c r="A781" s="12">
        <v>1200</v>
      </c>
      <c r="B781" s="5">
        <v>778</v>
      </c>
      <c r="C781" s="5">
        <v>1200</v>
      </c>
      <c r="D781" s="3" t="s">
        <v>1667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hidden="1" x14ac:dyDescent="0.25">
      <c r="A782" s="12">
        <v>1201</v>
      </c>
      <c r="B782" s="5">
        <v>779</v>
      </c>
      <c r="C782" s="5">
        <v>1160</v>
      </c>
      <c r="D782" s="3" t="s">
        <v>1816</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hidden="1" x14ac:dyDescent="0.25">
      <c r="A783" s="12">
        <v>1204</v>
      </c>
      <c r="B783" s="5">
        <v>780</v>
      </c>
      <c r="C783" s="5">
        <v>1204</v>
      </c>
      <c r="D783" s="3" t="s">
        <v>2167</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hidden="1" x14ac:dyDescent="0.25">
      <c r="A784" s="12">
        <v>1205</v>
      </c>
      <c r="B784" s="5">
        <v>781</v>
      </c>
      <c r="C784" s="5">
        <v>20</v>
      </c>
      <c r="D784" s="3" t="s">
        <v>2169</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hidden="1" x14ac:dyDescent="0.25">
      <c r="A785" s="12">
        <v>1206</v>
      </c>
      <c r="B785" s="5">
        <v>782</v>
      </c>
      <c r="C785" s="5">
        <v>20</v>
      </c>
      <c r="D785" s="3" t="s">
        <v>2168</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hidden="1" x14ac:dyDescent="0.25">
      <c r="A786" s="12">
        <v>1207</v>
      </c>
      <c r="B786" s="5">
        <v>783</v>
      </c>
      <c r="C786" s="5">
        <v>1207</v>
      </c>
      <c r="D786" s="3" t="s">
        <v>2228</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hidden="1" x14ac:dyDescent="0.25">
      <c r="A787" s="12">
        <v>1208</v>
      </c>
      <c r="B787" s="5">
        <v>784</v>
      </c>
      <c r="C787" s="5">
        <v>1208</v>
      </c>
      <c r="D787" s="3" t="s">
        <v>2229</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hidden="1" x14ac:dyDescent="0.25">
      <c r="A788" s="12">
        <v>1209</v>
      </c>
      <c r="B788" s="5">
        <v>785</v>
      </c>
      <c r="C788" s="5">
        <v>1207</v>
      </c>
      <c r="D788" s="3" t="s">
        <v>2230</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hidden="1" x14ac:dyDescent="0.25">
      <c r="A789" s="12">
        <v>1210</v>
      </c>
      <c r="B789" s="5">
        <v>786</v>
      </c>
      <c r="C789" s="5">
        <v>1207</v>
      </c>
      <c r="D789" s="3" t="s">
        <v>2231</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hidden="1" x14ac:dyDescent="0.25">
      <c r="A790" s="46">
        <v>1211</v>
      </c>
      <c r="B790" s="45">
        <v>787</v>
      </c>
      <c r="C790" s="45">
        <v>1207</v>
      </c>
      <c r="D790" s="3" t="s">
        <v>2243</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hidden="1" x14ac:dyDescent="0.25">
      <c r="A791" s="12">
        <v>1212</v>
      </c>
      <c r="B791" s="5">
        <v>788</v>
      </c>
      <c r="C791" s="5">
        <v>1208</v>
      </c>
      <c r="D791" s="3" t="s">
        <v>2242</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hidden="1" x14ac:dyDescent="0.25">
      <c r="A792" s="46">
        <v>1213</v>
      </c>
      <c r="B792" s="45">
        <v>789</v>
      </c>
      <c r="C792" s="45">
        <v>1207</v>
      </c>
      <c r="D792" s="3" t="s">
        <v>2421</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hidden="1" x14ac:dyDescent="0.25">
      <c r="A793" s="12">
        <v>1214</v>
      </c>
      <c r="B793" s="5">
        <v>790</v>
      </c>
      <c r="C793" s="5">
        <v>1207</v>
      </c>
      <c r="D793" s="3" t="s">
        <v>2241</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hidden="1" x14ac:dyDescent="0.25">
      <c r="A794" s="12">
        <v>1215</v>
      </c>
      <c r="B794" s="5">
        <v>791</v>
      </c>
      <c r="C794" s="5">
        <v>1207</v>
      </c>
      <c r="D794" s="3" t="s">
        <v>2240</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hidden="1" x14ac:dyDescent="0.25">
      <c r="A795" s="12">
        <v>1216</v>
      </c>
      <c r="B795" s="5">
        <v>792</v>
      </c>
      <c r="C795" s="5">
        <v>1207</v>
      </c>
      <c r="D795" s="43" t="s">
        <v>2239</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hidden="1" x14ac:dyDescent="0.25">
      <c r="A796" s="12">
        <v>1217</v>
      </c>
      <c r="B796" s="5">
        <v>793</v>
      </c>
      <c r="C796" s="5">
        <v>1208</v>
      </c>
      <c r="D796" s="3" t="s">
        <v>2238</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hidden="1" x14ac:dyDescent="0.25">
      <c r="A797" s="12">
        <v>1218</v>
      </c>
      <c r="B797" s="5">
        <v>794</v>
      </c>
      <c r="C797" s="5">
        <v>1160</v>
      </c>
      <c r="D797" s="3" t="s">
        <v>1719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hidden="1" x14ac:dyDescent="0.25">
      <c r="A798" s="12">
        <v>1219</v>
      </c>
      <c r="B798" s="5">
        <v>795</v>
      </c>
      <c r="C798" s="5">
        <v>1160</v>
      </c>
      <c r="D798" s="3" t="s">
        <v>1720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hidden="1" x14ac:dyDescent="0.25">
      <c r="A799" s="12">
        <v>1220</v>
      </c>
      <c r="B799" s="5">
        <v>796</v>
      </c>
      <c r="C799" s="5">
        <v>1161</v>
      </c>
      <c r="D799" s="3" t="s">
        <v>1721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hidden="1" x14ac:dyDescent="0.25">
      <c r="A800" s="12">
        <v>1221</v>
      </c>
      <c r="B800" s="5">
        <v>797</v>
      </c>
      <c r="C800" s="5">
        <v>1207</v>
      </c>
      <c r="D800" s="3" t="s">
        <v>2232</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hidden="1" x14ac:dyDescent="0.25">
      <c r="A801" s="12">
        <v>1222</v>
      </c>
      <c r="B801" s="5">
        <v>798</v>
      </c>
      <c r="C801" s="5">
        <v>1160</v>
      </c>
      <c r="D801" s="3" t="s">
        <v>2233</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hidden="1" x14ac:dyDescent="0.25">
      <c r="A802" s="12">
        <v>1223</v>
      </c>
      <c r="B802" s="5">
        <v>799</v>
      </c>
      <c r="C802" s="5">
        <v>1207</v>
      </c>
      <c r="D802" s="3" t="s">
        <v>2237</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hidden="1" x14ac:dyDescent="0.25">
      <c r="A803" s="12">
        <v>1224</v>
      </c>
      <c r="B803" s="5">
        <v>800</v>
      </c>
      <c r="C803" s="5">
        <v>1208</v>
      </c>
      <c r="D803" s="3" t="s">
        <v>2236</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hidden="1" x14ac:dyDescent="0.25">
      <c r="A804" s="12">
        <v>1225</v>
      </c>
      <c r="B804" s="5">
        <v>801</v>
      </c>
      <c r="C804" s="5">
        <v>1207</v>
      </c>
      <c r="D804" s="3" t="s">
        <v>2235</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hidden="1" x14ac:dyDescent="0.25">
      <c r="A805" s="12">
        <v>1226</v>
      </c>
      <c r="B805" s="5">
        <v>802</v>
      </c>
      <c r="C805" s="5">
        <v>1207</v>
      </c>
      <c r="D805" s="3" t="s">
        <v>2234</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hidden="1" x14ac:dyDescent="0.25">
      <c r="A806" s="12">
        <v>1227</v>
      </c>
      <c r="B806" s="5">
        <v>803</v>
      </c>
      <c r="C806" s="5">
        <v>1207</v>
      </c>
      <c r="D806" s="3" t="s">
        <v>2227</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3" customFormat="1" hidden="1" x14ac:dyDescent="0.25">
      <c r="A807" s="12">
        <v>1228</v>
      </c>
      <c r="B807" s="5">
        <v>804</v>
      </c>
      <c r="C807" s="5">
        <v>823</v>
      </c>
      <c r="D807" s="3" t="s">
        <v>2413</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3" customFormat="1" hidden="1" x14ac:dyDescent="0.25">
      <c r="A808" s="12">
        <v>1229</v>
      </c>
      <c r="B808" s="5">
        <v>805</v>
      </c>
      <c r="C808" s="5">
        <v>57</v>
      </c>
      <c r="D808" s="3" t="s">
        <v>2414</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hidden="1" x14ac:dyDescent="0.25">
      <c r="A809" s="12">
        <v>1233</v>
      </c>
      <c r="B809" s="12">
        <v>806</v>
      </c>
      <c r="C809" s="12">
        <v>1160</v>
      </c>
      <c r="D809" s="3" t="s">
        <v>2165</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hidden="1" x14ac:dyDescent="0.25">
      <c r="A810" s="12">
        <v>1234</v>
      </c>
      <c r="B810" s="5">
        <v>807</v>
      </c>
      <c r="C810" s="5">
        <v>1160</v>
      </c>
      <c r="D810" s="3" t="s">
        <v>2166</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hidden="1" x14ac:dyDescent="0.25">
      <c r="A811" s="12">
        <v>1235</v>
      </c>
      <c r="B811" s="5">
        <v>808</v>
      </c>
      <c r="C811" s="5">
        <v>383</v>
      </c>
      <c r="D811" s="3" t="s">
        <v>2416</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hidden="1"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hidden="1" x14ac:dyDescent="0.25">
      <c r="A813" s="12">
        <v>1237</v>
      </c>
      <c r="B813" s="5">
        <v>810</v>
      </c>
      <c r="C813" s="5">
        <v>383</v>
      </c>
      <c r="D813" s="3" t="s">
        <v>2420</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hidden="1" x14ac:dyDescent="0.25">
      <c r="A814" s="12">
        <v>1238</v>
      </c>
      <c r="B814" s="5">
        <v>811</v>
      </c>
      <c r="C814" s="5">
        <v>1261</v>
      </c>
      <c r="D814" s="3" t="s">
        <v>2446</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hidden="1" x14ac:dyDescent="0.25">
      <c r="A815" s="12">
        <v>1239</v>
      </c>
      <c r="B815" s="5">
        <v>812</v>
      </c>
      <c r="C815" s="5">
        <v>1261</v>
      </c>
      <c r="D815" s="3" t="s">
        <v>2443</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hidden="1" x14ac:dyDescent="0.25">
      <c r="A816" s="12">
        <v>1240</v>
      </c>
      <c r="B816" s="5">
        <v>813</v>
      </c>
      <c r="C816" s="5">
        <v>1261</v>
      </c>
      <c r="D816" s="3" t="s">
        <v>2447</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hidden="1" x14ac:dyDescent="0.25">
      <c r="A817" s="12">
        <v>1241</v>
      </c>
      <c r="B817" s="5">
        <v>814</v>
      </c>
      <c r="C817" s="5">
        <v>1261</v>
      </c>
      <c r="D817" s="3" t="s">
        <v>2448</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hidden="1" x14ac:dyDescent="0.25">
      <c r="A818" s="12">
        <v>1242</v>
      </c>
      <c r="B818" s="5">
        <v>815</v>
      </c>
      <c r="C818" s="5">
        <v>1261</v>
      </c>
      <c r="D818" s="3" t="s">
        <v>2449</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hidden="1" x14ac:dyDescent="0.25">
      <c r="A819" s="12">
        <v>1243</v>
      </c>
      <c r="B819" s="5">
        <v>816</v>
      </c>
      <c r="C819" s="5">
        <v>1261</v>
      </c>
      <c r="D819" s="3" t="s">
        <v>2450</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hidden="1" x14ac:dyDescent="0.25">
      <c r="A820" s="12">
        <v>1244</v>
      </c>
      <c r="B820" s="5">
        <v>817</v>
      </c>
      <c r="C820" s="5">
        <v>1261</v>
      </c>
      <c r="D820" s="3" t="s">
        <v>2451</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hidden="1" x14ac:dyDescent="0.25">
      <c r="A821" s="12">
        <v>1245</v>
      </c>
      <c r="B821" s="5">
        <v>818</v>
      </c>
      <c r="C821" s="5">
        <v>1261</v>
      </c>
      <c r="D821" s="3" t="s">
        <v>2452</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hidden="1" x14ac:dyDescent="0.25">
      <c r="A822" s="12">
        <v>1246</v>
      </c>
      <c r="B822" s="5">
        <v>819</v>
      </c>
      <c r="C822" s="5">
        <v>1261</v>
      </c>
      <c r="D822" s="3" t="s">
        <v>2453</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hidden="1" x14ac:dyDescent="0.25">
      <c r="A823" s="12">
        <v>1247</v>
      </c>
      <c r="B823" s="5">
        <v>820</v>
      </c>
      <c r="C823" s="5">
        <v>1261</v>
      </c>
      <c r="D823" s="3" t="s">
        <v>2444</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hidden="1" x14ac:dyDescent="0.25">
      <c r="A824" s="12">
        <v>1248</v>
      </c>
      <c r="B824" s="5">
        <v>821</v>
      </c>
      <c r="C824" s="5">
        <v>1261</v>
      </c>
      <c r="D824" s="3" t="s">
        <v>2454</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hidden="1" x14ac:dyDescent="0.25">
      <c r="A825" s="12">
        <v>1249</v>
      </c>
      <c r="B825" s="5">
        <v>822</v>
      </c>
      <c r="C825" s="5">
        <v>1261</v>
      </c>
      <c r="D825" s="3" t="s">
        <v>2455</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hidden="1" x14ac:dyDescent="0.25">
      <c r="A826" s="12">
        <v>1250</v>
      </c>
      <c r="B826" s="5">
        <v>823</v>
      </c>
      <c r="C826" s="5">
        <v>1261</v>
      </c>
      <c r="D826" s="3" t="s">
        <v>2456</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hidden="1" x14ac:dyDescent="0.25">
      <c r="A827" s="12">
        <v>1251</v>
      </c>
      <c r="B827" s="5">
        <v>824</v>
      </c>
      <c r="C827" s="5">
        <v>1261</v>
      </c>
      <c r="D827" s="3" t="s">
        <v>2457</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hidden="1" x14ac:dyDescent="0.25">
      <c r="A828" s="12">
        <v>1252</v>
      </c>
      <c r="B828" s="5">
        <v>825</v>
      </c>
      <c r="C828" s="5">
        <v>1261</v>
      </c>
      <c r="D828" s="3" t="s">
        <v>2458</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hidden="1" x14ac:dyDescent="0.25">
      <c r="A829" s="12">
        <v>1253</v>
      </c>
      <c r="B829" s="12">
        <v>826</v>
      </c>
      <c r="C829" s="12">
        <v>1261</v>
      </c>
      <c r="D829" s="3" t="s">
        <v>2459</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hidden="1" x14ac:dyDescent="0.25">
      <c r="A830" s="12">
        <v>1254</v>
      </c>
      <c r="B830" s="5">
        <v>827</v>
      </c>
      <c r="C830" s="5">
        <v>1261</v>
      </c>
      <c r="D830" s="3" t="s">
        <v>2439</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hidden="1" x14ac:dyDescent="0.25">
      <c r="A831" s="12">
        <v>1255</v>
      </c>
      <c r="B831" s="12">
        <v>828</v>
      </c>
      <c r="C831" s="12">
        <v>1261</v>
      </c>
      <c r="D831" s="3" t="s">
        <v>2460</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hidden="1" x14ac:dyDescent="0.25">
      <c r="A832" s="12">
        <v>1256</v>
      </c>
      <c r="B832" s="12">
        <v>829</v>
      </c>
      <c r="C832" s="12">
        <v>1261</v>
      </c>
      <c r="D832" s="3" t="s">
        <v>2461</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hidden="1" x14ac:dyDescent="0.25">
      <c r="A833" s="12">
        <v>1257</v>
      </c>
      <c r="B833" s="5">
        <v>830</v>
      </c>
      <c r="C833" s="5">
        <v>1261</v>
      </c>
      <c r="D833" s="3" t="s">
        <v>2442</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hidden="1" x14ac:dyDescent="0.25">
      <c r="A834" s="12">
        <v>1258</v>
      </c>
      <c r="B834" s="5">
        <v>831</v>
      </c>
      <c r="C834" s="5">
        <v>1261</v>
      </c>
      <c r="D834" s="3" t="s">
        <v>2441</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hidden="1" x14ac:dyDescent="0.25">
      <c r="A835" s="12">
        <v>1259</v>
      </c>
      <c r="B835" s="5">
        <v>832</v>
      </c>
      <c r="C835" s="5">
        <v>1261</v>
      </c>
      <c r="D835" s="3" t="s">
        <v>2462</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hidden="1" x14ac:dyDescent="0.25">
      <c r="A836" s="12">
        <v>1260</v>
      </c>
      <c r="B836" s="5">
        <v>833</v>
      </c>
      <c r="C836" s="5">
        <v>1261</v>
      </c>
      <c r="D836" s="3" t="s">
        <v>2463</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hidden="1" x14ac:dyDescent="0.25">
      <c r="A837" s="12">
        <v>1261</v>
      </c>
      <c r="B837" s="5">
        <v>834</v>
      </c>
      <c r="C837" s="5">
        <v>1261</v>
      </c>
      <c r="D837" s="3" t="s">
        <v>2407</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hidden="1" x14ac:dyDescent="0.25">
      <c r="A838" s="12">
        <v>1262</v>
      </c>
      <c r="B838" s="5">
        <v>835</v>
      </c>
      <c r="C838" s="5">
        <v>19</v>
      </c>
      <c r="D838" s="3" t="s">
        <v>2419</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hidden="1" x14ac:dyDescent="0.25">
      <c r="A839" s="12">
        <v>1263</v>
      </c>
      <c r="B839" s="5">
        <v>836</v>
      </c>
      <c r="C839" s="5">
        <v>1261</v>
      </c>
      <c r="D839" s="3" t="s">
        <v>2464</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hidden="1" x14ac:dyDescent="0.25">
      <c r="A840" s="12">
        <v>1264</v>
      </c>
      <c r="B840" s="5">
        <v>837</v>
      </c>
      <c r="C840" s="5">
        <v>1264</v>
      </c>
      <c r="D840" s="3" t="s">
        <v>2226</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hidden="1" x14ac:dyDescent="0.25">
      <c r="A841" s="12">
        <v>1265</v>
      </c>
      <c r="B841" s="5">
        <v>838</v>
      </c>
      <c r="C841" s="5">
        <v>1160</v>
      </c>
      <c r="D841" s="3" t="s">
        <v>2225</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hidden="1" x14ac:dyDescent="0.25">
      <c r="A842" s="12">
        <v>1266</v>
      </c>
      <c r="B842" s="5">
        <v>839</v>
      </c>
      <c r="C842" s="5">
        <v>1261</v>
      </c>
      <c r="D842" s="3" t="s">
        <v>2440</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hidden="1" x14ac:dyDescent="0.25">
      <c r="A843" s="12">
        <v>1267</v>
      </c>
      <c r="B843" s="5">
        <v>840</v>
      </c>
      <c r="C843" s="5">
        <v>3</v>
      </c>
      <c r="D843" s="3" t="s">
        <v>2519</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hidden="1" x14ac:dyDescent="0.25">
      <c r="A844" s="12">
        <v>1268</v>
      </c>
      <c r="B844" s="5">
        <v>841</v>
      </c>
      <c r="C844" s="5">
        <v>1261</v>
      </c>
      <c r="D844" s="3" t="s">
        <v>2524</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hidden="1" x14ac:dyDescent="0.25">
      <c r="A845" s="12">
        <v>1270</v>
      </c>
      <c r="B845" s="5">
        <v>842</v>
      </c>
      <c r="C845" s="5">
        <v>849</v>
      </c>
      <c r="D845" s="3" t="s">
        <v>2418</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hidden="1" x14ac:dyDescent="0.25">
      <c r="A846" s="12">
        <v>1271</v>
      </c>
      <c r="B846" s="5">
        <v>843</v>
      </c>
      <c r="C846" s="5">
        <v>823</v>
      </c>
      <c r="D846" s="43" t="s">
        <v>2417</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hidden="1" x14ac:dyDescent="0.25">
      <c r="A847" s="12">
        <v>1272</v>
      </c>
      <c r="B847" s="5">
        <v>844</v>
      </c>
      <c r="C847" s="5">
        <v>1261</v>
      </c>
      <c r="D847" s="3" t="s">
        <v>2465</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hidden="1" x14ac:dyDescent="0.25">
      <c r="A848" s="12">
        <v>1274</v>
      </c>
      <c r="B848" s="5">
        <v>845</v>
      </c>
      <c r="C848" s="5">
        <v>3</v>
      </c>
      <c r="D848" s="3" t="s">
        <v>2528</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hidden="1" x14ac:dyDescent="0.25">
      <c r="A849" s="12">
        <v>1275</v>
      </c>
      <c r="B849" s="5">
        <v>846</v>
      </c>
      <c r="C849" s="5">
        <v>1261</v>
      </c>
      <c r="D849" s="3" t="s">
        <v>2466</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hidden="1" x14ac:dyDescent="0.25">
      <c r="A850" s="12">
        <v>1276</v>
      </c>
      <c r="B850" s="5">
        <v>847</v>
      </c>
      <c r="C850" s="5">
        <v>1261</v>
      </c>
      <c r="D850" s="3" t="s">
        <v>2467</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hidden="1" x14ac:dyDescent="0.25">
      <c r="A851" s="12">
        <v>1277</v>
      </c>
      <c r="B851" s="5">
        <v>848</v>
      </c>
      <c r="C851" s="5">
        <v>1261</v>
      </c>
      <c r="D851" s="3" t="s">
        <v>2438</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hidden="1" x14ac:dyDescent="0.25">
      <c r="A852" s="12">
        <v>1278</v>
      </c>
      <c r="B852" s="5">
        <v>849</v>
      </c>
      <c r="C852" s="5">
        <v>108</v>
      </c>
      <c r="D852" s="3" t="s">
        <v>2527</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hidden="1" x14ac:dyDescent="0.25">
      <c r="A853" s="12">
        <v>1279</v>
      </c>
      <c r="B853" s="5">
        <v>850</v>
      </c>
      <c r="C853" s="5">
        <v>108</v>
      </c>
      <c r="D853" s="3" t="s">
        <v>2526</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hidden="1" x14ac:dyDescent="0.25">
      <c r="A854" s="12">
        <v>1280</v>
      </c>
      <c r="B854" s="5">
        <v>851</v>
      </c>
      <c r="C854" s="5">
        <v>108</v>
      </c>
      <c r="D854" s="3" t="s">
        <v>2529</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hidden="1" x14ac:dyDescent="0.25">
      <c r="A855" s="12">
        <v>1281</v>
      </c>
      <c r="B855" s="5">
        <v>852</v>
      </c>
      <c r="C855" s="5">
        <v>108</v>
      </c>
      <c r="D855" s="3" t="s">
        <v>2529</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hidden="1" x14ac:dyDescent="0.25">
      <c r="A856" s="12">
        <v>1306</v>
      </c>
      <c r="B856" s="5">
        <v>853</v>
      </c>
      <c r="C856" s="5">
        <v>58</v>
      </c>
      <c r="D856" s="3" t="s">
        <v>2525</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hidden="1" x14ac:dyDescent="0.25">
      <c r="A857" s="12">
        <v>1307</v>
      </c>
      <c r="B857" s="12">
        <v>854</v>
      </c>
      <c r="C857" s="12">
        <v>1261</v>
      </c>
      <c r="D857" s="3" t="s">
        <v>2530</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hidden="1" x14ac:dyDescent="0.25">
      <c r="A858" s="12">
        <v>1282</v>
      </c>
      <c r="B858" s="12">
        <v>853</v>
      </c>
      <c r="C858" s="12">
        <v>1282</v>
      </c>
      <c r="D858" s="3" t="s">
        <v>2703</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hidden="1" x14ac:dyDescent="0.25">
      <c r="A859" s="12">
        <v>1283</v>
      </c>
      <c r="B859" s="12">
        <v>854</v>
      </c>
      <c r="C859" s="12">
        <v>1282</v>
      </c>
      <c r="D859" s="3" t="s">
        <v>2704</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hidden="1" x14ac:dyDescent="0.25">
      <c r="A860" s="12">
        <v>1284</v>
      </c>
      <c r="B860" s="12">
        <v>855</v>
      </c>
      <c r="C860" s="12">
        <v>1282</v>
      </c>
      <c r="D860" s="3" t="s">
        <v>2720</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hidden="1" x14ac:dyDescent="0.25">
      <c r="A861" s="12">
        <v>1285</v>
      </c>
      <c r="B861" s="12">
        <v>856</v>
      </c>
      <c r="C861" s="12">
        <v>1286</v>
      </c>
      <c r="D861" s="3" t="s">
        <v>2719</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hidden="1" x14ac:dyDescent="0.25">
      <c r="A862" s="12">
        <v>1286</v>
      </c>
      <c r="B862" s="12">
        <v>857</v>
      </c>
      <c r="C862" s="12">
        <v>1286</v>
      </c>
      <c r="D862" s="3" t="s">
        <v>2465</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hidden="1" x14ac:dyDescent="0.25">
      <c r="A863" s="12">
        <v>1287</v>
      </c>
      <c r="B863" s="12">
        <v>858</v>
      </c>
      <c r="C863" s="12">
        <v>1286</v>
      </c>
      <c r="D863" s="3" t="s">
        <v>2718</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hidden="1" x14ac:dyDescent="0.25">
      <c r="A864" s="12">
        <v>1288</v>
      </c>
      <c r="B864" s="12">
        <v>859</v>
      </c>
      <c r="C864" s="12">
        <v>1286</v>
      </c>
      <c r="D864" s="3" t="s">
        <v>2717</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hidden="1" x14ac:dyDescent="0.25">
      <c r="A865" s="12">
        <v>1289</v>
      </c>
      <c r="B865" s="12">
        <v>860</v>
      </c>
      <c r="C865" s="12">
        <v>1286</v>
      </c>
      <c r="D865" s="3" t="s">
        <v>2716</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hidden="1" x14ac:dyDescent="0.25">
      <c r="A866" s="12">
        <v>1290</v>
      </c>
      <c r="B866" s="12">
        <v>861</v>
      </c>
      <c r="C866" s="12">
        <v>1286</v>
      </c>
      <c r="D866" s="3" t="s">
        <v>2715</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hidden="1" x14ac:dyDescent="0.25">
      <c r="A867" s="12">
        <v>1291</v>
      </c>
      <c r="B867" s="12">
        <v>862</v>
      </c>
      <c r="C867" s="12">
        <v>1286</v>
      </c>
      <c r="D867" s="3" t="s">
        <v>2714</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hidden="1" x14ac:dyDescent="0.25">
      <c r="A868" s="12">
        <v>1292</v>
      </c>
      <c r="B868" s="12">
        <v>863</v>
      </c>
      <c r="C868" s="12">
        <v>1286</v>
      </c>
      <c r="D868" s="3" t="s">
        <v>2713</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hidden="1" x14ac:dyDescent="0.25">
      <c r="A869" s="12">
        <v>1293</v>
      </c>
      <c r="B869" s="12">
        <v>864</v>
      </c>
      <c r="C869" s="12">
        <v>1282</v>
      </c>
      <c r="D869" s="3" t="s">
        <v>2712</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hidden="1" x14ac:dyDescent="0.25">
      <c r="A870" s="12">
        <v>1294</v>
      </c>
      <c r="B870" s="12">
        <v>865</v>
      </c>
      <c r="C870" s="12">
        <v>1286</v>
      </c>
      <c r="D870" s="3" t="s">
        <v>2711</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hidden="1" x14ac:dyDescent="0.25">
      <c r="A871" s="12">
        <v>1295</v>
      </c>
      <c r="B871" s="12">
        <v>866</v>
      </c>
      <c r="C871" s="12">
        <v>1286</v>
      </c>
      <c r="D871" s="3" t="s">
        <v>2710</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hidden="1" x14ac:dyDescent="0.25">
      <c r="A872" s="12">
        <v>1296</v>
      </c>
      <c r="B872" s="12">
        <v>867</v>
      </c>
      <c r="C872" s="12">
        <v>1286</v>
      </c>
      <c r="D872" s="3" t="s">
        <v>2709</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hidden="1" x14ac:dyDescent="0.25">
      <c r="A873" s="12">
        <v>1297</v>
      </c>
      <c r="B873" s="12">
        <v>868</v>
      </c>
      <c r="C873" s="12">
        <v>1286</v>
      </c>
      <c r="D873" s="3" t="s">
        <v>2705</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hidden="1" x14ac:dyDescent="0.25">
      <c r="A874" s="12">
        <v>1298</v>
      </c>
      <c r="B874" s="12">
        <v>869</v>
      </c>
      <c r="C874" s="12">
        <v>1286</v>
      </c>
      <c r="D874" s="3" t="s">
        <v>2708</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hidden="1" x14ac:dyDescent="0.25">
      <c r="A875" s="12">
        <v>1300</v>
      </c>
      <c r="B875" s="12">
        <v>870</v>
      </c>
      <c r="C875" s="12">
        <v>1286</v>
      </c>
      <c r="D875" s="3" t="s">
        <v>2707</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hidden="1" x14ac:dyDescent="0.25">
      <c r="A876" s="12">
        <v>1304</v>
      </c>
      <c r="B876" s="12">
        <v>871</v>
      </c>
      <c r="C876" s="12">
        <v>1282</v>
      </c>
      <c r="D876" s="3" t="s">
        <v>2706</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hidden="1" x14ac:dyDescent="0.25">
      <c r="A877" s="12">
        <v>1310</v>
      </c>
      <c r="B877" s="12">
        <v>874</v>
      </c>
      <c r="C877" s="12">
        <v>1286</v>
      </c>
      <c r="D877" s="3" t="s">
        <v>2465</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hidden="1" x14ac:dyDescent="0.25">
      <c r="A878" s="12">
        <v>1342</v>
      </c>
      <c r="B878" s="12">
        <v>875</v>
      </c>
      <c r="C878" s="12">
        <v>1282</v>
      </c>
      <c r="D878" s="3" t="s">
        <v>2701</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hidden="1" x14ac:dyDescent="0.25">
      <c r="A879" s="12">
        <v>1343</v>
      </c>
      <c r="B879" s="12">
        <v>876</v>
      </c>
      <c r="C879" s="12">
        <v>1286</v>
      </c>
      <c r="D879" s="3" t="s">
        <v>2702</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hidden="1" x14ac:dyDescent="0.25">
      <c r="A880" s="12">
        <v>1301</v>
      </c>
      <c r="B880" s="12">
        <v>870</v>
      </c>
      <c r="C880" s="12">
        <v>1011</v>
      </c>
      <c r="D880" s="3" t="s">
        <v>2741</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2753</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hidden="1" x14ac:dyDescent="0.25">
      <c r="A882" s="12">
        <v>1311</v>
      </c>
      <c r="B882" s="12">
        <v>876</v>
      </c>
      <c r="C882" s="12">
        <v>849</v>
      </c>
      <c r="D882" s="3" t="s">
        <v>2756</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hidden="1" x14ac:dyDescent="0.25">
      <c r="A883" s="12">
        <v>1312</v>
      </c>
      <c r="B883" s="12">
        <v>877</v>
      </c>
      <c r="C883" s="12">
        <v>849</v>
      </c>
      <c r="D883" s="3" t="s">
        <v>2759</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hidden="1" x14ac:dyDescent="0.25">
      <c r="A884" s="12">
        <v>1314</v>
      </c>
      <c r="B884" s="12">
        <v>878</v>
      </c>
      <c r="C884" s="12">
        <v>3</v>
      </c>
      <c r="D884" s="3" t="s">
        <v>2758</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hidden="1" x14ac:dyDescent="0.25">
      <c r="A885" s="12">
        <v>1345</v>
      </c>
      <c r="B885" s="12">
        <v>881</v>
      </c>
      <c r="C885" s="12">
        <v>535</v>
      </c>
      <c r="D885" s="3" t="s">
        <v>2757</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filterColumn colId="3">
      <filters>
        <filter val="Shipwright's Regret"/>
      </filters>
    </filterColumn>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6" t="s">
        <v>2765</v>
      </c>
      <c r="D1" s="76"/>
      <c r="E1" s="76"/>
      <c r="F1" s="76"/>
      <c r="G1" s="76"/>
      <c r="H1" s="76"/>
      <c r="I1" s="76"/>
      <c r="J1" s="57"/>
      <c r="K1" s="57"/>
      <c r="L1" s="57"/>
      <c r="M1" s="57"/>
      <c r="N1" s="57"/>
      <c r="O1" s="57"/>
      <c r="P1" s="57"/>
      <c r="Q1" s="57"/>
    </row>
    <row r="2" spans="1:17" s="1" customFormat="1" x14ac:dyDescent="0.25">
      <c r="A2" s="5" t="s">
        <v>1372</v>
      </c>
      <c r="B2" s="5" t="s">
        <v>1373</v>
      </c>
      <c r="C2" s="5" t="s">
        <v>1375</v>
      </c>
      <c r="D2" s="5" t="s">
        <v>94</v>
      </c>
      <c r="E2" s="3" t="s">
        <v>1376</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1394</v>
      </c>
      <c r="D36" s="5">
        <v>1086</v>
      </c>
      <c r="E36" s="3" t="str">
        <f>VLOOKUP(D36,'ESO zone constants'!$A$3:$D$9999,4,FALSE)</f>
        <v>Northern Elsweyr</v>
      </c>
      <c r="F36" s="3">
        <f>VLOOKUP(D36,'ESO zone constants'!$A$3:$B$9999,2,FALSE)</f>
        <v>681</v>
      </c>
      <c r="G36"/>
    </row>
    <row r="37" spans="1:7" x14ac:dyDescent="0.25">
      <c r="A37" s="12">
        <v>1654</v>
      </c>
      <c r="B37" s="5">
        <v>37</v>
      </c>
      <c r="C37" s="5" t="s">
        <v>1592</v>
      </c>
      <c r="D37" s="5">
        <v>1133</v>
      </c>
      <c r="E37" s="3" t="str">
        <f>VLOOKUP(D37,'ESO zone constants'!$A$3:$D$9999,4,FALSE)</f>
        <v>Southern Elsweyr</v>
      </c>
      <c r="F37" s="3">
        <f>VLOOKUP(D37,'ESO zone constants'!$A$3:$B$9999,2,FALSE)</f>
        <v>720</v>
      </c>
      <c r="G37"/>
    </row>
    <row r="38" spans="1:7" x14ac:dyDescent="0.25">
      <c r="A38" s="12">
        <v>1719</v>
      </c>
      <c r="B38" s="5">
        <v>38</v>
      </c>
      <c r="C38" s="5" t="s">
        <v>1699</v>
      </c>
      <c r="D38" s="5">
        <v>1160</v>
      </c>
      <c r="E38" s="3" t="str">
        <f>VLOOKUP(D38,'ESO zone constants'!$A$3:$D$9999,4,FALSE)</f>
        <v>Western Skyrim</v>
      </c>
      <c r="F38" s="3">
        <f>VLOOKUP(D38,'ESO zone constants'!$A$3:$B$9999,2,FALSE)</f>
        <v>743</v>
      </c>
      <c r="G38"/>
    </row>
    <row r="39" spans="1:7" x14ac:dyDescent="0.25">
      <c r="A39" s="12">
        <v>1747</v>
      </c>
      <c r="B39" s="5">
        <v>39</v>
      </c>
      <c r="C39" s="5" t="s">
        <v>1729</v>
      </c>
      <c r="D39" s="5">
        <v>1161</v>
      </c>
      <c r="E39" s="3" t="str">
        <f>VLOOKUP(D39,'ESO zone constants'!$A$3:$D$9999,4,FALSE)</f>
        <v>Blackreach: Greymoor Caverns</v>
      </c>
      <c r="F39" s="3">
        <f>VLOOKUP(D39,'ESO zone constants'!$A$3:$B$9999,2,FALSE)</f>
        <v>744</v>
      </c>
      <c r="G39"/>
    </row>
    <row r="40" spans="1:7" x14ac:dyDescent="0.25">
      <c r="A40" s="12">
        <v>1814</v>
      </c>
      <c r="B40" s="5">
        <v>42</v>
      </c>
      <c r="C40" s="5" t="s">
        <v>2228</v>
      </c>
      <c r="D40" s="5">
        <v>1207</v>
      </c>
      <c r="E40" s="3" t="str">
        <f>VLOOKUP(D40,'ESO zone constants'!$A$3:$D$9999,4,FALSE)</f>
        <v>The Reach</v>
      </c>
      <c r="F40" s="3">
        <f>VLOOKUP(D40,'ESO zone constants'!$A$3:$B$9999,2,FALSE)</f>
        <v>783</v>
      </c>
      <c r="G40"/>
    </row>
    <row r="41" spans="1:7" x14ac:dyDescent="0.25">
      <c r="A41" s="12">
        <v>1850</v>
      </c>
      <c r="B41" s="5">
        <v>41</v>
      </c>
      <c r="C41" s="5" t="s">
        <v>2229</v>
      </c>
      <c r="D41" s="5">
        <v>1208</v>
      </c>
      <c r="E41" s="3" t="str">
        <f>VLOOKUP(D41,'ESO zone constants'!$A$3:$D$9999,4,FALSE)</f>
        <v>Blackreach: Arkthzand Cavern</v>
      </c>
      <c r="F41" s="3">
        <f>VLOOKUP(D41,'ESO zone constants'!$A$3:$B$9999,2,FALSE)</f>
        <v>784</v>
      </c>
      <c r="G41"/>
    </row>
    <row r="42" spans="1:7" x14ac:dyDescent="0.25">
      <c r="A42" s="12">
        <v>1887</v>
      </c>
      <c r="B42" s="5">
        <v>43</v>
      </c>
      <c r="C42" s="5" t="s">
        <v>2407</v>
      </c>
      <c r="D42" s="5">
        <v>1261</v>
      </c>
      <c r="E42" s="3" t="str">
        <f>VLOOKUP(D42,'ESO zone constants'!$A$3:$D$9999,4,FALSE)</f>
        <v>Blackwood</v>
      </c>
      <c r="F42" s="3">
        <f>VLOOKUP(D42,'ESO zone constants'!$A$3:$B$9999,2,FALSE)</f>
        <v>834</v>
      </c>
      <c r="G42"/>
    </row>
    <row r="43" spans="1:7" x14ac:dyDescent="0.25">
      <c r="A43" s="12">
        <v>2021</v>
      </c>
      <c r="B43" s="5">
        <v>45</v>
      </c>
      <c r="C43" s="5" t="s">
        <v>2465</v>
      </c>
      <c r="D43" s="5">
        <v>1286</v>
      </c>
      <c r="E43" s="3" t="str">
        <f>VLOOKUP(D43,'ESO zone constants'!$A$3:$D$9999,4,FALSE)</f>
        <v>The Deadlands</v>
      </c>
      <c r="F43" s="3">
        <f>VLOOKUP(D43,'ESO zone constants'!$A$3:$B$9999,2,FALSE)</f>
        <v>857</v>
      </c>
      <c r="G43"/>
    </row>
    <row r="44" spans="1:7" x14ac:dyDescent="0.25">
      <c r="A44" s="12">
        <v>2119</v>
      </c>
      <c r="B44" s="5">
        <v>44</v>
      </c>
      <c r="C44" s="5" t="s">
        <v>2703</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3" activePane="bottomLeft" state="frozen"/>
      <selection pane="bottomLeft" activeCell="N3" sqref="N3"/>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2766</v>
      </c>
      <c r="J1" s="30"/>
      <c r="K1" s="3"/>
      <c r="L1" s="3"/>
      <c r="M1" s="3"/>
      <c r="N1" s="3"/>
    </row>
    <row r="2" spans="1:14" x14ac:dyDescent="0.25">
      <c r="A2" s="58" t="s">
        <v>1730</v>
      </c>
      <c r="B2" s="1" t="s">
        <v>1731</v>
      </c>
      <c r="C2" s="1" t="s">
        <v>1732</v>
      </c>
      <c r="D2" s="1" t="s">
        <v>1733</v>
      </c>
      <c r="E2" s="1" t="s">
        <v>1735</v>
      </c>
      <c r="F2" s="1" t="s">
        <v>1734</v>
      </c>
      <c r="G2" s="1" t="s">
        <v>1736</v>
      </c>
      <c r="H2" s="1" t="s">
        <v>1737</v>
      </c>
      <c r="I2" s="1" t="s">
        <v>1738</v>
      </c>
      <c r="J2" s="30" t="s">
        <v>2425</v>
      </c>
      <c r="K2" s="3" t="s">
        <v>1730</v>
      </c>
      <c r="L2" s="3" t="s">
        <v>1377</v>
      </c>
      <c r="M2" s="3" t="s">
        <v>1374</v>
      </c>
      <c r="N2" s="3" t="s">
        <v>99</v>
      </c>
    </row>
    <row r="3" spans="1:14" x14ac:dyDescent="0.25">
      <c r="A3" s="78">
        <v>1</v>
      </c>
      <c r="F3">
        <v>3</v>
      </c>
      <c r="J3" s="30" t="str">
        <f t="shared" ref="J3:J10" si="0">IF(A3&lt;&gt;"",IF(F3&lt;&gt;"",IF(OR(ISNA(A3),ISNA(F3)),"","["&amp;A3&amp;"]="&amp;F3&amp;","),""),"")</f>
        <v>[1]=3,</v>
      </c>
      <c r="K3" s="3">
        <f t="shared" ref="K3:K10" si="1">A3</f>
        <v>1</v>
      </c>
      <c r="L3" s="3">
        <f t="shared" ref="L3:L10" si="2">F3</f>
        <v>3</v>
      </c>
      <c r="M3" s="8" t="str">
        <f>VLOOKUP(A3,'ESO wayshrine names'!$A$3:$B$9992,2,)</f>
        <v>Wyrd Tree Wayshrine</v>
      </c>
      <c r="N3" s="3" t="str">
        <f>VLOOKUP(F3,'ESO zone constants'!$A$3:$D$9999,4,FALSE)</f>
        <v>Glenumbra</v>
      </c>
    </row>
    <row r="4" spans="1:14" x14ac:dyDescent="0.25">
      <c r="A4" s="80">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80">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80">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80">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80">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80">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80">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80">
        <v>9</v>
      </c>
      <c r="F11">
        <v>20</v>
      </c>
      <c r="J11" s="30" t="str">
        <f t="shared" ref="J11:J74" si="3">IF(A11&lt;&gt;"",IF(F11&lt;&gt;"",IF(OR(ISNA(A11),ISNA(F11)),"","["&amp;A11&amp;"]="&amp;F11&amp;","),""),"")</f>
        <v>[9]=20,</v>
      </c>
      <c r="K11" s="3">
        <f t="shared" ref="K11:K74" si="4">A11</f>
        <v>9</v>
      </c>
      <c r="L11" s="3">
        <f t="shared" ref="L11:L74" si="5">F11</f>
        <v>20</v>
      </c>
      <c r="M11" s="8" t="str">
        <f>VLOOKUP(A11,'ESO wayshrine names'!$A$3:$B$9992,2,)</f>
        <v>Oldgate Wayshrine</v>
      </c>
      <c r="N11" s="3" t="str">
        <f>VLOOKUP(F11,'ESO zone constants'!$A$3:$D$9999,4,FALSE)</f>
        <v>Rivenspire</v>
      </c>
    </row>
    <row r="12" spans="1:14" x14ac:dyDescent="0.25">
      <c r="A12" s="80">
        <v>10</v>
      </c>
      <c r="F12">
        <v>20</v>
      </c>
      <c r="J12" s="30" t="str">
        <f t="shared" si="3"/>
        <v>[10]=20,</v>
      </c>
      <c r="K12" s="3">
        <f t="shared" si="4"/>
        <v>10</v>
      </c>
      <c r="L12" s="3">
        <f t="shared" si="5"/>
        <v>20</v>
      </c>
      <c r="M12" s="8" t="str">
        <f>VLOOKUP(A12,'ESO wayshrine names'!$A$3:$B$9992,2,)</f>
        <v>Crestshade Wayshrine</v>
      </c>
      <c r="N12" s="3" t="str">
        <f>VLOOKUP(F12,'ESO zone constants'!$A$3:$D$9999,4,FALSE)</f>
        <v>Rivenspire</v>
      </c>
    </row>
    <row r="13" spans="1:14" x14ac:dyDescent="0.25">
      <c r="A13" s="80">
        <v>11</v>
      </c>
      <c r="F13">
        <v>20</v>
      </c>
      <c r="J13" s="30" t="str">
        <f t="shared" si="3"/>
        <v>[11]=20,</v>
      </c>
      <c r="K13" s="3">
        <f t="shared" si="4"/>
        <v>11</v>
      </c>
      <c r="L13" s="3">
        <f t="shared" si="5"/>
        <v>20</v>
      </c>
      <c r="M13" s="8" t="str">
        <f>VLOOKUP(A13,'ESO wayshrine names'!$A$3:$B$9992,2,)</f>
        <v>Tamrith Camp Wayshrine</v>
      </c>
      <c r="N13" s="3" t="str">
        <f>VLOOKUP(F13,'ESO zone constants'!$A$3:$D$9999,4,FALSE)</f>
        <v>Rivenspire</v>
      </c>
    </row>
    <row r="14" spans="1:14" x14ac:dyDescent="0.25">
      <c r="A14" s="80">
        <v>12</v>
      </c>
      <c r="F14">
        <v>20</v>
      </c>
      <c r="J14" s="30" t="str">
        <f t="shared" si="3"/>
        <v>[12]=20,</v>
      </c>
      <c r="K14" s="3">
        <f t="shared" si="4"/>
        <v>12</v>
      </c>
      <c r="L14" s="3">
        <f t="shared" si="5"/>
        <v>20</v>
      </c>
      <c r="M14" s="8" t="str">
        <f>VLOOKUP(A14,'ESO wayshrine names'!$A$3:$B$9992,2,)</f>
        <v>Boralis Wayshrine</v>
      </c>
      <c r="N14" s="3" t="str">
        <f>VLOOKUP(F14,'ESO zone constants'!$A$3:$D$9999,4,FALSE)</f>
        <v>Rivenspire</v>
      </c>
    </row>
    <row r="15" spans="1:14" x14ac:dyDescent="0.25">
      <c r="A15" s="80">
        <v>13</v>
      </c>
      <c r="F15">
        <v>20</v>
      </c>
      <c r="J15" s="30" t="str">
        <f t="shared" si="3"/>
        <v>[13]=20,</v>
      </c>
      <c r="K15" s="3">
        <f t="shared" si="4"/>
        <v>13</v>
      </c>
      <c r="L15" s="3">
        <f t="shared" si="5"/>
        <v>20</v>
      </c>
      <c r="M15" s="8" t="str">
        <f>VLOOKUP(A15,'ESO wayshrine names'!$A$3:$B$9992,2,)</f>
        <v>Staging Grounds Wayshrine</v>
      </c>
      <c r="N15" s="3" t="str">
        <f>VLOOKUP(F15,'ESO zone constants'!$A$3:$D$9999,4,FALSE)</f>
        <v>Rivenspire</v>
      </c>
    </row>
    <row r="16" spans="1:14" x14ac:dyDescent="0.25">
      <c r="A16" s="80">
        <v>14</v>
      </c>
      <c r="F16">
        <v>19</v>
      </c>
      <c r="J16" s="30" t="str">
        <f t="shared" si="3"/>
        <v>[14]=19,</v>
      </c>
      <c r="K16" s="3">
        <f t="shared" si="4"/>
        <v>14</v>
      </c>
      <c r="L16" s="3">
        <f t="shared" si="5"/>
        <v>19</v>
      </c>
      <c r="M16" s="8" t="str">
        <f>VLOOKUP(A16,'ESO wayshrine names'!$A$3:$B$9992,2,)</f>
        <v>Koeglin Village Wayshrine</v>
      </c>
      <c r="N16" s="3" t="str">
        <f>VLOOKUP(F16,'ESO zone constants'!$A$3:$D$9999,4,FALSE)</f>
        <v>Stormhaven</v>
      </c>
    </row>
    <row r="17" spans="1:14" x14ac:dyDescent="0.25">
      <c r="A17" s="80">
        <v>15</v>
      </c>
      <c r="F17">
        <v>19</v>
      </c>
      <c r="J17" s="30" t="str">
        <f t="shared" si="3"/>
        <v>[15]=19,</v>
      </c>
      <c r="K17" s="3">
        <f t="shared" si="4"/>
        <v>15</v>
      </c>
      <c r="L17" s="3">
        <f t="shared" si="5"/>
        <v>19</v>
      </c>
      <c r="M17" s="8" t="str">
        <f>VLOOKUP(A17,'ESO wayshrine names'!$A$3:$B$9992,2,)</f>
        <v>Alcaire Castle Wayshrine</v>
      </c>
      <c r="N17" s="3" t="str">
        <f>VLOOKUP(F17,'ESO zone constants'!$A$3:$D$9999,4,FALSE)</f>
        <v>Stormhaven</v>
      </c>
    </row>
    <row r="18" spans="1:14" x14ac:dyDescent="0.25">
      <c r="A18" s="80">
        <v>16</v>
      </c>
      <c r="F18">
        <v>19</v>
      </c>
      <c r="J18" s="30" t="str">
        <f t="shared" si="3"/>
        <v>[16]=19,</v>
      </c>
      <c r="K18" s="3">
        <f t="shared" si="4"/>
        <v>16</v>
      </c>
      <c r="L18" s="3">
        <f t="shared" si="5"/>
        <v>19</v>
      </c>
      <c r="M18" s="8" t="str">
        <f>VLOOKUP(A18,'ESO wayshrine names'!$A$3:$B$9992,2,)</f>
        <v>Firebrand Keep Wayshrine</v>
      </c>
      <c r="N18" s="3" t="str">
        <f>VLOOKUP(F18,'ESO zone constants'!$A$3:$D$9999,4,FALSE)</f>
        <v>Stormhaven</v>
      </c>
    </row>
    <row r="19" spans="1:14" x14ac:dyDescent="0.25">
      <c r="A19" s="80">
        <v>17</v>
      </c>
      <c r="F19">
        <v>19</v>
      </c>
      <c r="J19" s="30" t="str">
        <f t="shared" si="3"/>
        <v>[17]=19,</v>
      </c>
      <c r="K19" s="3">
        <f t="shared" si="4"/>
        <v>17</v>
      </c>
      <c r="L19" s="3">
        <f t="shared" si="5"/>
        <v>19</v>
      </c>
      <c r="M19" s="8" t="str">
        <f>VLOOKUP(A19,'ESO wayshrine names'!$A$3:$B$9992,2,)</f>
        <v>Bonesnap Ruins Wayshrine</v>
      </c>
      <c r="N19" s="3" t="str">
        <f>VLOOKUP(F19,'ESO zone constants'!$A$3:$D$9999,4,FALSE)</f>
        <v>Stormhaven</v>
      </c>
    </row>
    <row r="20" spans="1:14" x14ac:dyDescent="0.25">
      <c r="A20" s="80">
        <v>18</v>
      </c>
      <c r="F20">
        <v>19</v>
      </c>
      <c r="J20" s="30" t="str">
        <f t="shared" si="3"/>
        <v>[18]=19,</v>
      </c>
      <c r="K20" s="3">
        <f t="shared" si="4"/>
        <v>18</v>
      </c>
      <c r="L20" s="3">
        <f t="shared" si="5"/>
        <v>19</v>
      </c>
      <c r="M20" s="8" t="str">
        <f>VLOOKUP(A20,'ESO wayshrine names'!$A$3:$B$9992,2,)</f>
        <v>Soulshriven Wayshrine</v>
      </c>
      <c r="N20" s="3" t="str">
        <f>VLOOKUP(F20,'ESO zone constants'!$A$3:$D$9999,4,FALSE)</f>
        <v>Stormhaven</v>
      </c>
    </row>
    <row r="21" spans="1:14" x14ac:dyDescent="0.25">
      <c r="A21" s="80">
        <v>19</v>
      </c>
      <c r="F21">
        <v>19</v>
      </c>
      <c r="J21" s="30" t="str">
        <f t="shared" si="3"/>
        <v>[19]=19,</v>
      </c>
      <c r="K21" s="3">
        <f t="shared" si="4"/>
        <v>19</v>
      </c>
      <c r="L21" s="3">
        <f t="shared" si="5"/>
        <v>19</v>
      </c>
      <c r="M21" s="8" t="str">
        <f>VLOOKUP(A21,'ESO wayshrine names'!$A$3:$B$9992,2,)</f>
        <v>Pariah Abbey Wayshrine</v>
      </c>
      <c r="N21" s="3" t="str">
        <f>VLOOKUP(F21,'ESO zone constants'!$A$3:$D$9999,4,FALSE)</f>
        <v>Stormhaven</v>
      </c>
    </row>
    <row r="22" spans="1:14" x14ac:dyDescent="0.25">
      <c r="A22" s="80">
        <v>20</v>
      </c>
      <c r="F22">
        <v>3</v>
      </c>
      <c r="J22" s="30" t="str">
        <f t="shared" si="3"/>
        <v>[20]=3,</v>
      </c>
      <c r="K22" s="3">
        <f t="shared" si="4"/>
        <v>20</v>
      </c>
      <c r="L22" s="3">
        <f t="shared" si="5"/>
        <v>3</v>
      </c>
      <c r="M22" s="8" t="str">
        <f>VLOOKUP(A22,'ESO wayshrine names'!$A$3:$B$9992,2,)</f>
        <v>Baelborne Rock Wayshrine</v>
      </c>
      <c r="N22" s="3" t="str">
        <f>VLOOKUP(F22,'ESO zone constants'!$A$3:$D$9999,4,FALSE)</f>
        <v>Glenumbra</v>
      </c>
    </row>
    <row r="23" spans="1:14" x14ac:dyDescent="0.25">
      <c r="A23" s="80">
        <v>21</v>
      </c>
      <c r="F23">
        <v>383</v>
      </c>
      <c r="J23" s="30" t="str">
        <f t="shared" si="3"/>
        <v>[21]=383,</v>
      </c>
      <c r="K23" s="3">
        <f t="shared" si="4"/>
        <v>21</v>
      </c>
      <c r="L23" s="3">
        <f t="shared" si="5"/>
        <v>383</v>
      </c>
      <c r="M23" s="8" t="str">
        <f>VLOOKUP(A23,'ESO wayshrine names'!$A$3:$B$9992,2,)</f>
        <v>Elden Root Temple Wayshrine</v>
      </c>
      <c r="N23" s="3" t="str">
        <f>VLOOKUP(F23,'ESO zone constants'!$A$3:$D$9999,4,FALSE)</f>
        <v>Grahtwood</v>
      </c>
    </row>
    <row r="24" spans="1:14" x14ac:dyDescent="0.25">
      <c r="A24" s="80">
        <v>22</v>
      </c>
      <c r="F24">
        <v>19</v>
      </c>
      <c r="J24" s="30" t="str">
        <f t="shared" si="3"/>
        <v>[22]=19,</v>
      </c>
      <c r="K24" s="3">
        <f t="shared" si="4"/>
        <v>22</v>
      </c>
      <c r="L24" s="3">
        <f t="shared" si="5"/>
        <v>19</v>
      </c>
      <c r="M24" s="8" t="str">
        <f>VLOOKUP(A24,'ESO wayshrine names'!$A$3:$B$9992,2,)</f>
        <v>Wind Keep Wayshrine</v>
      </c>
      <c r="N24" s="3" t="str">
        <f>VLOOKUP(F24,'ESO zone constants'!$A$3:$D$9999,4,FALSE)</f>
        <v>Stormhaven</v>
      </c>
    </row>
    <row r="25" spans="1:14" x14ac:dyDescent="0.25">
      <c r="A25" s="80">
        <v>23</v>
      </c>
      <c r="F25">
        <v>19</v>
      </c>
      <c r="J25" s="30" t="str">
        <f t="shared" si="3"/>
        <v>[23]=19,</v>
      </c>
      <c r="K25" s="3">
        <f t="shared" si="4"/>
        <v>23</v>
      </c>
      <c r="L25" s="3">
        <f t="shared" si="5"/>
        <v>19</v>
      </c>
      <c r="M25" s="8" t="str">
        <f>VLOOKUP(A25,'ESO wayshrine names'!$A$3:$B$9992,2,)</f>
        <v>Dro-Dara Plantation Wayshrine</v>
      </c>
      <c r="N25" s="3" t="str">
        <f>VLOOKUP(F25,'ESO zone constants'!$A$3:$D$9999,4,FALSE)</f>
        <v>Stormhaven</v>
      </c>
    </row>
    <row r="26" spans="1:14" x14ac:dyDescent="0.25">
      <c r="A26" s="79">
        <v>24</v>
      </c>
      <c r="B26">
        <v>10</v>
      </c>
      <c r="C26">
        <v>13</v>
      </c>
      <c r="D26" t="s">
        <v>107</v>
      </c>
      <c r="E26">
        <v>10</v>
      </c>
      <c r="F26">
        <v>57</v>
      </c>
      <c r="G26" t="s">
        <v>107</v>
      </c>
      <c r="H26">
        <v>1</v>
      </c>
      <c r="I26" t="s">
        <v>1846</v>
      </c>
      <c r="J26" s="30" t="str">
        <f t="shared" si="3"/>
        <v>[24]=57,</v>
      </c>
      <c r="K26" s="3">
        <f t="shared" si="4"/>
        <v>24</v>
      </c>
      <c r="L26" s="3">
        <f t="shared" si="5"/>
        <v>57</v>
      </c>
      <c r="M26" s="8" t="str">
        <f>VLOOKUP(A26,'ESO wayshrine names'!$A$3:$B$9992,2,)</f>
        <v>West Narsis Wayshrine</v>
      </c>
      <c r="N26" s="3" t="str">
        <f>VLOOKUP(F26,'ESO zone constants'!$A$3:$D$9999,4,FALSE)</f>
        <v>Deshaan</v>
      </c>
    </row>
    <row r="27" spans="1:14" x14ac:dyDescent="0.25">
      <c r="A27" s="79">
        <v>25</v>
      </c>
      <c r="B27">
        <v>10</v>
      </c>
      <c r="C27">
        <v>13</v>
      </c>
      <c r="D27" t="s">
        <v>107</v>
      </c>
      <c r="E27">
        <v>10</v>
      </c>
      <c r="F27">
        <v>57</v>
      </c>
      <c r="G27" t="s">
        <v>107</v>
      </c>
      <c r="H27">
        <v>1</v>
      </c>
      <c r="I27" t="s">
        <v>1847</v>
      </c>
      <c r="J27" s="30" t="str">
        <f t="shared" si="3"/>
        <v>[25]=57,</v>
      </c>
      <c r="K27" s="3">
        <f t="shared" si="4"/>
        <v>25</v>
      </c>
      <c r="L27" s="3">
        <f t="shared" si="5"/>
        <v>57</v>
      </c>
      <c r="M27" s="8" t="str">
        <f>VLOOKUP(A27,'ESO wayshrine names'!$A$3:$B$9992,2,)</f>
        <v>Muth Gnaar Hills Wayshrine</v>
      </c>
      <c r="N27" s="3" t="str">
        <f>VLOOKUP(F27,'ESO zone constants'!$A$3:$D$9999,4,FALSE)</f>
        <v>Deshaan</v>
      </c>
    </row>
    <row r="28" spans="1:14" x14ac:dyDescent="0.25">
      <c r="A28" s="79">
        <v>26</v>
      </c>
      <c r="B28">
        <v>10</v>
      </c>
      <c r="C28">
        <v>13</v>
      </c>
      <c r="D28" t="s">
        <v>107</v>
      </c>
      <c r="E28">
        <v>10</v>
      </c>
      <c r="F28">
        <v>57</v>
      </c>
      <c r="G28" t="s">
        <v>107</v>
      </c>
      <c r="H28">
        <v>1</v>
      </c>
      <c r="I28" t="s">
        <v>1848</v>
      </c>
      <c r="J28" s="30" t="str">
        <f t="shared" si="3"/>
        <v>[26]=57,</v>
      </c>
      <c r="K28" s="3">
        <f t="shared" si="4"/>
        <v>26</v>
      </c>
      <c r="L28" s="3">
        <f t="shared" si="5"/>
        <v>57</v>
      </c>
      <c r="M28" s="8" t="str">
        <f>VLOOKUP(A28,'ESO wayshrine names'!$A$3:$B$9992,2,)</f>
        <v>Quarantine Serk Wayshrine</v>
      </c>
      <c r="N28" s="3" t="str">
        <f>VLOOKUP(F28,'ESO zone constants'!$A$3:$D$9999,4,FALSE)</f>
        <v>Deshaan</v>
      </c>
    </row>
    <row r="29" spans="1:14" x14ac:dyDescent="0.25">
      <c r="A29" s="79">
        <v>27</v>
      </c>
      <c r="B29">
        <v>10</v>
      </c>
      <c r="C29">
        <v>13</v>
      </c>
      <c r="D29" t="s">
        <v>107</v>
      </c>
      <c r="E29">
        <v>10</v>
      </c>
      <c r="F29">
        <v>57</v>
      </c>
      <c r="G29" t="s">
        <v>107</v>
      </c>
      <c r="H29">
        <v>1</v>
      </c>
      <c r="I29" t="s">
        <v>1849</v>
      </c>
      <c r="J29" s="30" t="str">
        <f t="shared" si="3"/>
        <v>[27]=57,</v>
      </c>
      <c r="K29" s="3">
        <f t="shared" si="4"/>
        <v>27</v>
      </c>
      <c r="L29" s="3">
        <f t="shared" si="5"/>
        <v>57</v>
      </c>
      <c r="M29" s="8" t="str">
        <f>VLOOKUP(A29,'ESO wayshrine names'!$A$3:$B$9992,2,)</f>
        <v>Ghost Snake Vale Wayshrine</v>
      </c>
      <c r="N29" s="3" t="str">
        <f>VLOOKUP(F29,'ESO zone constants'!$A$3:$D$9999,4,FALSE)</f>
        <v>Deshaan</v>
      </c>
    </row>
    <row r="30" spans="1:14" x14ac:dyDescent="0.25">
      <c r="A30" s="79">
        <v>28</v>
      </c>
      <c r="B30">
        <v>10</v>
      </c>
      <c r="C30">
        <v>13</v>
      </c>
      <c r="D30" t="s">
        <v>107</v>
      </c>
      <c r="E30">
        <v>10</v>
      </c>
      <c r="F30">
        <v>57</v>
      </c>
      <c r="G30" t="s">
        <v>107</v>
      </c>
      <c r="H30">
        <v>1</v>
      </c>
      <c r="I30" t="s">
        <v>1850</v>
      </c>
      <c r="J30" s="30" t="str">
        <f t="shared" si="3"/>
        <v>[28]=57,</v>
      </c>
      <c r="K30" s="3">
        <f t="shared" si="4"/>
        <v>28</v>
      </c>
      <c r="L30" s="3">
        <f t="shared" si="5"/>
        <v>57</v>
      </c>
      <c r="M30" s="8" t="str">
        <f>VLOOKUP(A30,'ESO wayshrine names'!$A$3:$B$9992,2,)</f>
        <v>Mournhold Wayshrine</v>
      </c>
      <c r="N30" s="3" t="str">
        <f>VLOOKUP(F30,'ESO zone constants'!$A$3:$D$9999,4,FALSE)</f>
        <v>Deshaan</v>
      </c>
    </row>
    <row r="31" spans="1:14" x14ac:dyDescent="0.25">
      <c r="A31" s="79">
        <v>29</v>
      </c>
      <c r="B31">
        <v>10</v>
      </c>
      <c r="C31">
        <v>13</v>
      </c>
      <c r="D31" t="s">
        <v>107</v>
      </c>
      <c r="E31">
        <v>10</v>
      </c>
      <c r="F31">
        <v>57</v>
      </c>
      <c r="G31" t="s">
        <v>107</v>
      </c>
      <c r="H31">
        <v>1</v>
      </c>
      <c r="I31" t="s">
        <v>1851</v>
      </c>
      <c r="J31" s="30" t="str">
        <f t="shared" si="3"/>
        <v>[29]=57,</v>
      </c>
      <c r="K31" s="3">
        <f t="shared" si="4"/>
        <v>29</v>
      </c>
      <c r="L31" s="3">
        <f t="shared" si="5"/>
        <v>57</v>
      </c>
      <c r="M31" s="8" t="str">
        <f>VLOOKUP(A31,'ESO wayshrine names'!$A$3:$B$9992,2,)</f>
        <v>Tal'Deic Grounds Wayshrine</v>
      </c>
      <c r="N31" s="3" t="str">
        <f>VLOOKUP(F31,'ESO zone constants'!$A$3:$D$9999,4,FALSE)</f>
        <v>Deshaan</v>
      </c>
    </row>
    <row r="32" spans="1:14" x14ac:dyDescent="0.25">
      <c r="A32" s="80">
        <v>30</v>
      </c>
      <c r="B32">
        <v>10</v>
      </c>
      <c r="C32">
        <v>13</v>
      </c>
      <c r="D32" t="s">
        <v>107</v>
      </c>
      <c r="E32">
        <v>10</v>
      </c>
      <c r="F32">
        <v>57</v>
      </c>
      <c r="G32" t="s">
        <v>107</v>
      </c>
      <c r="H32">
        <v>1</v>
      </c>
      <c r="I32" t="s">
        <v>1852</v>
      </c>
      <c r="J32" s="30" t="str">
        <f t="shared" si="3"/>
        <v>[30]=57,</v>
      </c>
      <c r="K32" s="3">
        <f t="shared" si="4"/>
        <v>30</v>
      </c>
      <c r="L32" s="3">
        <f t="shared" si="5"/>
        <v>57</v>
      </c>
      <c r="M32" s="8" t="str">
        <f>VLOOKUP(A32,'ESO wayshrine names'!$A$3:$B$9992,2,)</f>
        <v>Obsidian Gorge Wayshrine</v>
      </c>
      <c r="N32" s="3" t="str">
        <f>VLOOKUP(F32,'ESO zone constants'!$A$3:$D$9999,4,FALSE)</f>
        <v>Deshaan</v>
      </c>
    </row>
    <row r="33" spans="1:14" x14ac:dyDescent="0.25">
      <c r="A33" s="80">
        <v>31</v>
      </c>
      <c r="F33">
        <v>19</v>
      </c>
      <c r="J33" s="30" t="str">
        <f t="shared" si="3"/>
        <v>[31]=19,</v>
      </c>
      <c r="K33" s="3">
        <f t="shared" si="4"/>
        <v>31</v>
      </c>
      <c r="L33" s="3">
        <f t="shared" si="5"/>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1854</v>
      </c>
      <c r="J34" s="30" t="str">
        <f t="shared" si="3"/>
        <v>[32]=57,</v>
      </c>
      <c r="K34" s="3">
        <f t="shared" si="4"/>
        <v>32</v>
      </c>
      <c r="L34" s="3">
        <f t="shared" si="5"/>
        <v>57</v>
      </c>
      <c r="M34" s="8" t="str">
        <f>VLOOKUP(A34,'ESO wayshrine names'!$A$3:$B$9992,2,)</f>
        <v>Mzithumz Wayshrine</v>
      </c>
      <c r="N34" s="3" t="str">
        <f>VLOOKUP(F34,'ESO zone constants'!$A$3:$D$9999,4,FALSE)</f>
        <v>Deshaan</v>
      </c>
    </row>
    <row r="35" spans="1:14" x14ac:dyDescent="0.25">
      <c r="A35" s="80">
        <v>33</v>
      </c>
      <c r="F35">
        <v>92</v>
      </c>
      <c r="J35" s="30" t="str">
        <f t="shared" si="3"/>
        <v>[33]=92,</v>
      </c>
      <c r="K35" s="3">
        <f t="shared" si="4"/>
        <v>33</v>
      </c>
      <c r="L35" s="3">
        <f t="shared" si="5"/>
        <v>92</v>
      </c>
      <c r="M35" s="8" t="str">
        <f>VLOOKUP(A35,'ESO wayshrine names'!$A$3:$B$9992,2,)</f>
        <v>Evermore Wayshrine</v>
      </c>
      <c r="N35" s="3" t="str">
        <f>VLOOKUP(F35,'ESO zone constants'!$A$3:$D$9999,4,FALSE)</f>
        <v>Bangkorai</v>
      </c>
    </row>
    <row r="36" spans="1:14" x14ac:dyDescent="0.25">
      <c r="A36" s="80">
        <v>34</v>
      </c>
      <c r="F36">
        <v>92</v>
      </c>
      <c r="J36" s="30" t="str">
        <f t="shared" si="3"/>
        <v>[34]=92,</v>
      </c>
      <c r="K36" s="3">
        <f t="shared" si="4"/>
        <v>34</v>
      </c>
      <c r="L36" s="3">
        <f t="shared" si="5"/>
        <v>92</v>
      </c>
      <c r="M36" s="8" t="str">
        <f>VLOOKUP(A36,'ESO wayshrine names'!$A$3:$B$9992,2,)</f>
        <v>Troll's Toothpick Wayshrine</v>
      </c>
      <c r="N36" s="3" t="str">
        <f>VLOOKUP(F36,'ESO zone constants'!$A$3:$D$9999,4,FALSE)</f>
        <v>Bangkorai</v>
      </c>
    </row>
    <row r="37" spans="1:14" x14ac:dyDescent="0.25">
      <c r="A37" s="80">
        <v>35</v>
      </c>
      <c r="F37">
        <v>92</v>
      </c>
      <c r="J37" s="30" t="str">
        <f t="shared" si="3"/>
        <v>[35]=92,</v>
      </c>
      <c r="K37" s="3">
        <f t="shared" si="4"/>
        <v>35</v>
      </c>
      <c r="L37" s="3">
        <f t="shared" si="5"/>
        <v>92</v>
      </c>
      <c r="M37" s="8" t="str">
        <f>VLOOKUP(A37,'ESO wayshrine names'!$A$3:$B$9992,2,)</f>
        <v>Viridian Woods Wayshrine</v>
      </c>
      <c r="N37" s="3" t="str">
        <f>VLOOKUP(F37,'ESO zone constants'!$A$3:$D$9999,4,FALSE)</f>
        <v>Bangkorai</v>
      </c>
    </row>
    <row r="38" spans="1:14" x14ac:dyDescent="0.25">
      <c r="A38" s="80">
        <v>36</v>
      </c>
      <c r="F38">
        <v>92</v>
      </c>
      <c r="J38" s="30" t="str">
        <f t="shared" si="3"/>
        <v>[36]=92,</v>
      </c>
      <c r="K38" s="3">
        <f t="shared" si="4"/>
        <v>36</v>
      </c>
      <c r="L38" s="3">
        <f t="shared" si="5"/>
        <v>92</v>
      </c>
      <c r="M38" s="8" t="str">
        <f>VLOOKUP(A38,'ESO wayshrine names'!$A$3:$B$9992,2,)</f>
        <v>Bangkorai Pass Wayshrine</v>
      </c>
      <c r="N38" s="3" t="str">
        <f>VLOOKUP(F38,'ESO zone constants'!$A$3:$D$9999,4,FALSE)</f>
        <v>Bangkorai</v>
      </c>
    </row>
    <row r="39" spans="1:14" x14ac:dyDescent="0.25">
      <c r="A39" s="80">
        <v>37</v>
      </c>
      <c r="F39">
        <v>92</v>
      </c>
      <c r="J39" s="30" t="str">
        <f t="shared" si="3"/>
        <v>[37]=92,</v>
      </c>
      <c r="K39" s="3">
        <f t="shared" si="4"/>
        <v>37</v>
      </c>
      <c r="L39" s="3">
        <f t="shared" si="5"/>
        <v>92</v>
      </c>
      <c r="M39" s="8" t="str">
        <f>VLOOKUP(A39,'ESO wayshrine names'!$A$3:$B$9992,2,)</f>
        <v>Nilata Ruins Wayshrine</v>
      </c>
      <c r="N39" s="3" t="str">
        <f>VLOOKUP(F39,'ESO zone constants'!$A$3:$D$9999,4,FALSE)</f>
        <v>Bangkorai</v>
      </c>
    </row>
    <row r="40" spans="1:14" x14ac:dyDescent="0.25">
      <c r="A40" s="80">
        <v>38</v>
      </c>
      <c r="F40">
        <v>92</v>
      </c>
      <c r="J40" s="30" t="str">
        <f t="shared" si="3"/>
        <v>[38]=92,</v>
      </c>
      <c r="K40" s="3">
        <f t="shared" si="4"/>
        <v>38</v>
      </c>
      <c r="L40" s="3">
        <f t="shared" si="5"/>
        <v>92</v>
      </c>
      <c r="M40" s="8" t="str">
        <f>VLOOKUP(A40,'ESO wayshrine names'!$A$3:$B$9992,2,)</f>
        <v>Hallin's Stand Wayshrine</v>
      </c>
      <c r="N40" s="3" t="str">
        <f>VLOOKUP(F40,'ESO zone constants'!$A$3:$D$9999,4,FALSE)</f>
        <v>Bangkorai</v>
      </c>
    </row>
    <row r="41" spans="1:14" x14ac:dyDescent="0.25">
      <c r="A41" s="80">
        <v>39</v>
      </c>
      <c r="F41">
        <v>92</v>
      </c>
      <c r="J41" s="30" t="str">
        <f t="shared" si="3"/>
        <v>[39]=92,</v>
      </c>
      <c r="K41" s="3">
        <f t="shared" si="4"/>
        <v>39</v>
      </c>
      <c r="L41" s="3">
        <f t="shared" si="5"/>
        <v>92</v>
      </c>
      <c r="M41" s="8" t="str">
        <f>VLOOKUP(A41,'ESO wayshrine names'!$A$3:$B$9992,2,)</f>
        <v>Old Tower Wayshrine</v>
      </c>
      <c r="N41" s="3" t="str">
        <f>VLOOKUP(F41,'ESO zone constants'!$A$3:$D$9999,4,FALSE)</f>
        <v>Bangkorai</v>
      </c>
    </row>
    <row r="42" spans="1:14" x14ac:dyDescent="0.25">
      <c r="A42" s="80">
        <v>40</v>
      </c>
      <c r="F42">
        <v>92</v>
      </c>
      <c r="J42" s="30" t="str">
        <f t="shared" si="3"/>
        <v>[40]=92,</v>
      </c>
      <c r="K42" s="3">
        <f t="shared" si="4"/>
        <v>40</v>
      </c>
      <c r="L42" s="3">
        <f t="shared" si="5"/>
        <v>92</v>
      </c>
      <c r="M42" s="8" t="str">
        <f>VLOOKUP(A42,'ESO wayshrine names'!$A$3:$B$9992,2,)</f>
        <v>Onsi's Breath Wayshrine</v>
      </c>
      <c r="N42" s="3" t="str">
        <f>VLOOKUP(F42,'ESO zone constants'!$A$3:$D$9999,4,FALSE)</f>
        <v>Bangkorai</v>
      </c>
    </row>
    <row r="43" spans="1:14" x14ac:dyDescent="0.25">
      <c r="A43" s="80">
        <v>41</v>
      </c>
      <c r="F43">
        <v>41</v>
      </c>
      <c r="J43" s="30" t="str">
        <f t="shared" si="3"/>
        <v>[41]=41,</v>
      </c>
      <c r="K43" s="3">
        <f t="shared" si="4"/>
        <v>41</v>
      </c>
      <c r="L43" s="3">
        <f t="shared" si="5"/>
        <v>41</v>
      </c>
      <c r="M43" s="8" t="str">
        <f>VLOOKUP(A43,'ESO wayshrine names'!$A$3:$B$9992,2,)</f>
        <v>Fort Arand Wayshrine</v>
      </c>
      <c r="N43" s="3" t="str">
        <f>VLOOKUP(F43,'ESO zone constants'!$A$3:$D$9999,4,FALSE)</f>
        <v>Stonefalls</v>
      </c>
    </row>
    <row r="44" spans="1:14" x14ac:dyDescent="0.25">
      <c r="A44" s="80">
        <v>42</v>
      </c>
      <c r="F44">
        <v>104</v>
      </c>
      <c r="J44" s="30" t="str">
        <f t="shared" si="3"/>
        <v>[42]=104,</v>
      </c>
      <c r="K44" s="3">
        <f t="shared" si="4"/>
        <v>42</v>
      </c>
      <c r="L44" s="3">
        <f t="shared" si="5"/>
        <v>104</v>
      </c>
      <c r="M44" s="8" t="str">
        <f>VLOOKUP(A44,'ESO wayshrine names'!$A$3:$B$9992,2,)</f>
        <v>Morwha's Bounty Wayshrine</v>
      </c>
      <c r="N44" s="3" t="str">
        <f>VLOOKUP(F44,'ESO zone constants'!$A$3:$D$9999,4,FALSE)</f>
        <v>Alik'r Desert</v>
      </c>
    </row>
    <row r="45" spans="1:14" x14ac:dyDescent="0.25">
      <c r="A45" s="80">
        <v>43</v>
      </c>
      <c r="F45">
        <v>104</v>
      </c>
      <c r="J45" s="30" t="str">
        <f t="shared" si="3"/>
        <v>[43]=104,</v>
      </c>
      <c r="K45" s="3">
        <f t="shared" si="4"/>
        <v>43</v>
      </c>
      <c r="L45" s="3">
        <f t="shared" si="5"/>
        <v>104</v>
      </c>
      <c r="M45" s="8" t="str">
        <f>VLOOKUP(A45,'ESO wayshrine names'!$A$3:$B$9992,2,)</f>
        <v>Sentinel Wayshrine</v>
      </c>
      <c r="N45" s="3" t="str">
        <f>VLOOKUP(F45,'ESO zone constants'!$A$3:$D$9999,4,FALSE)</f>
        <v>Alik'r Desert</v>
      </c>
    </row>
    <row r="46" spans="1:14" x14ac:dyDescent="0.25">
      <c r="A46" s="80">
        <v>44</v>
      </c>
      <c r="F46">
        <v>104</v>
      </c>
      <c r="J46" s="30" t="str">
        <f t="shared" si="3"/>
        <v>[44]=104,</v>
      </c>
      <c r="K46" s="3">
        <f t="shared" si="4"/>
        <v>44</v>
      </c>
      <c r="L46" s="3">
        <f t="shared" si="5"/>
        <v>104</v>
      </c>
      <c r="M46" s="8" t="str">
        <f>VLOOKUP(A46,'ESO wayshrine names'!$A$3:$B$9992,2,)</f>
        <v>Bergama Wayshrine</v>
      </c>
      <c r="N46" s="3" t="str">
        <f>VLOOKUP(F46,'ESO zone constants'!$A$3:$D$9999,4,FALSE)</f>
        <v>Alik'r Desert</v>
      </c>
    </row>
    <row r="47" spans="1:14" x14ac:dyDescent="0.25">
      <c r="A47" s="80">
        <v>45</v>
      </c>
      <c r="F47">
        <v>104</v>
      </c>
      <c r="J47" s="30" t="str">
        <f t="shared" si="3"/>
        <v>[45]=104,</v>
      </c>
      <c r="K47" s="3">
        <f t="shared" si="4"/>
        <v>45</v>
      </c>
      <c r="L47" s="3">
        <f t="shared" si="5"/>
        <v>104</v>
      </c>
      <c r="M47" s="8" t="str">
        <f>VLOOKUP(A47,'ESO wayshrine names'!$A$3:$B$9992,2,)</f>
        <v>Leki's Blade Wayshrine</v>
      </c>
      <c r="N47" s="3" t="str">
        <f>VLOOKUP(F47,'ESO zone constants'!$A$3:$D$9999,4,FALSE)</f>
        <v>Alik'r Desert</v>
      </c>
    </row>
    <row r="48" spans="1:14" x14ac:dyDescent="0.25">
      <c r="A48" s="80">
        <v>46</v>
      </c>
      <c r="F48">
        <v>104</v>
      </c>
      <c r="J48" s="30" t="str">
        <f t="shared" si="3"/>
        <v>[46]=104,</v>
      </c>
      <c r="K48" s="3">
        <f t="shared" si="4"/>
        <v>46</v>
      </c>
      <c r="L48" s="3">
        <f t="shared" si="5"/>
        <v>104</v>
      </c>
      <c r="M48" s="8" t="str">
        <f>VLOOKUP(A48,'ESO wayshrine names'!$A$3:$B$9992,2,)</f>
        <v>Satakalaam Wayshrine</v>
      </c>
      <c r="N48" s="3" t="str">
        <f>VLOOKUP(F48,'ESO zone constants'!$A$3:$D$9999,4,FALSE)</f>
        <v>Alik'r Desert</v>
      </c>
    </row>
    <row r="49" spans="1:14" x14ac:dyDescent="0.25">
      <c r="A49" s="80">
        <v>47</v>
      </c>
      <c r="F49">
        <v>117</v>
      </c>
      <c r="J49" s="30" t="str">
        <f t="shared" si="3"/>
        <v>[47]=117,</v>
      </c>
      <c r="K49" s="3">
        <f t="shared" si="4"/>
        <v>47</v>
      </c>
      <c r="L49" s="3">
        <f t="shared" si="5"/>
        <v>117</v>
      </c>
      <c r="M49" s="8" t="str">
        <f>VLOOKUP(A49,'ESO wayshrine names'!$A$3:$B$9992,2,)</f>
        <v>Stillrise Wayshrine</v>
      </c>
      <c r="N49" s="3" t="str">
        <f>VLOOKUP(F49,'ESO zone constants'!$A$3:$D$9999,4,FALSE)</f>
        <v>Shadowfen</v>
      </c>
    </row>
    <row r="50" spans="1:14" x14ac:dyDescent="0.25">
      <c r="A50" s="80">
        <v>48</v>
      </c>
      <c r="F50">
        <v>117</v>
      </c>
      <c r="J50" s="30" t="str">
        <f t="shared" si="3"/>
        <v>[48]=117,</v>
      </c>
      <c r="K50" s="3">
        <f t="shared" si="4"/>
        <v>48</v>
      </c>
      <c r="L50" s="3">
        <f t="shared" si="5"/>
        <v>117</v>
      </c>
      <c r="M50" s="8" t="str">
        <f>VLOOKUP(A50,'ESO wayshrine names'!$A$3:$B$9992,2,)</f>
        <v>Stormhold Wayshrine</v>
      </c>
      <c r="N50" s="3" t="str">
        <f>VLOOKUP(F50,'ESO zone constants'!$A$3:$D$9999,4,FALSE)</f>
        <v>Shadowfen</v>
      </c>
    </row>
    <row r="51" spans="1:14" x14ac:dyDescent="0.25">
      <c r="A51" s="80">
        <v>49</v>
      </c>
      <c r="F51">
        <v>117</v>
      </c>
      <c r="J51" s="30" t="str">
        <f t="shared" si="3"/>
        <v>[49]=117,</v>
      </c>
      <c r="K51" s="3">
        <f t="shared" si="4"/>
        <v>49</v>
      </c>
      <c r="L51" s="3">
        <f t="shared" si="5"/>
        <v>117</v>
      </c>
      <c r="M51" s="8" t="str">
        <f>VLOOKUP(A51,'ESO wayshrine names'!$A$3:$B$9992,2,)</f>
        <v>Hatching Pools Wayshrine</v>
      </c>
      <c r="N51" s="3" t="str">
        <f>VLOOKUP(F51,'ESO zone constants'!$A$3:$D$9999,4,FALSE)</f>
        <v>Shadowfen</v>
      </c>
    </row>
    <row r="52" spans="1:14" x14ac:dyDescent="0.25">
      <c r="A52" s="80">
        <v>50</v>
      </c>
      <c r="F52">
        <v>117</v>
      </c>
      <c r="J52" s="30" t="str">
        <f t="shared" si="3"/>
        <v>[50]=117,</v>
      </c>
      <c r="K52" s="3">
        <f t="shared" si="4"/>
        <v>50</v>
      </c>
      <c r="L52" s="3">
        <f t="shared" si="5"/>
        <v>117</v>
      </c>
      <c r="M52" s="8" t="str">
        <f>VLOOKUP(A52,'ESO wayshrine names'!$A$3:$B$9992,2,)</f>
        <v>Alten Corimont Wayshrine</v>
      </c>
      <c r="N52" s="3" t="str">
        <f>VLOOKUP(F52,'ESO zone constants'!$A$3:$D$9999,4,FALSE)</f>
        <v>Shadowfen</v>
      </c>
    </row>
    <row r="53" spans="1:14" x14ac:dyDescent="0.25">
      <c r="A53" s="80">
        <v>51</v>
      </c>
      <c r="F53">
        <v>117</v>
      </c>
      <c r="J53" s="30" t="str">
        <f t="shared" si="3"/>
        <v>[51]=117,</v>
      </c>
      <c r="K53" s="3">
        <f t="shared" si="4"/>
        <v>51</v>
      </c>
      <c r="L53" s="3">
        <f t="shared" si="5"/>
        <v>117</v>
      </c>
      <c r="M53" s="8" t="str">
        <f>VLOOKUP(A53,'ESO wayshrine names'!$A$3:$B$9992,2,)</f>
        <v>Percolating Mire Wayshrine</v>
      </c>
      <c r="N53" s="3" t="str">
        <f>VLOOKUP(F53,'ESO zone constants'!$A$3:$D$9999,4,FALSE)</f>
        <v>Shadowfen</v>
      </c>
    </row>
    <row r="54" spans="1:14" x14ac:dyDescent="0.25">
      <c r="A54" s="80">
        <v>52</v>
      </c>
      <c r="F54">
        <v>117</v>
      </c>
      <c r="J54" s="30" t="str">
        <f t="shared" si="3"/>
        <v>[52]=117,</v>
      </c>
      <c r="K54" s="3">
        <f t="shared" si="4"/>
        <v>52</v>
      </c>
      <c r="L54" s="3">
        <f t="shared" si="5"/>
        <v>117</v>
      </c>
      <c r="M54" s="8" t="str">
        <f>VLOOKUP(A54,'ESO wayshrine names'!$A$3:$B$9992,2,)</f>
        <v>Hissmir Wayshrine</v>
      </c>
      <c r="N54" s="3" t="str">
        <f>VLOOKUP(F54,'ESO zone constants'!$A$3:$D$9999,4,FALSE)</f>
        <v>Shadowfen</v>
      </c>
    </row>
    <row r="55" spans="1:14" x14ac:dyDescent="0.25">
      <c r="A55" s="80">
        <v>53</v>
      </c>
      <c r="F55">
        <v>117</v>
      </c>
      <c r="J55" s="30" t="str">
        <f t="shared" si="3"/>
        <v>[53]=117,</v>
      </c>
      <c r="K55" s="3">
        <f t="shared" si="4"/>
        <v>53</v>
      </c>
      <c r="L55" s="3">
        <f t="shared" si="5"/>
        <v>117</v>
      </c>
      <c r="M55" s="8" t="str">
        <f>VLOOKUP(A55,'ESO wayshrine names'!$A$3:$B$9992,2,)</f>
        <v>Loriasel Wayshrine</v>
      </c>
      <c r="N55" s="3" t="str">
        <f>VLOOKUP(F55,'ESO zone constants'!$A$3:$D$9999,4,FALSE)</f>
        <v>Shadowfen</v>
      </c>
    </row>
    <row r="56" spans="1:14" x14ac:dyDescent="0.25">
      <c r="A56" s="80">
        <v>55</v>
      </c>
      <c r="F56">
        <v>20</v>
      </c>
      <c r="J56" s="30" t="str">
        <f t="shared" si="3"/>
        <v>[55]=20,</v>
      </c>
      <c r="K56" s="3">
        <f t="shared" si="4"/>
        <v>55</v>
      </c>
      <c r="L56" s="3">
        <f t="shared" si="5"/>
        <v>20</v>
      </c>
      <c r="M56" s="8" t="str">
        <f>VLOOKUP(A56,'ESO wayshrine names'!$A$3:$B$9992,2,)</f>
        <v>Shornhelm Wayshrine</v>
      </c>
      <c r="N56" s="3" t="str">
        <f>VLOOKUP(F56,'ESO zone constants'!$A$3:$D$9999,4,FALSE)</f>
        <v>Rivenspire</v>
      </c>
    </row>
    <row r="57" spans="1:14" x14ac:dyDescent="0.25">
      <c r="A57" s="80">
        <v>56</v>
      </c>
      <c r="F57">
        <v>19</v>
      </c>
      <c r="J57" s="30" t="str">
        <f t="shared" si="3"/>
        <v>[56]=19,</v>
      </c>
      <c r="K57" s="3">
        <f t="shared" si="4"/>
        <v>56</v>
      </c>
      <c r="L57" s="3">
        <f t="shared" si="5"/>
        <v>19</v>
      </c>
      <c r="M57" s="8" t="str">
        <f>VLOOKUP(A57,'ESO wayshrine names'!$A$3:$B$9992,2,)</f>
        <v>Wayrest Wayshrine</v>
      </c>
      <c r="N57" s="3" t="str">
        <f>VLOOKUP(F57,'ESO zone constants'!$A$3:$D$9999,4,FALSE)</f>
        <v>Stormhaven</v>
      </c>
    </row>
    <row r="58" spans="1:14" x14ac:dyDescent="0.25">
      <c r="A58" s="80">
        <v>57</v>
      </c>
      <c r="F58">
        <v>104</v>
      </c>
      <c r="J58" s="30" t="str">
        <f t="shared" si="3"/>
        <v>[57]=104,</v>
      </c>
      <c r="K58" s="3">
        <f t="shared" si="4"/>
        <v>57</v>
      </c>
      <c r="L58" s="3">
        <f t="shared" si="5"/>
        <v>104</v>
      </c>
      <c r="M58" s="8" t="str">
        <f>VLOOKUP(A58,'ESO wayshrine names'!$A$3:$B$9992,2,)</f>
        <v>Divad's Chagrin Mine Wayshrine</v>
      </c>
      <c r="N58" s="3" t="str">
        <f>VLOOKUP(F58,'ESO zone constants'!$A$3:$D$9999,4,FALSE)</f>
        <v>Alik'r Desert</v>
      </c>
    </row>
    <row r="59" spans="1:14" x14ac:dyDescent="0.25">
      <c r="A59" s="80">
        <v>58</v>
      </c>
      <c r="F59">
        <v>104</v>
      </c>
      <c r="J59" s="30" t="str">
        <f t="shared" si="3"/>
        <v>[58]=104,</v>
      </c>
      <c r="K59" s="3">
        <f t="shared" si="4"/>
        <v>58</v>
      </c>
      <c r="L59" s="3">
        <f t="shared" si="5"/>
        <v>104</v>
      </c>
      <c r="M59" s="8" t="str">
        <f>VLOOKUP(A59,'ESO wayshrine names'!$A$3:$B$9992,2,)</f>
        <v>Kulati Mines Wayshrine</v>
      </c>
      <c r="N59" s="3" t="str">
        <f>VLOOKUP(F59,'ESO zone constants'!$A$3:$D$9999,4,FALSE)</f>
        <v>Alik'r Desert</v>
      </c>
    </row>
    <row r="60" spans="1:14" x14ac:dyDescent="0.25">
      <c r="A60" s="80">
        <v>59</v>
      </c>
      <c r="F60">
        <v>104</v>
      </c>
      <c r="J60" s="30" t="str">
        <f t="shared" si="3"/>
        <v>[59]=104,</v>
      </c>
      <c r="K60" s="3">
        <f t="shared" si="4"/>
        <v>59</v>
      </c>
      <c r="L60" s="3">
        <f t="shared" si="5"/>
        <v>104</v>
      </c>
      <c r="M60" s="8" t="str">
        <f>VLOOKUP(A60,'ESO wayshrine names'!$A$3:$B$9992,2,)</f>
        <v>Aswala Stables Wayshrine</v>
      </c>
      <c r="N60" s="3" t="str">
        <f>VLOOKUP(F60,'ESO zone constants'!$A$3:$D$9999,4,FALSE)</f>
        <v>Alik'r Desert</v>
      </c>
    </row>
    <row r="61" spans="1:14" x14ac:dyDescent="0.25">
      <c r="A61" s="80">
        <v>60</v>
      </c>
      <c r="F61">
        <v>104</v>
      </c>
      <c r="J61" s="30" t="str">
        <f t="shared" si="3"/>
        <v>[60]=104,</v>
      </c>
      <c r="K61" s="3">
        <f t="shared" si="4"/>
        <v>60</v>
      </c>
      <c r="L61" s="3">
        <f t="shared" si="5"/>
        <v>104</v>
      </c>
      <c r="M61" s="8" t="str">
        <f>VLOOKUP(A61,'ESO wayshrine names'!$A$3:$B$9992,2,)</f>
        <v>Shrikes' Aerie Wayshrine</v>
      </c>
      <c r="N61" s="3" t="str">
        <f>VLOOKUP(F61,'ESO zone constants'!$A$3:$D$9999,4,FALSE)</f>
        <v>Alik'r Desert</v>
      </c>
    </row>
    <row r="62" spans="1:14" x14ac:dyDescent="0.25">
      <c r="A62" s="80">
        <v>61</v>
      </c>
      <c r="F62">
        <v>104</v>
      </c>
      <c r="J62" s="30" t="str">
        <f t="shared" si="3"/>
        <v>[61]=104,</v>
      </c>
      <c r="K62" s="3">
        <f t="shared" si="4"/>
        <v>61</v>
      </c>
      <c r="L62" s="3">
        <f t="shared" si="5"/>
        <v>104</v>
      </c>
      <c r="M62" s="8" t="str">
        <f>VLOOKUP(A62,'ESO wayshrine names'!$A$3:$B$9992,2,)</f>
        <v>HoonDing's Watch Wayshrine</v>
      </c>
      <c r="N62" s="3" t="str">
        <f>VLOOKUP(F62,'ESO zone constants'!$A$3:$D$9999,4,FALSE)</f>
        <v>Alik'r Desert</v>
      </c>
    </row>
    <row r="63" spans="1:14" x14ac:dyDescent="0.25">
      <c r="A63" s="80">
        <v>62</v>
      </c>
      <c r="F63">
        <v>3</v>
      </c>
      <c r="J63" s="30" t="str">
        <f t="shared" si="3"/>
        <v>[62]=3,</v>
      </c>
      <c r="K63" s="3">
        <f t="shared" si="4"/>
        <v>62</v>
      </c>
      <c r="L63" s="3">
        <f t="shared" si="5"/>
        <v>3</v>
      </c>
      <c r="M63" s="8" t="str">
        <f>VLOOKUP(A63,'ESO wayshrine names'!$A$3:$B$9992,2,)</f>
        <v>Daggerfall Wayshrine</v>
      </c>
      <c r="N63" s="3" t="str">
        <f>VLOOKUP(F63,'ESO zone constants'!$A$3:$D$9999,4,FALSE)</f>
        <v>Glenumbra</v>
      </c>
    </row>
    <row r="64" spans="1:14" x14ac:dyDescent="0.25">
      <c r="A64" s="80">
        <v>63</v>
      </c>
      <c r="F64">
        <v>92</v>
      </c>
      <c r="J64" s="30" t="str">
        <f t="shared" si="3"/>
        <v>[63]=92,</v>
      </c>
      <c r="K64" s="3">
        <f t="shared" si="4"/>
        <v>63</v>
      </c>
      <c r="L64" s="3">
        <f t="shared" si="5"/>
        <v>92</v>
      </c>
      <c r="M64" s="8" t="str">
        <f>VLOOKUP(A64,'ESO wayshrine names'!$A$3:$B$9992,2,)</f>
        <v>Sunken Road Wayshrine</v>
      </c>
      <c r="N64" s="3" t="str">
        <f>VLOOKUP(F64,'ESO zone constants'!$A$3:$D$9999,4,FALSE)</f>
        <v>Bangkorai</v>
      </c>
    </row>
    <row r="65" spans="1:14" x14ac:dyDescent="0.25">
      <c r="A65" s="80">
        <v>64</v>
      </c>
      <c r="F65">
        <v>3</v>
      </c>
      <c r="J65" s="30" t="str">
        <f t="shared" si="3"/>
        <v>[64]=3,</v>
      </c>
      <c r="K65" s="3">
        <f t="shared" si="4"/>
        <v>64</v>
      </c>
      <c r="L65" s="3">
        <f t="shared" si="5"/>
        <v>3</v>
      </c>
      <c r="M65" s="8" t="str">
        <f>VLOOKUP(A65,'ESO wayshrine names'!$A$3:$B$9992,2,)</f>
        <v>Burial Tombs Wayshrine</v>
      </c>
      <c r="N65" s="3" t="str">
        <f>VLOOKUP(F65,'ESO zone constants'!$A$3:$D$9999,4,FALSE)</f>
        <v>Glenumbra</v>
      </c>
    </row>
    <row r="66" spans="1:14" x14ac:dyDescent="0.25">
      <c r="A66" s="80">
        <v>65</v>
      </c>
      <c r="F66">
        <v>41</v>
      </c>
      <c r="J66" s="30" t="str">
        <f t="shared" si="3"/>
        <v>[65]=41,</v>
      </c>
      <c r="K66" s="3">
        <f t="shared" si="4"/>
        <v>65</v>
      </c>
      <c r="L66" s="3">
        <f t="shared" si="5"/>
        <v>41</v>
      </c>
      <c r="M66" s="8" t="str">
        <f>VLOOKUP(A66,'ESO wayshrine names'!$A$3:$B$9992,2,)</f>
        <v>Davon's Watch Wayshrine</v>
      </c>
      <c r="N66" s="3" t="str">
        <f>VLOOKUP(F66,'ESO zone constants'!$A$3:$D$9999,4,FALSE)</f>
        <v>Stonefalls</v>
      </c>
    </row>
    <row r="67" spans="1:14" x14ac:dyDescent="0.25">
      <c r="A67" s="80">
        <v>66</v>
      </c>
      <c r="F67">
        <v>41</v>
      </c>
      <c r="J67" s="30" t="str">
        <f t="shared" si="3"/>
        <v>[66]=41,</v>
      </c>
      <c r="K67" s="3">
        <f t="shared" si="4"/>
        <v>66</v>
      </c>
      <c r="L67" s="3">
        <f t="shared" si="5"/>
        <v>41</v>
      </c>
      <c r="M67" s="8" t="str">
        <f>VLOOKUP(A67,'ESO wayshrine names'!$A$3:$B$9992,2,)</f>
        <v>Othrenis Wayshrine</v>
      </c>
      <c r="N67" s="3" t="str">
        <f>VLOOKUP(F67,'ESO zone constants'!$A$3:$D$9999,4,FALSE)</f>
        <v>Stonefalls</v>
      </c>
    </row>
    <row r="68" spans="1:14" x14ac:dyDescent="0.25">
      <c r="A68" s="80">
        <v>67</v>
      </c>
      <c r="F68">
        <v>41</v>
      </c>
      <c r="J68" s="30" t="str">
        <f t="shared" si="3"/>
        <v>[67]=41,</v>
      </c>
      <c r="K68" s="3">
        <f t="shared" si="4"/>
        <v>67</v>
      </c>
      <c r="L68" s="3">
        <f t="shared" si="5"/>
        <v>41</v>
      </c>
      <c r="M68" s="8" t="str">
        <f>VLOOKUP(A68,'ESO wayshrine names'!$A$3:$B$9992,2,)</f>
        <v>Ebonheart Wayshrine</v>
      </c>
      <c r="N68" s="3" t="str">
        <f>VLOOKUP(F68,'ESO zone constants'!$A$3:$D$9999,4,FALSE)</f>
        <v>Stonefalls</v>
      </c>
    </row>
    <row r="69" spans="1:14" x14ac:dyDescent="0.25">
      <c r="A69" s="80">
        <v>68</v>
      </c>
      <c r="F69">
        <v>41</v>
      </c>
      <c r="J69" s="30" t="str">
        <f t="shared" si="3"/>
        <v>[68]=41,</v>
      </c>
      <c r="K69" s="3">
        <f t="shared" si="4"/>
        <v>68</v>
      </c>
      <c r="L69" s="3">
        <f t="shared" si="5"/>
        <v>41</v>
      </c>
      <c r="M69" s="8" t="str">
        <f>VLOOKUP(A69,'ESO wayshrine names'!$A$3:$B$9992,2,)</f>
        <v>Vivec's Antlers Wayshrine</v>
      </c>
      <c r="N69" s="3" t="str">
        <f>VLOOKUP(F69,'ESO zone constants'!$A$3:$D$9999,4,FALSE)</f>
        <v>Stonefalls</v>
      </c>
    </row>
    <row r="70" spans="1:14" x14ac:dyDescent="0.25">
      <c r="A70" s="80">
        <v>69</v>
      </c>
      <c r="F70">
        <v>41</v>
      </c>
      <c r="J70" s="30" t="str">
        <f t="shared" si="3"/>
        <v>[69]=41,</v>
      </c>
      <c r="K70" s="3">
        <f t="shared" si="4"/>
        <v>69</v>
      </c>
      <c r="L70" s="3">
        <f t="shared" si="5"/>
        <v>41</v>
      </c>
      <c r="M70" s="8" t="str">
        <f>VLOOKUP(A70,'ESO wayshrine names'!$A$3:$B$9992,2,)</f>
        <v>Sulfur Pools Wayshrine</v>
      </c>
      <c r="N70" s="3" t="str">
        <f>VLOOKUP(F70,'ESO zone constants'!$A$3:$D$9999,4,FALSE)</f>
        <v>Stonefalls</v>
      </c>
    </row>
    <row r="71" spans="1:14" x14ac:dyDescent="0.25">
      <c r="A71" s="80">
        <v>71</v>
      </c>
      <c r="F71">
        <v>41</v>
      </c>
      <c r="J71" s="30" t="str">
        <f t="shared" si="3"/>
        <v>[71]=41,</v>
      </c>
      <c r="K71" s="3">
        <f t="shared" si="4"/>
        <v>71</v>
      </c>
      <c r="L71" s="3">
        <f t="shared" si="5"/>
        <v>41</v>
      </c>
      <c r="M71" s="8" t="str">
        <f>VLOOKUP(A71,'ESO wayshrine names'!$A$3:$B$9992,2,)</f>
        <v>Brothers of Strife Wayshrine</v>
      </c>
      <c r="N71" s="3" t="str">
        <f>VLOOKUP(F71,'ESO zone constants'!$A$3:$D$9999,4,FALSE)</f>
        <v>Stonefalls</v>
      </c>
    </row>
    <row r="72" spans="1:14" x14ac:dyDescent="0.25">
      <c r="A72" s="80">
        <v>72</v>
      </c>
      <c r="F72">
        <v>41</v>
      </c>
      <c r="J72" s="30" t="str">
        <f t="shared" si="3"/>
        <v>[72]=41,</v>
      </c>
      <c r="K72" s="3">
        <f t="shared" si="4"/>
        <v>72</v>
      </c>
      <c r="L72" s="3">
        <f t="shared" si="5"/>
        <v>41</v>
      </c>
      <c r="M72" s="8" t="str">
        <f>VLOOKUP(A72,'ESO wayshrine names'!$A$3:$B$9992,2,)</f>
        <v>Hrogar's Hold Wayshrine</v>
      </c>
      <c r="N72" s="3" t="str">
        <f>VLOOKUP(F72,'ESO zone constants'!$A$3:$D$9999,4,FALSE)</f>
        <v>Stonefalls</v>
      </c>
    </row>
    <row r="73" spans="1:14" x14ac:dyDescent="0.25">
      <c r="A73" s="80">
        <v>73</v>
      </c>
      <c r="F73">
        <v>41</v>
      </c>
      <c r="J73" s="30" t="str">
        <f t="shared" si="3"/>
        <v>[73]=41,</v>
      </c>
      <c r="K73" s="3">
        <f t="shared" si="4"/>
        <v>73</v>
      </c>
      <c r="L73" s="3">
        <f t="shared" si="5"/>
        <v>41</v>
      </c>
      <c r="M73" s="8" t="str">
        <f>VLOOKUP(A73,'ESO wayshrine names'!$A$3:$B$9992,2,)</f>
        <v>Fort Virak Wayshrine</v>
      </c>
      <c r="N73" s="3" t="str">
        <f>VLOOKUP(F73,'ESO zone constants'!$A$3:$D$9999,4,FALSE)</f>
        <v>Stonefalls</v>
      </c>
    </row>
    <row r="74" spans="1:14" x14ac:dyDescent="0.25">
      <c r="A74" s="80">
        <v>74</v>
      </c>
      <c r="F74">
        <v>41</v>
      </c>
      <c r="J74" s="30" t="str">
        <f t="shared" si="3"/>
        <v>[74]=41,</v>
      </c>
      <c r="K74" s="3">
        <f t="shared" si="4"/>
        <v>74</v>
      </c>
      <c r="L74" s="3">
        <f t="shared" si="5"/>
        <v>41</v>
      </c>
      <c r="M74" s="8" t="str">
        <f>VLOOKUP(A74,'ESO wayshrine names'!$A$3:$B$9992,2,)</f>
        <v>Iliath Temple Wayshrine</v>
      </c>
      <c r="N74" s="3" t="str">
        <f>VLOOKUP(F74,'ESO zone constants'!$A$3:$D$9999,4,FALSE)</f>
        <v>Stonefalls</v>
      </c>
    </row>
    <row r="75" spans="1:14" x14ac:dyDescent="0.25">
      <c r="A75" s="80">
        <v>75</v>
      </c>
      <c r="F75">
        <v>41</v>
      </c>
      <c r="J75" s="30" t="str">
        <f t="shared" ref="J75:J138" si="6">IF(A75&lt;&gt;"",IF(F75&lt;&gt;"",IF(OR(ISNA(A75),ISNA(F75)),"","["&amp;A75&amp;"]="&amp;F75&amp;","),""),"")</f>
        <v>[75]=41,</v>
      </c>
      <c r="K75" s="3">
        <f t="shared" ref="K75:K138" si="7">A75</f>
        <v>75</v>
      </c>
      <c r="L75" s="3">
        <f t="shared" ref="L75:L138" si="8">F75</f>
        <v>41</v>
      </c>
      <c r="M75" s="8" t="str">
        <f>VLOOKUP(A75,'ESO wayshrine names'!$A$3:$B$9992,2,)</f>
        <v>Sathram Plantation Wayshrine</v>
      </c>
      <c r="N75" s="3" t="str">
        <f>VLOOKUP(F75,'ESO zone constants'!$A$3:$D$9999,4,FALSE)</f>
        <v>Stonefalls</v>
      </c>
    </row>
    <row r="76" spans="1:14" x14ac:dyDescent="0.25">
      <c r="A76" s="80">
        <v>76</v>
      </c>
      <c r="F76">
        <v>41</v>
      </c>
      <c r="J76" s="30" t="str">
        <f t="shared" si="6"/>
        <v>[76]=41,</v>
      </c>
      <c r="K76" s="3">
        <f t="shared" si="7"/>
        <v>76</v>
      </c>
      <c r="L76" s="3">
        <f t="shared" si="8"/>
        <v>41</v>
      </c>
      <c r="M76" s="8" t="str">
        <f>VLOOKUP(A76,'ESO wayshrine names'!$A$3:$B$9992,2,)</f>
        <v>Kragenmoor Wayshrine</v>
      </c>
      <c r="N76" s="3" t="str">
        <f>VLOOKUP(F76,'ESO zone constants'!$A$3:$D$9999,4,FALSE)</f>
        <v>Stonefalls</v>
      </c>
    </row>
    <row r="77" spans="1:14" x14ac:dyDescent="0.25">
      <c r="A77" s="80">
        <v>77</v>
      </c>
      <c r="F77">
        <v>41</v>
      </c>
      <c r="J77" s="30" t="str">
        <f t="shared" si="6"/>
        <v>[77]=41,</v>
      </c>
      <c r="K77" s="3">
        <f t="shared" si="7"/>
        <v>77</v>
      </c>
      <c r="L77" s="3">
        <f t="shared" si="8"/>
        <v>41</v>
      </c>
      <c r="M77" s="8" t="str">
        <f>VLOOKUP(A77,'ESO wayshrine names'!$A$3:$B$9992,2,)</f>
        <v>Ashen Road Wayshrine</v>
      </c>
      <c r="N77" s="3" t="str">
        <f>VLOOKUP(F77,'ESO zone constants'!$A$3:$D$9999,4,FALSE)</f>
        <v>Stonefalls</v>
      </c>
    </row>
    <row r="78" spans="1:14" x14ac:dyDescent="0.25">
      <c r="A78" s="80">
        <v>78</v>
      </c>
      <c r="F78">
        <v>117</v>
      </c>
      <c r="J78" s="30" t="str">
        <f t="shared" si="6"/>
        <v>[78]=117,</v>
      </c>
      <c r="K78" s="3">
        <f t="shared" si="7"/>
        <v>78</v>
      </c>
      <c r="L78" s="3">
        <f t="shared" si="8"/>
        <v>117</v>
      </c>
      <c r="M78" s="8" t="str">
        <f>VLOOKUP(A78,'ESO wayshrine names'!$A$3:$B$9992,2,)</f>
        <v>Venomous Fens Wayshrine</v>
      </c>
      <c r="N78" s="3" t="str">
        <f>VLOOKUP(F78,'ESO zone constants'!$A$3:$D$9999,4,FALSE)</f>
        <v>Shadowfen</v>
      </c>
    </row>
    <row r="79" spans="1:14" x14ac:dyDescent="0.25">
      <c r="A79" s="78">
        <v>79</v>
      </c>
      <c r="B79">
        <v>10</v>
      </c>
      <c r="C79">
        <v>13</v>
      </c>
      <c r="D79" t="s">
        <v>107</v>
      </c>
      <c r="E79">
        <v>10</v>
      </c>
      <c r="F79">
        <v>57</v>
      </c>
      <c r="G79" t="s">
        <v>107</v>
      </c>
      <c r="H79">
        <v>1</v>
      </c>
      <c r="I79" t="s">
        <v>1899</v>
      </c>
      <c r="J79" s="30" t="str">
        <f t="shared" si="6"/>
        <v>[79]=57,</v>
      </c>
      <c r="K79" s="3">
        <f t="shared" si="7"/>
        <v>79</v>
      </c>
      <c r="L79" s="3">
        <f t="shared" si="8"/>
        <v>57</v>
      </c>
      <c r="M79" s="8" t="str">
        <f>VLOOKUP(A79,'ESO wayshrine names'!$A$3:$B$9992,2,)</f>
        <v>Selfora Wayshrine</v>
      </c>
      <c r="N79" s="3" t="str">
        <f>VLOOKUP(F79,'ESO zone constants'!$A$3:$D$9999,4,FALSE)</f>
        <v>Deshaan</v>
      </c>
    </row>
    <row r="80" spans="1:14" x14ac:dyDescent="0.25">
      <c r="A80" s="78">
        <v>80</v>
      </c>
      <c r="B80">
        <v>10</v>
      </c>
      <c r="C80">
        <v>13</v>
      </c>
      <c r="D80" t="s">
        <v>107</v>
      </c>
      <c r="E80">
        <v>10</v>
      </c>
      <c r="F80">
        <v>57</v>
      </c>
      <c r="G80" t="s">
        <v>107</v>
      </c>
      <c r="H80">
        <v>1</v>
      </c>
      <c r="I80" t="s">
        <v>1900</v>
      </c>
      <c r="J80" s="30" t="str">
        <f t="shared" si="6"/>
        <v>[80]=57,</v>
      </c>
      <c r="K80" s="3">
        <f t="shared" si="7"/>
        <v>80</v>
      </c>
      <c r="L80" s="3">
        <f t="shared" si="8"/>
        <v>57</v>
      </c>
      <c r="M80" s="8" t="str">
        <f>VLOOKUP(A80,'ESO wayshrine names'!$A$3:$B$9992,2,)</f>
        <v>Silent Mire Wayshrine</v>
      </c>
      <c r="N80" s="3" t="str">
        <f>VLOOKUP(F80,'ESO zone constants'!$A$3:$D$9999,4,FALSE)</f>
        <v>Deshaan</v>
      </c>
    </row>
    <row r="81" spans="1:14" x14ac:dyDescent="0.25">
      <c r="A81" s="78">
        <v>81</v>
      </c>
      <c r="B81">
        <v>10</v>
      </c>
      <c r="C81">
        <v>13</v>
      </c>
      <c r="D81" t="s">
        <v>107</v>
      </c>
      <c r="E81">
        <v>10</v>
      </c>
      <c r="F81">
        <v>57</v>
      </c>
      <c r="G81" t="s">
        <v>107</v>
      </c>
      <c r="H81">
        <v>1</v>
      </c>
      <c r="I81" t="s">
        <v>1901</v>
      </c>
      <c r="J81" s="30" t="str">
        <f t="shared" si="6"/>
        <v>[81]=57,</v>
      </c>
      <c r="K81" s="3">
        <f t="shared" si="7"/>
        <v>81</v>
      </c>
      <c r="L81" s="3">
        <f t="shared" si="8"/>
        <v>57</v>
      </c>
      <c r="M81" s="8" t="str">
        <f>VLOOKUP(A81,'ESO wayshrine names'!$A$3:$B$9992,2,)</f>
        <v>Eidolon's Hollow Wayshrine</v>
      </c>
      <c r="N81" s="3" t="str">
        <f>VLOOKUP(F81,'ESO zone constants'!$A$3:$D$9999,4,FALSE)</f>
        <v>Deshaan</v>
      </c>
    </row>
    <row r="82" spans="1:14" x14ac:dyDescent="0.25">
      <c r="A82" s="80">
        <v>82</v>
      </c>
      <c r="F82">
        <v>20</v>
      </c>
      <c r="J82" s="30" t="str">
        <f t="shared" si="6"/>
        <v>[82]=20,</v>
      </c>
      <c r="K82" s="3">
        <f t="shared" si="7"/>
        <v>82</v>
      </c>
      <c r="L82" s="3">
        <f t="shared" si="8"/>
        <v>20</v>
      </c>
      <c r="M82" s="8" t="str">
        <f>VLOOKUP(A82,'ESO wayshrine names'!$A$3:$B$9992,2,)</f>
        <v>Northpoint Wayshrine</v>
      </c>
      <c r="N82" s="3" t="str">
        <f>VLOOKUP(F82,'ESO zone constants'!$A$3:$D$9999,4,FALSE)</f>
        <v>Rivenspire</v>
      </c>
    </row>
    <row r="83" spans="1:14" x14ac:dyDescent="0.25">
      <c r="A83" s="80">
        <v>83</v>
      </c>
      <c r="F83">
        <v>20</v>
      </c>
      <c r="J83" s="30" t="str">
        <f t="shared" si="6"/>
        <v>[83]=20,</v>
      </c>
      <c r="K83" s="3">
        <f t="shared" si="7"/>
        <v>83</v>
      </c>
      <c r="L83" s="3">
        <f t="shared" si="8"/>
        <v>20</v>
      </c>
      <c r="M83" s="8" t="str">
        <f>VLOOKUP(A83,'ESO wayshrine names'!$A$3:$B$9992,2,)</f>
        <v>Fell's Run Wayshrine</v>
      </c>
      <c r="N83" s="3" t="str">
        <f>VLOOKUP(F83,'ESO zone constants'!$A$3:$D$9999,4,FALSE)</f>
        <v>Rivenspire</v>
      </c>
    </row>
    <row r="84" spans="1:14" x14ac:dyDescent="0.25">
      <c r="A84" s="80">
        <v>84</v>
      </c>
      <c r="F84">
        <v>20</v>
      </c>
      <c r="J84" s="30" t="str">
        <f t="shared" si="6"/>
        <v>[84]=20,</v>
      </c>
      <c r="K84" s="3">
        <f t="shared" si="7"/>
        <v>84</v>
      </c>
      <c r="L84" s="3">
        <f t="shared" si="8"/>
        <v>20</v>
      </c>
      <c r="M84" s="8" t="str">
        <f>VLOOKUP(A84,'ESO wayshrine names'!$A$3:$B$9992,2,)</f>
        <v>Hoarfrost Downs Wayshrine</v>
      </c>
      <c r="N84" s="3" t="str">
        <f>VLOOKUP(F84,'ESO zone constants'!$A$3:$D$9999,4,FALSE)</f>
        <v>Rivenspire</v>
      </c>
    </row>
    <row r="85" spans="1:14" x14ac:dyDescent="0.25">
      <c r="A85" s="80">
        <v>85</v>
      </c>
      <c r="F85">
        <v>117</v>
      </c>
      <c r="J85" s="30" t="str">
        <f t="shared" si="6"/>
        <v>[85]=117,</v>
      </c>
      <c r="K85" s="3">
        <f t="shared" si="7"/>
        <v>85</v>
      </c>
      <c r="L85" s="3">
        <f t="shared" si="8"/>
        <v>117</v>
      </c>
      <c r="M85" s="8" t="str">
        <f>VLOOKUP(A85,'ESO wayshrine names'!$A$3:$B$9992,2,)</f>
        <v>Forsaken Hamlet Wayshrine</v>
      </c>
      <c r="N85" s="3" t="str">
        <f>VLOOKUP(F85,'ESO zone constants'!$A$3:$D$9999,4,FALSE)</f>
        <v>Shadowfen</v>
      </c>
    </row>
    <row r="86" spans="1:14" x14ac:dyDescent="0.25">
      <c r="A86" s="80">
        <v>86</v>
      </c>
      <c r="F86">
        <v>20</v>
      </c>
      <c r="J86" s="30" t="str">
        <f t="shared" si="6"/>
        <v>[86]=20,</v>
      </c>
      <c r="K86" s="3">
        <f t="shared" si="7"/>
        <v>86</v>
      </c>
      <c r="L86" s="3">
        <f t="shared" si="8"/>
        <v>20</v>
      </c>
      <c r="M86" s="8" t="str">
        <f>VLOOKUP(A86,'ESO wayshrine names'!$A$3:$B$9992,2,)</f>
        <v>Sanguine Barrows Wayshrine</v>
      </c>
      <c r="N86" s="3" t="str">
        <f>VLOOKUP(F86,'ESO zone constants'!$A$3:$D$9999,4,FALSE)</f>
        <v>Rivenspire</v>
      </c>
    </row>
    <row r="87" spans="1:14" x14ac:dyDescent="0.25">
      <c r="A87" s="80">
        <v>87</v>
      </c>
      <c r="F87">
        <v>101</v>
      </c>
      <c r="J87" s="30" t="str">
        <f t="shared" si="6"/>
        <v>[87]=101,</v>
      </c>
      <c r="K87" s="3">
        <f t="shared" si="7"/>
        <v>87</v>
      </c>
      <c r="L87" s="3">
        <f t="shared" si="8"/>
        <v>101</v>
      </c>
      <c r="M87" s="8" t="str">
        <f>VLOOKUP(A87,'ESO wayshrine names'!$A$3:$B$9992,2,)</f>
        <v>Windhelm Wayshrine</v>
      </c>
      <c r="N87" s="3" t="str">
        <f>VLOOKUP(F87,'ESO zone constants'!$A$3:$D$9999,4,FALSE)</f>
        <v>Eastmarch</v>
      </c>
    </row>
    <row r="88" spans="1:14" x14ac:dyDescent="0.25">
      <c r="A88" s="80">
        <v>88</v>
      </c>
      <c r="F88">
        <v>101</v>
      </c>
      <c r="J88" s="30" t="str">
        <f t="shared" si="6"/>
        <v>[88]=101,</v>
      </c>
      <c r="K88" s="3">
        <f t="shared" si="7"/>
        <v>88</v>
      </c>
      <c r="L88" s="3">
        <f t="shared" si="8"/>
        <v>101</v>
      </c>
      <c r="M88" s="8" t="str">
        <f>VLOOKUP(A88,'ESO wayshrine names'!$A$3:$B$9992,2,)</f>
        <v>Fort Morvunskar Wayshrine</v>
      </c>
      <c r="N88" s="3" t="str">
        <f>VLOOKUP(F88,'ESO zone constants'!$A$3:$D$9999,4,FALSE)</f>
        <v>Eastmarch</v>
      </c>
    </row>
    <row r="89" spans="1:14" x14ac:dyDescent="0.25">
      <c r="A89" s="80">
        <v>89</v>
      </c>
      <c r="F89">
        <v>101</v>
      </c>
      <c r="J89" s="30" t="str">
        <f t="shared" si="6"/>
        <v>[89]=101,</v>
      </c>
      <c r="K89" s="3">
        <f t="shared" si="7"/>
        <v>89</v>
      </c>
      <c r="L89" s="3">
        <f t="shared" si="8"/>
        <v>101</v>
      </c>
      <c r="M89" s="8" t="str">
        <f>VLOOKUP(A89,'ESO wayshrine names'!$A$3:$B$9992,2,)</f>
        <v>Kynesgrove Wayshrine</v>
      </c>
      <c r="N89" s="3" t="str">
        <f>VLOOKUP(F89,'ESO zone constants'!$A$3:$D$9999,4,FALSE)</f>
        <v>Eastmarch</v>
      </c>
    </row>
    <row r="90" spans="1:14" x14ac:dyDescent="0.25">
      <c r="A90" s="80">
        <v>90</v>
      </c>
      <c r="F90">
        <v>101</v>
      </c>
      <c r="J90" s="30" t="str">
        <f t="shared" si="6"/>
        <v>[90]=101,</v>
      </c>
      <c r="K90" s="3">
        <f t="shared" si="7"/>
        <v>90</v>
      </c>
      <c r="L90" s="3">
        <f t="shared" si="8"/>
        <v>101</v>
      </c>
      <c r="M90" s="8" t="str">
        <f>VLOOKUP(A90,'ESO wayshrine names'!$A$3:$B$9992,2,)</f>
        <v>Voljar Meadery Wayshrine</v>
      </c>
      <c r="N90" s="3" t="str">
        <f>VLOOKUP(F90,'ESO zone constants'!$A$3:$D$9999,4,FALSE)</f>
        <v>Eastmarch</v>
      </c>
    </row>
    <row r="91" spans="1:14" x14ac:dyDescent="0.25">
      <c r="A91" s="80">
        <v>91</v>
      </c>
      <c r="F91">
        <v>101</v>
      </c>
      <c r="J91" s="30" t="str">
        <f t="shared" si="6"/>
        <v>[91]=101,</v>
      </c>
      <c r="K91" s="3">
        <f t="shared" si="7"/>
        <v>91</v>
      </c>
      <c r="L91" s="3">
        <f t="shared" si="8"/>
        <v>101</v>
      </c>
      <c r="M91" s="8" t="str">
        <f>VLOOKUP(A91,'ESO wayshrine names'!$A$3:$B$9992,2,)</f>
        <v>Cradlecrush Wayshrine</v>
      </c>
      <c r="N91" s="3" t="str">
        <f>VLOOKUP(F91,'ESO zone constants'!$A$3:$D$9999,4,FALSE)</f>
        <v>Eastmarch</v>
      </c>
    </row>
    <row r="92" spans="1:14" x14ac:dyDescent="0.25">
      <c r="A92" s="80">
        <v>92</v>
      </c>
      <c r="F92">
        <v>101</v>
      </c>
      <c r="J92" s="30" t="str">
        <f t="shared" si="6"/>
        <v>[92]=101,</v>
      </c>
      <c r="K92" s="3">
        <f t="shared" si="7"/>
        <v>92</v>
      </c>
      <c r="L92" s="3">
        <f t="shared" si="8"/>
        <v>101</v>
      </c>
      <c r="M92" s="8" t="str">
        <f>VLOOKUP(A92,'ESO wayshrine names'!$A$3:$B$9992,2,)</f>
        <v>Fort Amol Wayshrine</v>
      </c>
      <c r="N92" s="3" t="str">
        <f>VLOOKUP(F92,'ESO zone constants'!$A$3:$D$9999,4,FALSE)</f>
        <v>Eastmarch</v>
      </c>
    </row>
    <row r="93" spans="1:14" x14ac:dyDescent="0.25">
      <c r="A93" s="80">
        <v>93</v>
      </c>
      <c r="F93">
        <v>101</v>
      </c>
      <c r="J93" s="30" t="str">
        <f t="shared" si="6"/>
        <v>[93]=101,</v>
      </c>
      <c r="K93" s="3">
        <f t="shared" si="7"/>
        <v>93</v>
      </c>
      <c r="L93" s="3">
        <f t="shared" si="8"/>
        <v>101</v>
      </c>
      <c r="M93" s="8" t="str">
        <f>VLOOKUP(A93,'ESO wayshrine names'!$A$3:$B$9992,2,)</f>
        <v>Wittestadr Wayshrine</v>
      </c>
      <c r="N93" s="3" t="str">
        <f>VLOOKUP(F93,'ESO zone constants'!$A$3:$D$9999,4,FALSE)</f>
        <v>Eastmarch</v>
      </c>
    </row>
    <row r="94" spans="1:14" x14ac:dyDescent="0.25">
      <c r="A94" s="80">
        <v>94</v>
      </c>
      <c r="F94">
        <v>101</v>
      </c>
      <c r="J94" s="30" t="str">
        <f t="shared" si="6"/>
        <v>[94]=101,</v>
      </c>
      <c r="K94" s="3">
        <f t="shared" si="7"/>
        <v>94</v>
      </c>
      <c r="L94" s="3">
        <f t="shared" si="8"/>
        <v>101</v>
      </c>
      <c r="M94" s="8" t="str">
        <f>VLOOKUP(A94,'ESO wayshrine names'!$A$3:$B$9992,2,)</f>
        <v>Mistwatch Wayshrine</v>
      </c>
      <c r="N94" s="3" t="str">
        <f>VLOOKUP(F94,'ESO zone constants'!$A$3:$D$9999,4,FALSE)</f>
        <v>Eastmarch</v>
      </c>
    </row>
    <row r="95" spans="1:14" x14ac:dyDescent="0.25">
      <c r="A95" s="80">
        <v>95</v>
      </c>
      <c r="F95">
        <v>101</v>
      </c>
      <c r="J95" s="30" t="str">
        <f t="shared" si="6"/>
        <v>[95]=101,</v>
      </c>
      <c r="K95" s="3">
        <f t="shared" si="7"/>
        <v>95</v>
      </c>
      <c r="L95" s="3">
        <f t="shared" si="8"/>
        <v>101</v>
      </c>
      <c r="M95" s="8" t="str">
        <f>VLOOKUP(A95,'ESO wayshrine names'!$A$3:$B$9992,2,)</f>
        <v>Jorunn's Stand Wayshrine</v>
      </c>
      <c r="N95" s="3" t="str">
        <f>VLOOKUP(F95,'ESO zone constants'!$A$3:$D$9999,4,FALSE)</f>
        <v>Eastmarch</v>
      </c>
    </row>
    <row r="96" spans="1:14" x14ac:dyDescent="0.25">
      <c r="A96" s="80">
        <v>96</v>
      </c>
      <c r="F96">
        <v>101</v>
      </c>
      <c r="J96" s="30" t="str">
        <f t="shared" si="6"/>
        <v>[96]=101,</v>
      </c>
      <c r="K96" s="3">
        <f t="shared" si="7"/>
        <v>96</v>
      </c>
      <c r="L96" s="3">
        <f t="shared" si="8"/>
        <v>101</v>
      </c>
      <c r="M96" s="8" t="str">
        <f>VLOOKUP(A96,'ESO wayshrine names'!$A$3:$B$9992,2,)</f>
        <v>Logging Camp Wayshrine</v>
      </c>
      <c r="N96" s="3" t="str">
        <f>VLOOKUP(F96,'ESO zone constants'!$A$3:$D$9999,4,FALSE)</f>
        <v>Eastmarch</v>
      </c>
    </row>
    <row r="97" spans="1:14" x14ac:dyDescent="0.25">
      <c r="A97" s="80">
        <v>97</v>
      </c>
      <c r="F97">
        <v>101</v>
      </c>
      <c r="J97" s="30" t="str">
        <f t="shared" si="6"/>
        <v>[97]=101,</v>
      </c>
      <c r="K97" s="3">
        <f t="shared" si="7"/>
        <v>97</v>
      </c>
      <c r="L97" s="3">
        <f t="shared" si="8"/>
        <v>101</v>
      </c>
      <c r="M97" s="8" t="str">
        <f>VLOOKUP(A97,'ESO wayshrine names'!$A$3:$B$9992,2,)</f>
        <v>Skuldafn Wayshrine</v>
      </c>
      <c r="N97" s="3" t="str">
        <f>VLOOKUP(F97,'ESO zone constants'!$A$3:$D$9999,4,FALSE)</f>
        <v>Eastmarch</v>
      </c>
    </row>
    <row r="98" spans="1:14" x14ac:dyDescent="0.25">
      <c r="A98" s="80">
        <v>98</v>
      </c>
      <c r="F98">
        <v>41</v>
      </c>
      <c r="J98" s="30" t="str">
        <f t="shared" si="6"/>
        <v>[98]=41,</v>
      </c>
      <c r="K98" s="3">
        <f t="shared" si="7"/>
        <v>98</v>
      </c>
      <c r="L98" s="3">
        <f t="shared" si="8"/>
        <v>41</v>
      </c>
      <c r="M98" s="8" t="str">
        <f>VLOOKUP(A98,'ESO wayshrine names'!$A$3:$B$9992,2,)</f>
        <v>Dungeon: Fungal Grotto I</v>
      </c>
      <c r="N98" s="3" t="str">
        <f>VLOOKUP(F98,'ESO zone constants'!$A$3:$D$9999,4,FALSE)</f>
        <v>Stonefalls</v>
      </c>
    </row>
    <row r="99" spans="1:14" x14ac:dyDescent="0.25">
      <c r="A99" s="80">
        <v>99</v>
      </c>
      <c r="F99">
        <v>58</v>
      </c>
      <c r="J99" s="30" t="str">
        <f t="shared" si="6"/>
        <v>[99]=58,</v>
      </c>
      <c r="K99" s="3">
        <f t="shared" si="7"/>
        <v>99</v>
      </c>
      <c r="L99" s="3">
        <f t="shared" si="8"/>
        <v>58</v>
      </c>
      <c r="M99" s="8" t="str">
        <f>VLOOKUP(A99,'ESO wayshrine names'!$A$3:$B$9992,2,)</f>
        <v>Ilayas Ruins Wayshrine</v>
      </c>
      <c r="N99" s="3" t="str">
        <f>VLOOKUP(F99,'ESO zone constants'!$A$3:$D$9999,4,FALSE)</f>
        <v>Malabal Tor</v>
      </c>
    </row>
    <row r="100" spans="1:14" x14ac:dyDescent="0.25">
      <c r="A100" s="80">
        <v>100</v>
      </c>
      <c r="F100">
        <v>58</v>
      </c>
      <c r="J100" s="30" t="str">
        <f t="shared" si="6"/>
        <v>[100]=58,</v>
      </c>
      <c r="K100" s="3">
        <f t="shared" si="7"/>
        <v>100</v>
      </c>
      <c r="L100" s="3">
        <f t="shared" si="8"/>
        <v>58</v>
      </c>
      <c r="M100" s="8" t="str">
        <f>VLOOKUP(A100,'ESO wayshrine names'!$A$3:$B$9992,2,)</f>
        <v>Vulkwasten Wayshrine</v>
      </c>
      <c r="N100" s="3" t="str">
        <f>VLOOKUP(F100,'ESO zone constants'!$A$3:$D$9999,4,FALSE)</f>
        <v>Malabal Tor</v>
      </c>
    </row>
    <row r="101" spans="1:14" x14ac:dyDescent="0.25">
      <c r="A101" s="80">
        <v>101</v>
      </c>
      <c r="F101">
        <v>58</v>
      </c>
      <c r="J101" s="30" t="str">
        <f t="shared" si="6"/>
        <v>[101]=58,</v>
      </c>
      <c r="K101" s="3">
        <f t="shared" si="7"/>
        <v>101</v>
      </c>
      <c r="L101" s="3">
        <f t="shared" si="8"/>
        <v>58</v>
      </c>
      <c r="M101" s="8" t="str">
        <f>VLOOKUP(A101,'ESO wayshrine names'!$A$3:$B$9992,2,)</f>
        <v>Dra'bul Wayshrine</v>
      </c>
      <c r="N101" s="3" t="str">
        <f>VLOOKUP(F101,'ESO zone constants'!$A$3:$D$9999,4,FALSE)</f>
        <v>Malabal Tor</v>
      </c>
    </row>
    <row r="102" spans="1:14" x14ac:dyDescent="0.25">
      <c r="A102" s="80">
        <v>102</v>
      </c>
      <c r="F102">
        <v>58</v>
      </c>
      <c r="J102" s="30" t="str">
        <f t="shared" si="6"/>
        <v>[102]=58,</v>
      </c>
      <c r="K102" s="3">
        <f t="shared" si="7"/>
        <v>102</v>
      </c>
      <c r="L102" s="3">
        <f t="shared" si="8"/>
        <v>58</v>
      </c>
      <c r="M102" s="8" t="str">
        <f>VLOOKUP(A102,'ESO wayshrine names'!$A$3:$B$9992,2,)</f>
        <v>Velyn Harbor Wayshrine</v>
      </c>
      <c r="N102" s="3" t="str">
        <f>VLOOKUP(F102,'ESO zone constants'!$A$3:$D$9999,4,FALSE)</f>
        <v>Malabal Tor</v>
      </c>
    </row>
    <row r="103" spans="1:14" x14ac:dyDescent="0.25">
      <c r="A103" s="80">
        <v>103</v>
      </c>
      <c r="F103">
        <v>58</v>
      </c>
      <c r="J103" s="30" t="str">
        <f t="shared" si="6"/>
        <v>[103]=58,</v>
      </c>
      <c r="K103" s="3">
        <f t="shared" si="7"/>
        <v>103</v>
      </c>
      <c r="L103" s="3">
        <f t="shared" si="8"/>
        <v>58</v>
      </c>
      <c r="M103" s="8" t="str">
        <f>VLOOKUP(A103,'ESO wayshrine names'!$A$3:$B$9992,2,)</f>
        <v>Bloodtoil Wayshrine</v>
      </c>
      <c r="N103" s="3" t="str">
        <f>VLOOKUP(F103,'ESO zone constants'!$A$3:$D$9999,4,FALSE)</f>
        <v>Malabal Tor</v>
      </c>
    </row>
    <row r="104" spans="1:14" x14ac:dyDescent="0.25">
      <c r="A104" s="80">
        <v>104</v>
      </c>
      <c r="F104">
        <v>58</v>
      </c>
      <c r="J104" s="30" t="str">
        <f t="shared" si="6"/>
        <v>[104]=58,</v>
      </c>
      <c r="K104" s="3">
        <f t="shared" si="7"/>
        <v>104</v>
      </c>
      <c r="L104" s="3">
        <f t="shared" si="8"/>
        <v>58</v>
      </c>
      <c r="M104" s="8" t="str">
        <f>VLOOKUP(A104,'ESO wayshrine names'!$A$3:$B$9992,2,)</f>
        <v>Abamath Wayshrine</v>
      </c>
      <c r="N104" s="3" t="str">
        <f>VLOOKUP(F104,'ESO zone constants'!$A$3:$D$9999,4,FALSE)</f>
        <v>Malabal Tor</v>
      </c>
    </row>
    <row r="105" spans="1:14" x14ac:dyDescent="0.25">
      <c r="A105" s="80">
        <v>105</v>
      </c>
      <c r="F105">
        <v>58</v>
      </c>
      <c r="J105" s="30" t="str">
        <f t="shared" si="6"/>
        <v>[105]=58,</v>
      </c>
      <c r="K105" s="3">
        <f t="shared" si="7"/>
        <v>105</v>
      </c>
      <c r="L105" s="3">
        <f t="shared" si="8"/>
        <v>58</v>
      </c>
      <c r="M105" s="8" t="str">
        <f>VLOOKUP(A105,'ESO wayshrine names'!$A$3:$B$9992,2,)</f>
        <v>Wilding Run Wayshrine</v>
      </c>
      <c r="N105" s="3" t="str">
        <f>VLOOKUP(F105,'ESO zone constants'!$A$3:$D$9999,4,FALSE)</f>
        <v>Malabal Tor</v>
      </c>
    </row>
    <row r="106" spans="1:14" x14ac:dyDescent="0.25">
      <c r="A106" s="80">
        <v>106</v>
      </c>
      <c r="F106">
        <v>58</v>
      </c>
      <c r="J106" s="30" t="str">
        <f t="shared" si="6"/>
        <v>[106]=58,</v>
      </c>
      <c r="K106" s="3">
        <f t="shared" si="7"/>
        <v>106</v>
      </c>
      <c r="L106" s="3">
        <f t="shared" si="8"/>
        <v>58</v>
      </c>
      <c r="M106" s="8" t="str">
        <f>VLOOKUP(A106,'ESO wayshrine names'!$A$3:$B$9992,2,)</f>
        <v>Baandari TradingPost Wayshrine</v>
      </c>
      <c r="N106" s="3" t="str">
        <f>VLOOKUP(F106,'ESO zone constants'!$A$3:$D$9999,4,FALSE)</f>
        <v>Malabal Tor</v>
      </c>
    </row>
    <row r="107" spans="1:14" x14ac:dyDescent="0.25">
      <c r="A107" s="80">
        <v>107</v>
      </c>
      <c r="F107">
        <v>58</v>
      </c>
      <c r="J107" s="30" t="str">
        <f t="shared" si="6"/>
        <v>[107]=58,</v>
      </c>
      <c r="K107" s="3">
        <f t="shared" si="7"/>
        <v>107</v>
      </c>
      <c r="L107" s="3">
        <f t="shared" si="8"/>
        <v>58</v>
      </c>
      <c r="M107" s="8" t="str">
        <f>VLOOKUP(A107,'ESO wayshrine names'!$A$3:$B$9992,2,)</f>
        <v>Valeguard Wayshrine</v>
      </c>
      <c r="N107" s="3" t="str">
        <f>VLOOKUP(F107,'ESO zone constants'!$A$3:$D$9999,4,FALSE)</f>
        <v>Malabal Tor</v>
      </c>
    </row>
    <row r="108" spans="1:14" x14ac:dyDescent="0.25">
      <c r="A108" s="80">
        <v>108</v>
      </c>
      <c r="F108">
        <v>41</v>
      </c>
      <c r="J108" s="30" t="str">
        <f t="shared" si="6"/>
        <v>[108]=41,</v>
      </c>
      <c r="K108" s="3">
        <f t="shared" si="7"/>
        <v>108</v>
      </c>
      <c r="L108" s="3">
        <f t="shared" si="8"/>
        <v>41</v>
      </c>
      <c r="M108" s="8" t="str">
        <f>VLOOKUP(A108,'ESO wayshrine names'!$A$3:$B$9992,2,)</f>
        <v>Senie Wayshrine</v>
      </c>
      <c r="N108" s="3" t="str">
        <f>VLOOKUP(F108,'ESO zone constants'!$A$3:$D$9999,4,FALSE)</f>
        <v>Stonefalls</v>
      </c>
    </row>
    <row r="109" spans="1:14" x14ac:dyDescent="0.25">
      <c r="A109" s="80">
        <v>109</v>
      </c>
      <c r="F109">
        <v>103</v>
      </c>
      <c r="J109" s="30" t="str">
        <f t="shared" si="6"/>
        <v>[109]=103,</v>
      </c>
      <c r="K109" s="3">
        <f t="shared" si="7"/>
        <v>109</v>
      </c>
      <c r="L109" s="3">
        <f t="shared" si="8"/>
        <v>103</v>
      </c>
      <c r="M109" s="8" t="str">
        <f>VLOOKUP(A109,'ESO wayshrine names'!$A$3:$B$9992,2,)</f>
        <v>Riften Wayshrine</v>
      </c>
      <c r="N109" s="3" t="str">
        <f>VLOOKUP(F109,'ESO zone constants'!$A$3:$D$9999,4,FALSE)</f>
        <v>The Rift</v>
      </c>
    </row>
    <row r="110" spans="1:14" x14ac:dyDescent="0.25">
      <c r="A110" s="80">
        <v>110</v>
      </c>
      <c r="F110">
        <v>103</v>
      </c>
      <c r="J110" s="30" t="str">
        <f t="shared" si="6"/>
        <v>[110]=103,</v>
      </c>
      <c r="K110" s="3">
        <f t="shared" si="7"/>
        <v>110</v>
      </c>
      <c r="L110" s="3">
        <f t="shared" si="8"/>
        <v>103</v>
      </c>
      <c r="M110" s="8" t="str">
        <f>VLOOKUP(A110,'ESO wayshrine names'!$A$3:$B$9992,2,)</f>
        <v>Skald's Retreat Wayshrine</v>
      </c>
      <c r="N110" s="3" t="str">
        <f>VLOOKUP(F110,'ESO zone constants'!$A$3:$D$9999,4,FALSE)</f>
        <v>The Rift</v>
      </c>
    </row>
    <row r="111" spans="1:14" x14ac:dyDescent="0.25">
      <c r="A111" s="80">
        <v>111</v>
      </c>
      <c r="F111">
        <v>103</v>
      </c>
      <c r="J111" s="30" t="str">
        <f t="shared" si="6"/>
        <v>[111]=103,</v>
      </c>
      <c r="K111" s="3">
        <f t="shared" si="7"/>
        <v>111</v>
      </c>
      <c r="L111" s="3">
        <f t="shared" si="8"/>
        <v>103</v>
      </c>
      <c r="M111" s="8" t="str">
        <f>VLOOKUP(A111,'ESO wayshrine names'!$A$3:$B$9992,2,)</f>
        <v>Trolhetta Wayshrine</v>
      </c>
      <c r="N111" s="3" t="str">
        <f>VLOOKUP(F111,'ESO zone constants'!$A$3:$D$9999,4,FALSE)</f>
        <v>The Rift</v>
      </c>
    </row>
    <row r="112" spans="1:14" x14ac:dyDescent="0.25">
      <c r="A112" s="80">
        <v>112</v>
      </c>
      <c r="F112">
        <v>103</v>
      </c>
      <c r="J112" s="30" t="str">
        <f t="shared" si="6"/>
        <v>[112]=103,</v>
      </c>
      <c r="K112" s="3">
        <f t="shared" si="7"/>
        <v>112</v>
      </c>
      <c r="L112" s="3">
        <f t="shared" si="8"/>
        <v>103</v>
      </c>
      <c r="M112" s="8" t="str">
        <f>VLOOKUP(A112,'ESO wayshrine names'!$A$3:$B$9992,2,)</f>
        <v>Trolhetta Summit Wayshrine</v>
      </c>
      <c r="N112" s="3" t="str">
        <f>VLOOKUP(F112,'ESO zone constants'!$A$3:$D$9999,4,FALSE)</f>
        <v>The Rift</v>
      </c>
    </row>
    <row r="113" spans="1:14" x14ac:dyDescent="0.25">
      <c r="A113" s="80">
        <v>113</v>
      </c>
      <c r="F113">
        <v>103</v>
      </c>
      <c r="J113" s="30" t="str">
        <f t="shared" si="6"/>
        <v>[113]=103,</v>
      </c>
      <c r="K113" s="3">
        <f t="shared" si="7"/>
        <v>113</v>
      </c>
      <c r="L113" s="3">
        <f t="shared" si="8"/>
        <v>103</v>
      </c>
      <c r="M113" s="8" t="str">
        <f>VLOOKUP(A113,'ESO wayshrine names'!$A$3:$B$9992,2,)</f>
        <v>Honrich Tower Wayshrine</v>
      </c>
      <c r="N113" s="3" t="str">
        <f>VLOOKUP(F113,'ESO zone constants'!$A$3:$D$9999,4,FALSE)</f>
        <v>The Rift</v>
      </c>
    </row>
    <row r="114" spans="1:14" x14ac:dyDescent="0.25">
      <c r="A114" s="80">
        <v>114</v>
      </c>
      <c r="F114">
        <v>103</v>
      </c>
      <c r="J114" s="30" t="str">
        <f t="shared" si="6"/>
        <v>[114]=103,</v>
      </c>
      <c r="K114" s="3">
        <f t="shared" si="7"/>
        <v>114</v>
      </c>
      <c r="L114" s="3">
        <f t="shared" si="8"/>
        <v>103</v>
      </c>
      <c r="M114" s="8" t="str">
        <f>VLOOKUP(A114,'ESO wayshrine names'!$A$3:$B$9992,2,)</f>
        <v>Fallowstone Hall Wayshrine</v>
      </c>
      <c r="N114" s="3" t="str">
        <f>VLOOKUP(F114,'ESO zone constants'!$A$3:$D$9999,4,FALSE)</f>
        <v>The Rift</v>
      </c>
    </row>
    <row r="115" spans="1:14" x14ac:dyDescent="0.25">
      <c r="A115" s="80">
        <v>115</v>
      </c>
      <c r="F115">
        <v>103</v>
      </c>
      <c r="J115" s="30" t="str">
        <f t="shared" si="6"/>
        <v>[115]=103,</v>
      </c>
      <c r="K115" s="3">
        <f t="shared" si="7"/>
        <v>115</v>
      </c>
      <c r="L115" s="3">
        <f t="shared" si="8"/>
        <v>103</v>
      </c>
      <c r="M115" s="8" t="str">
        <f>VLOOKUP(A115,'ESO wayshrine names'!$A$3:$B$9992,2,)</f>
        <v>Northwind Mine Wayshrine</v>
      </c>
      <c r="N115" s="3" t="str">
        <f>VLOOKUP(F115,'ESO zone constants'!$A$3:$D$9999,4,FALSE)</f>
        <v>The Rift</v>
      </c>
    </row>
    <row r="116" spans="1:14" x14ac:dyDescent="0.25">
      <c r="A116" s="80">
        <v>116</v>
      </c>
      <c r="F116">
        <v>103</v>
      </c>
      <c r="J116" s="30" t="str">
        <f t="shared" si="6"/>
        <v>[116]=103,</v>
      </c>
      <c r="K116" s="3">
        <f t="shared" si="7"/>
        <v>116</v>
      </c>
      <c r="L116" s="3">
        <f t="shared" si="8"/>
        <v>103</v>
      </c>
      <c r="M116" s="8" t="str">
        <f>VLOOKUP(A116,'ESO wayshrine names'!$A$3:$B$9992,2,)</f>
        <v>Geirmund's Hall Wayshrine</v>
      </c>
      <c r="N116" s="3" t="str">
        <f>VLOOKUP(F116,'ESO zone constants'!$A$3:$D$9999,4,FALSE)</f>
        <v>The Rift</v>
      </c>
    </row>
    <row r="117" spans="1:14" x14ac:dyDescent="0.25">
      <c r="A117" s="80">
        <v>117</v>
      </c>
      <c r="F117">
        <v>103</v>
      </c>
      <c r="J117" s="30" t="str">
        <f t="shared" si="6"/>
        <v>[117]=103,</v>
      </c>
      <c r="K117" s="3">
        <f t="shared" si="7"/>
        <v>117</v>
      </c>
      <c r="L117" s="3">
        <f t="shared" si="8"/>
        <v>103</v>
      </c>
      <c r="M117" s="8" t="str">
        <f>VLOOKUP(A117,'ESO wayshrine names'!$A$3:$B$9992,2,)</f>
        <v>Taarengrav Wayshrine</v>
      </c>
      <c r="N117" s="3" t="str">
        <f>VLOOKUP(F117,'ESO zone constants'!$A$3:$D$9999,4,FALSE)</f>
        <v>The Rift</v>
      </c>
    </row>
    <row r="118" spans="1:14" x14ac:dyDescent="0.25">
      <c r="A118" s="80">
        <v>118</v>
      </c>
      <c r="F118">
        <v>103</v>
      </c>
      <c r="J118" s="30" t="str">
        <f t="shared" si="6"/>
        <v>[118]=103,</v>
      </c>
      <c r="K118" s="3">
        <f t="shared" si="7"/>
        <v>118</v>
      </c>
      <c r="L118" s="3">
        <f t="shared" si="8"/>
        <v>103</v>
      </c>
      <c r="M118" s="8" t="str">
        <f>VLOOKUP(A118,'ESO wayshrine names'!$A$3:$B$9992,2,)</f>
        <v>Nimalten Wayshrine</v>
      </c>
      <c r="N118" s="3" t="str">
        <f>VLOOKUP(F118,'ESO zone constants'!$A$3:$D$9999,4,FALSE)</f>
        <v>The Rift</v>
      </c>
    </row>
    <row r="119" spans="1:14" x14ac:dyDescent="0.25">
      <c r="A119" s="80">
        <v>119</v>
      </c>
      <c r="F119">
        <v>103</v>
      </c>
      <c r="J119" s="30" t="str">
        <f t="shared" si="6"/>
        <v>[119]=103,</v>
      </c>
      <c r="K119" s="3">
        <f t="shared" si="7"/>
        <v>119</v>
      </c>
      <c r="L119" s="3">
        <f t="shared" si="8"/>
        <v>103</v>
      </c>
      <c r="M119" s="8" t="str">
        <f>VLOOKUP(A119,'ESO wayshrine names'!$A$3:$B$9992,2,)</f>
        <v>Ragged Hills Wayshrine</v>
      </c>
      <c r="N119" s="3" t="str">
        <f>VLOOKUP(F119,'ESO zone constants'!$A$3:$D$9999,4,FALSE)</f>
        <v>The Rift</v>
      </c>
    </row>
    <row r="120" spans="1:14" x14ac:dyDescent="0.25">
      <c r="A120" s="80">
        <v>120</v>
      </c>
      <c r="F120">
        <v>103</v>
      </c>
      <c r="J120" s="30" t="str">
        <f t="shared" si="6"/>
        <v>[120]=103,</v>
      </c>
      <c r="K120" s="3">
        <f t="shared" si="7"/>
        <v>120</v>
      </c>
      <c r="L120" s="3">
        <f t="shared" si="8"/>
        <v>103</v>
      </c>
      <c r="M120" s="8" t="str">
        <f>VLOOKUP(A120,'ESO wayshrine names'!$A$3:$B$9992,2,)</f>
        <v>Fullhelm Fort Wayshrine</v>
      </c>
      <c r="N120" s="3" t="str">
        <f>VLOOKUP(F120,'ESO zone constants'!$A$3:$D$9999,4,FALSE)</f>
        <v>The Rift</v>
      </c>
    </row>
    <row r="121" spans="1:14" x14ac:dyDescent="0.25">
      <c r="A121" s="80">
        <v>121</v>
      </c>
      <c r="F121">
        <v>381</v>
      </c>
      <c r="J121" s="30" t="str">
        <f t="shared" si="6"/>
        <v>[121]=381,</v>
      </c>
      <c r="K121" s="3">
        <f t="shared" si="7"/>
        <v>121</v>
      </c>
      <c r="L121" s="3">
        <f t="shared" si="8"/>
        <v>381</v>
      </c>
      <c r="M121" s="8" t="str">
        <f>VLOOKUP(A121,'ESO wayshrine names'!$A$3:$B$9992,2,)</f>
        <v>Skywatch Wayshrine</v>
      </c>
      <c r="N121" s="3" t="str">
        <f>VLOOKUP(F121,'ESO zone constants'!$A$3:$D$9999,4,FALSE)</f>
        <v>Auridon</v>
      </c>
    </row>
    <row r="122" spans="1:14" x14ac:dyDescent="0.25">
      <c r="A122" s="80">
        <v>122</v>
      </c>
      <c r="F122">
        <v>381</v>
      </c>
      <c r="J122" s="30" t="str">
        <f t="shared" si="6"/>
        <v>[122]=381,</v>
      </c>
      <c r="K122" s="3">
        <f t="shared" si="7"/>
        <v>122</v>
      </c>
      <c r="L122" s="3">
        <f t="shared" si="8"/>
        <v>381</v>
      </c>
      <c r="M122" s="8" t="str">
        <f>VLOOKUP(A122,'ESO wayshrine names'!$A$3:$B$9992,2,)</f>
        <v>Quendeluun Wayshrine</v>
      </c>
      <c r="N122" s="3" t="str">
        <f>VLOOKUP(F122,'ESO zone constants'!$A$3:$D$9999,4,FALSE)</f>
        <v>Auridon</v>
      </c>
    </row>
    <row r="123" spans="1:14" x14ac:dyDescent="0.25">
      <c r="A123" s="80">
        <v>123</v>
      </c>
      <c r="F123">
        <v>381</v>
      </c>
      <c r="J123" s="30" t="str">
        <f t="shared" si="6"/>
        <v>[123]=381,</v>
      </c>
      <c r="K123" s="3">
        <f t="shared" si="7"/>
        <v>123</v>
      </c>
      <c r="L123" s="3">
        <f t="shared" si="8"/>
        <v>381</v>
      </c>
      <c r="M123" s="8" t="str">
        <f>VLOOKUP(A123,'ESO wayshrine names'!$A$3:$B$9992,2,)</f>
        <v>College Wayshrine</v>
      </c>
      <c r="N123" s="3" t="str">
        <f>VLOOKUP(F123,'ESO zone constants'!$A$3:$D$9999,4,FALSE)</f>
        <v>Auridon</v>
      </c>
    </row>
    <row r="124" spans="1:14" x14ac:dyDescent="0.25">
      <c r="A124" s="80">
        <v>124</v>
      </c>
      <c r="F124">
        <v>381</v>
      </c>
      <c r="J124" s="30" t="str">
        <f t="shared" si="6"/>
        <v>[124]=381,</v>
      </c>
      <c r="K124" s="3">
        <f t="shared" si="7"/>
        <v>124</v>
      </c>
      <c r="L124" s="3">
        <f t="shared" si="8"/>
        <v>381</v>
      </c>
      <c r="M124" s="8" t="str">
        <f>VLOOKUP(A124,'ESO wayshrine names'!$A$3:$B$9992,2,)</f>
        <v>Greenwater Wayshrine</v>
      </c>
      <c r="N124" s="3" t="str">
        <f>VLOOKUP(F124,'ESO zone constants'!$A$3:$D$9999,4,FALSE)</f>
        <v>Auridon</v>
      </c>
    </row>
    <row r="125" spans="1:14" x14ac:dyDescent="0.25">
      <c r="A125" s="80">
        <v>125</v>
      </c>
      <c r="F125">
        <v>281</v>
      </c>
      <c r="J125" s="30" t="str">
        <f t="shared" si="6"/>
        <v>[125]=281,</v>
      </c>
      <c r="K125" s="3">
        <f t="shared" si="7"/>
        <v>125</v>
      </c>
      <c r="L125" s="3">
        <f t="shared" si="8"/>
        <v>281</v>
      </c>
      <c r="M125" s="8" t="str">
        <f>VLOOKUP(A125,'ESO wayshrine names'!$A$3:$B$9992,2,)</f>
        <v>Fort Zeren Wayshrine</v>
      </c>
      <c r="N125" s="3" t="str">
        <f>VLOOKUP(F125,'ESO zone constants'!$A$3:$D$9999,4,FALSE)</f>
        <v>Bal Foyen</v>
      </c>
    </row>
    <row r="126" spans="1:14" x14ac:dyDescent="0.25">
      <c r="A126" s="80">
        <v>126</v>
      </c>
      <c r="F126">
        <v>281</v>
      </c>
      <c r="J126" s="30" t="str">
        <f t="shared" si="6"/>
        <v>[126]=281,</v>
      </c>
      <c r="K126" s="3">
        <f t="shared" si="7"/>
        <v>126</v>
      </c>
      <c r="L126" s="3">
        <f t="shared" si="8"/>
        <v>281</v>
      </c>
      <c r="M126" s="8" t="str">
        <f>VLOOKUP(A126,'ESO wayshrine names'!$A$3:$B$9992,2,)</f>
        <v>Foyen Docks Wayshrine</v>
      </c>
      <c r="N126" s="3" t="str">
        <f>VLOOKUP(F126,'ESO zone constants'!$A$3:$D$9999,4,FALSE)</f>
        <v>Bal Foyen</v>
      </c>
    </row>
    <row r="127" spans="1:14" x14ac:dyDescent="0.25">
      <c r="A127" s="80">
        <v>127</v>
      </c>
      <c r="F127">
        <v>381</v>
      </c>
      <c r="J127" s="30" t="str">
        <f t="shared" si="6"/>
        <v>[127]=381,</v>
      </c>
      <c r="K127" s="3">
        <f t="shared" si="7"/>
        <v>127</v>
      </c>
      <c r="L127" s="3">
        <f t="shared" si="8"/>
        <v>381</v>
      </c>
      <c r="M127" s="8" t="str">
        <f>VLOOKUP(A127,'ESO wayshrine names'!$A$3:$B$9992,2,)</f>
        <v>Windy Glade Wayshrine</v>
      </c>
      <c r="N127" s="3" t="str">
        <f>VLOOKUP(F127,'ESO zone constants'!$A$3:$D$9999,4,FALSE)</f>
        <v>Auridon</v>
      </c>
    </row>
    <row r="128" spans="1:14" x14ac:dyDescent="0.25">
      <c r="A128" s="80">
        <v>128</v>
      </c>
      <c r="F128">
        <v>347</v>
      </c>
      <c r="J128" s="30" t="str">
        <f t="shared" si="6"/>
        <v>[128]=347,</v>
      </c>
      <c r="K128" s="3">
        <f t="shared" si="7"/>
        <v>128</v>
      </c>
      <c r="L128" s="3">
        <f t="shared" si="8"/>
        <v>347</v>
      </c>
      <c r="M128" s="8" t="str">
        <f>VLOOKUP(A128,'ESO wayshrine names'!$A$3:$B$9992,2,)</f>
        <v>Library of Dusk Wayshrine</v>
      </c>
      <c r="N128" s="3" t="str">
        <f>VLOOKUP(F128,'ESO zone constants'!$A$3:$D$9999,4,FALSE)</f>
        <v>Coldharbour</v>
      </c>
    </row>
    <row r="129" spans="1:14" x14ac:dyDescent="0.25">
      <c r="A129" s="80">
        <v>129</v>
      </c>
      <c r="F129">
        <v>347</v>
      </c>
      <c r="J129" s="30" t="str">
        <f t="shared" si="6"/>
        <v>[129]=347,</v>
      </c>
      <c r="K129" s="3">
        <f t="shared" si="7"/>
        <v>129</v>
      </c>
      <c r="L129" s="3">
        <f t="shared" si="8"/>
        <v>347</v>
      </c>
      <c r="M129" s="8" t="str">
        <f>VLOOKUP(A129,'ESO wayshrine names'!$A$3:$B$9992,2,)</f>
        <v>Great Shackle Wayshrine</v>
      </c>
      <c r="N129" s="3" t="str">
        <f>VLOOKUP(F129,'ESO zone constants'!$A$3:$D$9999,4,FALSE)</f>
        <v>Coldharbour</v>
      </c>
    </row>
    <row r="130" spans="1:14" x14ac:dyDescent="0.25">
      <c r="A130" s="80">
        <v>130</v>
      </c>
      <c r="F130">
        <v>347</v>
      </c>
      <c r="J130" s="30" t="str">
        <f t="shared" si="6"/>
        <v>[130]=347,</v>
      </c>
      <c r="K130" s="3">
        <f t="shared" si="7"/>
        <v>130</v>
      </c>
      <c r="L130" s="3">
        <f t="shared" si="8"/>
        <v>347</v>
      </c>
      <c r="M130" s="8" t="str">
        <f>VLOOKUP(A130,'ESO wayshrine names'!$A$3:$B$9992,2,)</f>
        <v>The Chasm Wayshrine</v>
      </c>
      <c r="N130" s="3" t="str">
        <f>VLOOKUP(F130,'ESO zone constants'!$A$3:$D$9999,4,FALSE)</f>
        <v>Coldharbour</v>
      </c>
    </row>
    <row r="131" spans="1:14" x14ac:dyDescent="0.25">
      <c r="A131" s="80">
        <v>131</v>
      </c>
      <c r="F131">
        <v>347</v>
      </c>
      <c r="J131" s="30" t="str">
        <f t="shared" si="6"/>
        <v>[131]=347,</v>
      </c>
      <c r="K131" s="3">
        <f t="shared" si="7"/>
        <v>131</v>
      </c>
      <c r="L131" s="3">
        <f t="shared" si="8"/>
        <v>347</v>
      </c>
      <c r="M131" s="8" t="str">
        <f>VLOOKUP(A131,'ESO wayshrine names'!$A$3:$B$9992,2,)</f>
        <v>Hollow City Wayshrine</v>
      </c>
      <c r="N131" s="3" t="str">
        <f>VLOOKUP(F131,'ESO zone constants'!$A$3:$D$9999,4,FALSE)</f>
        <v>Coldharbour</v>
      </c>
    </row>
    <row r="132" spans="1:14" x14ac:dyDescent="0.25">
      <c r="A132" s="80">
        <v>132</v>
      </c>
      <c r="F132">
        <v>347</v>
      </c>
      <c r="J132" s="30" t="str">
        <f t="shared" si="6"/>
        <v>[132]=347,</v>
      </c>
      <c r="K132" s="3">
        <f t="shared" si="7"/>
        <v>132</v>
      </c>
      <c r="L132" s="3">
        <f t="shared" si="8"/>
        <v>347</v>
      </c>
      <c r="M132" s="8" t="str">
        <f>VLOOKUP(A132,'ESO wayshrine names'!$A$3:$B$9992,2,)</f>
        <v>Endless Stair Wayshrine</v>
      </c>
      <c r="N132" s="3" t="str">
        <f>VLOOKUP(F132,'ESO zone constants'!$A$3:$D$9999,4,FALSE)</f>
        <v>Coldharbour</v>
      </c>
    </row>
    <row r="133" spans="1:14" x14ac:dyDescent="0.25">
      <c r="A133" s="80">
        <v>133</v>
      </c>
      <c r="F133">
        <v>347</v>
      </c>
      <c r="J133" s="30" t="str">
        <f t="shared" si="6"/>
        <v>[133]=347,</v>
      </c>
      <c r="K133" s="3">
        <f t="shared" si="7"/>
        <v>133</v>
      </c>
      <c r="L133" s="3">
        <f t="shared" si="8"/>
        <v>347</v>
      </c>
      <c r="M133" s="8" t="str">
        <f>VLOOKUP(A133,'ESO wayshrine names'!$A$3:$B$9992,2,)</f>
        <v>Everfull Flagon Wayshrine</v>
      </c>
      <c r="N133" s="3" t="str">
        <f>VLOOKUP(F133,'ESO zone constants'!$A$3:$D$9999,4,FALSE)</f>
        <v>Coldharbour</v>
      </c>
    </row>
    <row r="134" spans="1:14" x14ac:dyDescent="0.25">
      <c r="A134" s="80">
        <v>134</v>
      </c>
      <c r="F134">
        <v>347</v>
      </c>
      <c r="J134" s="30" t="str">
        <f t="shared" si="6"/>
        <v>[134]=347,</v>
      </c>
      <c r="K134" s="3">
        <f t="shared" si="7"/>
        <v>134</v>
      </c>
      <c r="L134" s="3">
        <f t="shared" si="8"/>
        <v>347</v>
      </c>
      <c r="M134" s="8" t="str">
        <f>VLOOKUP(A134,'ESO wayshrine names'!$A$3:$B$9992,2,)</f>
        <v>Moonless Walk Wayshrine</v>
      </c>
      <c r="N134" s="3" t="str">
        <f>VLOOKUP(F134,'ESO zone constants'!$A$3:$D$9999,4,FALSE)</f>
        <v>Coldharbour</v>
      </c>
    </row>
    <row r="135" spans="1:14" x14ac:dyDescent="0.25">
      <c r="A135" s="80">
        <v>135</v>
      </c>
      <c r="F135">
        <v>347</v>
      </c>
      <c r="J135" s="30" t="str">
        <f t="shared" si="6"/>
        <v>[135]=347,</v>
      </c>
      <c r="K135" s="3">
        <f t="shared" si="7"/>
        <v>135</v>
      </c>
      <c r="L135" s="3">
        <f t="shared" si="8"/>
        <v>347</v>
      </c>
      <c r="M135" s="8" t="str">
        <f>VLOOKUP(A135,'ESO wayshrine names'!$A$3:$B$9992,2,)</f>
        <v>Haj Uxith Wayshrine</v>
      </c>
      <c r="N135" s="3" t="str">
        <f>VLOOKUP(F135,'ESO zone constants'!$A$3:$D$9999,4,FALSE)</f>
        <v>Coldharbour</v>
      </c>
    </row>
    <row r="136" spans="1:14" x14ac:dyDescent="0.25">
      <c r="A136" s="80">
        <v>136</v>
      </c>
      <c r="F136">
        <v>347</v>
      </c>
      <c r="J136" s="30" t="str">
        <f t="shared" si="6"/>
        <v>[136]=347,</v>
      </c>
      <c r="K136" s="3">
        <f t="shared" si="7"/>
        <v>136</v>
      </c>
      <c r="L136" s="3">
        <f t="shared" si="8"/>
        <v>347</v>
      </c>
      <c r="M136" s="8" t="str">
        <f>VLOOKUP(A136,'ESO wayshrine names'!$A$3:$B$9992,2,)</f>
        <v>Manor of Revelry Wayshrine</v>
      </c>
      <c r="N136" s="3" t="str">
        <f>VLOOKUP(F136,'ESO zone constants'!$A$3:$D$9999,4,FALSE)</f>
        <v>Coldharbour</v>
      </c>
    </row>
    <row r="137" spans="1:14" x14ac:dyDescent="0.25">
      <c r="A137" s="80">
        <v>137</v>
      </c>
      <c r="F137">
        <v>104</v>
      </c>
      <c r="J137" s="30" t="str">
        <f t="shared" si="6"/>
        <v>[137]=104,</v>
      </c>
      <c r="K137" s="3">
        <f t="shared" si="7"/>
        <v>137</v>
      </c>
      <c r="L137" s="3">
        <f t="shared" si="8"/>
        <v>104</v>
      </c>
      <c r="M137" s="8" t="str">
        <f>VLOOKUP(A137,'ESO wayshrine names'!$A$3:$B$9992,2,)</f>
        <v>Sep's Spine Wayshrine</v>
      </c>
      <c r="N137" s="3" t="str">
        <f>VLOOKUP(F137,'ESO zone constants'!$A$3:$D$9999,4,FALSE)</f>
        <v>Alik'r Desert</v>
      </c>
    </row>
    <row r="138" spans="1:14" x14ac:dyDescent="0.25">
      <c r="A138" s="80">
        <v>138</v>
      </c>
      <c r="F138">
        <v>534</v>
      </c>
      <c r="J138" s="30" t="str">
        <f t="shared" si="6"/>
        <v>[138]=534,</v>
      </c>
      <c r="K138" s="3">
        <f t="shared" si="7"/>
        <v>138</v>
      </c>
      <c r="L138" s="3">
        <f t="shared" si="8"/>
        <v>534</v>
      </c>
      <c r="M138" s="8" t="str">
        <f>VLOOKUP(A138,'ESO wayshrine names'!$A$3:$B$9992,2,)</f>
        <v>Port Hunding Wayshrine</v>
      </c>
      <c r="N138" s="3" t="str">
        <f>VLOOKUP(F138,'ESO zone constants'!$A$3:$D$9999,4,FALSE)</f>
        <v>Stros M'Kai</v>
      </c>
    </row>
    <row r="139" spans="1:14" x14ac:dyDescent="0.25">
      <c r="A139" s="80">
        <v>139</v>
      </c>
      <c r="F139">
        <v>347</v>
      </c>
      <c r="J139" s="30" t="str">
        <f t="shared" ref="J139:J202" si="9">IF(A139&lt;&gt;"",IF(F139&lt;&gt;"",IF(OR(ISNA(A139),ISNA(F139)),"","["&amp;A139&amp;"]="&amp;F139&amp;","),""),"")</f>
        <v>[139]=347,</v>
      </c>
      <c r="K139" s="3">
        <f t="shared" ref="K139:K202" si="10">A139</f>
        <v>139</v>
      </c>
      <c r="L139" s="3">
        <f t="shared" ref="L139:L202" si="11">F139</f>
        <v>347</v>
      </c>
      <c r="M139" s="8" t="str">
        <f>VLOOKUP(A139,'ESO wayshrine names'!$A$3:$B$9992,2,)</f>
        <v>Reaver Citadel Wayshrine</v>
      </c>
      <c r="N139" s="3" t="str">
        <f>VLOOKUP(F139,'ESO zone constants'!$A$3:$D$9999,4,FALSE)</f>
        <v>Coldharbour</v>
      </c>
    </row>
    <row r="140" spans="1:14" x14ac:dyDescent="0.25">
      <c r="A140" s="80">
        <v>140</v>
      </c>
      <c r="F140">
        <v>347</v>
      </c>
      <c r="J140" s="30" t="str">
        <f t="shared" si="9"/>
        <v>[140]=347,</v>
      </c>
      <c r="K140" s="3">
        <f t="shared" si="10"/>
        <v>140</v>
      </c>
      <c r="L140" s="3">
        <f t="shared" si="11"/>
        <v>347</v>
      </c>
      <c r="M140" s="8" t="str">
        <f>VLOOKUP(A140,'ESO wayshrine names'!$A$3:$B$9992,2,)</f>
        <v>The Orchard Wayshrine</v>
      </c>
      <c r="N140" s="3" t="str">
        <f>VLOOKUP(F140,'ESO zone constants'!$A$3:$D$9999,4,FALSE)</f>
        <v>Coldharbour</v>
      </c>
    </row>
    <row r="141" spans="1:14" x14ac:dyDescent="0.25">
      <c r="A141" s="80">
        <v>141</v>
      </c>
      <c r="F141">
        <v>537</v>
      </c>
      <c r="J141" s="30" t="str">
        <f t="shared" si="9"/>
        <v>[141]=537,</v>
      </c>
      <c r="K141" s="3">
        <f t="shared" si="10"/>
        <v>141</v>
      </c>
      <c r="L141" s="3">
        <f t="shared" si="11"/>
        <v>537</v>
      </c>
      <c r="M141" s="8" t="str">
        <f>VLOOKUP(A141,'ESO wayshrine names'!$A$3:$B$9992,2,)</f>
        <v>Khenarthi's Roost Wayshrine</v>
      </c>
      <c r="N141" s="3" t="str">
        <f>VLOOKUP(F141,'ESO zone constants'!$A$3:$D$9999,4,FALSE)</f>
        <v>Khenarthi's Roost</v>
      </c>
    </row>
    <row r="142" spans="1:14" x14ac:dyDescent="0.25">
      <c r="A142" s="80">
        <v>142</v>
      </c>
      <c r="F142">
        <v>537</v>
      </c>
      <c r="J142" s="30" t="str">
        <f t="shared" si="9"/>
        <v>[142]=537,</v>
      </c>
      <c r="K142" s="3">
        <f t="shared" si="10"/>
        <v>142</v>
      </c>
      <c r="L142" s="3">
        <f t="shared" si="11"/>
        <v>537</v>
      </c>
      <c r="M142" s="8" t="str">
        <f>VLOOKUP(A142,'ESO wayshrine names'!$A$3:$B$9992,2,)</f>
        <v>Mistral Wayshrine</v>
      </c>
      <c r="N142" s="3" t="str">
        <f>VLOOKUP(F142,'ESO zone constants'!$A$3:$D$9999,4,FALSE)</f>
        <v>Khenarthi's Roost</v>
      </c>
    </row>
    <row r="143" spans="1:14" x14ac:dyDescent="0.25">
      <c r="A143" s="80">
        <v>143</v>
      </c>
      <c r="F143">
        <v>108</v>
      </c>
      <c r="J143" s="30" t="str">
        <f t="shared" si="9"/>
        <v>[143]=108,</v>
      </c>
      <c r="K143" s="3">
        <f t="shared" si="10"/>
        <v>143</v>
      </c>
      <c r="L143" s="3">
        <f t="shared" si="11"/>
        <v>108</v>
      </c>
      <c r="M143" s="8" t="str">
        <f>VLOOKUP(A143,'ESO wayshrine names'!$A$3:$B$9992,2,)</f>
        <v>Marbruk Wayshrine</v>
      </c>
      <c r="N143" s="3" t="str">
        <f>VLOOKUP(F143,'ESO zone constants'!$A$3:$D$9999,4,FALSE)</f>
        <v>Greenshade</v>
      </c>
    </row>
    <row r="144" spans="1:14" x14ac:dyDescent="0.25">
      <c r="A144" s="80">
        <v>144</v>
      </c>
      <c r="F144">
        <v>382</v>
      </c>
      <c r="J144" s="30" t="str">
        <f t="shared" si="9"/>
        <v>[144]=382,</v>
      </c>
      <c r="K144" s="3">
        <f t="shared" si="10"/>
        <v>144</v>
      </c>
      <c r="L144" s="3">
        <f t="shared" si="11"/>
        <v>382</v>
      </c>
      <c r="M144" s="8" t="str">
        <f>VLOOKUP(A144,'ESO wayshrine names'!$A$3:$B$9992,2,)</f>
        <v>Vinedusk Wayshrine</v>
      </c>
      <c r="N144" s="3" t="str">
        <f>VLOOKUP(F144,'ESO zone constants'!$A$3:$D$9999,4,FALSE)</f>
        <v>Reaper's March</v>
      </c>
    </row>
    <row r="145" spans="1:14" x14ac:dyDescent="0.25">
      <c r="A145" s="80">
        <v>145</v>
      </c>
      <c r="F145">
        <v>347</v>
      </c>
      <c r="J145" s="30" t="str">
        <f t="shared" si="9"/>
        <v>[145]=347,</v>
      </c>
      <c r="K145" s="3">
        <f t="shared" si="10"/>
        <v>145</v>
      </c>
      <c r="L145" s="3">
        <f t="shared" si="11"/>
        <v>347</v>
      </c>
      <c r="M145" s="8" t="str">
        <f>VLOOKUP(A145,'ESO wayshrine names'!$A$3:$B$9992,2,)</f>
        <v>Shrouded Plains Wayshrine</v>
      </c>
      <c r="N145" s="3" t="str">
        <f>VLOOKUP(F145,'ESO zone constants'!$A$3:$D$9999,4,FALSE)</f>
        <v>Coldharbour</v>
      </c>
    </row>
    <row r="146" spans="1:14" x14ac:dyDescent="0.25">
      <c r="A146" s="80">
        <v>146</v>
      </c>
      <c r="F146">
        <v>347</v>
      </c>
      <c r="J146" s="30" t="str">
        <f t="shared" si="9"/>
        <v>[146]=347,</v>
      </c>
      <c r="K146" s="3">
        <f t="shared" si="10"/>
        <v>146</v>
      </c>
      <c r="L146" s="3">
        <f t="shared" si="11"/>
        <v>347</v>
      </c>
      <c r="M146" s="8" t="str">
        <f>VLOOKUP(A146,'ESO wayshrine names'!$A$3:$B$9992,2,)</f>
        <v>Court of Contempt Wayshrine</v>
      </c>
      <c r="N146" s="3" t="str">
        <f>VLOOKUP(F146,'ESO zone constants'!$A$3:$D$9999,4,FALSE)</f>
        <v>Coldharbour</v>
      </c>
    </row>
    <row r="147" spans="1:14" x14ac:dyDescent="0.25">
      <c r="A147" s="80">
        <v>147</v>
      </c>
      <c r="F147">
        <v>108</v>
      </c>
      <c r="J147" s="30" t="str">
        <f t="shared" si="9"/>
        <v>[147]=108,</v>
      </c>
      <c r="K147" s="3">
        <f t="shared" si="10"/>
        <v>147</v>
      </c>
      <c r="L147" s="3">
        <f t="shared" si="11"/>
        <v>108</v>
      </c>
      <c r="M147" s="8" t="str">
        <f>VLOOKUP(A147,'ESO wayshrine names'!$A$3:$B$9992,2,)</f>
        <v>Greenheart Wayshrine</v>
      </c>
      <c r="N147" s="3" t="str">
        <f>VLOOKUP(F147,'ESO zone constants'!$A$3:$D$9999,4,FALSE)</f>
        <v>Greenshade</v>
      </c>
    </row>
    <row r="148" spans="1:14" x14ac:dyDescent="0.25">
      <c r="A148" s="80">
        <v>148</v>
      </c>
      <c r="F148">
        <v>108</v>
      </c>
      <c r="J148" s="30" t="str">
        <f t="shared" si="9"/>
        <v>[148]=108,</v>
      </c>
      <c r="K148" s="3">
        <f t="shared" si="10"/>
        <v>148</v>
      </c>
      <c r="L148" s="3">
        <f t="shared" si="11"/>
        <v>108</v>
      </c>
      <c r="M148" s="8" t="str">
        <f>VLOOKUP(A148,'ESO wayshrine names'!$A$3:$B$9992,2,)</f>
        <v>Labyrinth Wayshrine</v>
      </c>
      <c r="N148" s="3" t="str">
        <f>VLOOKUP(F148,'ESO zone constants'!$A$3:$D$9999,4,FALSE)</f>
        <v>Greenshade</v>
      </c>
    </row>
    <row r="149" spans="1:14" x14ac:dyDescent="0.25">
      <c r="A149" s="80">
        <v>149</v>
      </c>
      <c r="F149">
        <v>108</v>
      </c>
      <c r="J149" s="30" t="str">
        <f t="shared" si="9"/>
        <v>[149]=108,</v>
      </c>
      <c r="K149" s="3">
        <f t="shared" si="10"/>
        <v>149</v>
      </c>
      <c r="L149" s="3">
        <f t="shared" si="11"/>
        <v>108</v>
      </c>
      <c r="M149" s="8" t="str">
        <f>VLOOKUP(A149,'ESO wayshrine names'!$A$3:$B$9992,2,)</f>
        <v>Falinesti Wayshrine</v>
      </c>
      <c r="N149" s="3" t="str">
        <f>VLOOKUP(F149,'ESO zone constants'!$A$3:$D$9999,4,FALSE)</f>
        <v>Greenshade</v>
      </c>
    </row>
    <row r="150" spans="1:14" x14ac:dyDescent="0.25">
      <c r="A150" s="80">
        <v>150</v>
      </c>
      <c r="F150">
        <v>108</v>
      </c>
      <c r="J150" s="30" t="str">
        <f t="shared" si="9"/>
        <v>[150]=108,</v>
      </c>
      <c r="K150" s="3">
        <f t="shared" si="10"/>
        <v>150</v>
      </c>
      <c r="L150" s="3">
        <f t="shared" si="11"/>
        <v>108</v>
      </c>
      <c r="M150" s="8" t="str">
        <f>VLOOKUP(A150,'ESO wayshrine names'!$A$3:$B$9992,2,)</f>
        <v>Seaside Sanctuary</v>
      </c>
      <c r="N150" s="3" t="str">
        <f>VLOOKUP(F150,'ESO zone constants'!$A$3:$D$9999,4,FALSE)</f>
        <v>Greenshade</v>
      </c>
    </row>
    <row r="151" spans="1:14" x14ac:dyDescent="0.25">
      <c r="A151" s="80">
        <v>151</v>
      </c>
      <c r="F151">
        <v>108</v>
      </c>
      <c r="J151" s="30" t="str">
        <f t="shared" si="9"/>
        <v>[151]=108,</v>
      </c>
      <c r="K151" s="3">
        <f t="shared" si="10"/>
        <v>151</v>
      </c>
      <c r="L151" s="3">
        <f t="shared" si="11"/>
        <v>108</v>
      </c>
      <c r="M151" s="8" t="str">
        <f>VLOOKUP(A151,'ESO wayshrine names'!$A$3:$B$9992,2,)</f>
        <v>Verrant Morass Wayshrine</v>
      </c>
      <c r="N151" s="3" t="str">
        <f>VLOOKUP(F151,'ESO zone constants'!$A$3:$D$9999,4,FALSE)</f>
        <v>Greenshade</v>
      </c>
    </row>
    <row r="152" spans="1:14" x14ac:dyDescent="0.25">
      <c r="A152" s="80">
        <v>152</v>
      </c>
      <c r="F152">
        <v>108</v>
      </c>
      <c r="J152" s="30" t="str">
        <f t="shared" si="9"/>
        <v>[152]=108,</v>
      </c>
      <c r="K152" s="3">
        <f t="shared" si="10"/>
        <v>152</v>
      </c>
      <c r="L152" s="3">
        <f t="shared" si="11"/>
        <v>108</v>
      </c>
      <c r="M152" s="8" t="str">
        <f>VLOOKUP(A152,'ESO wayshrine names'!$A$3:$B$9992,2,)</f>
        <v>Woodhearth Wayshrine</v>
      </c>
      <c r="N152" s="3" t="str">
        <f>VLOOKUP(F152,'ESO zone constants'!$A$3:$D$9999,4,FALSE)</f>
        <v>Greenshade</v>
      </c>
    </row>
    <row r="153" spans="1:14" x14ac:dyDescent="0.25">
      <c r="A153" s="80">
        <v>153</v>
      </c>
      <c r="F153">
        <v>108</v>
      </c>
      <c r="J153" s="30" t="str">
        <f t="shared" si="9"/>
        <v>[153]=108,</v>
      </c>
      <c r="K153" s="3">
        <f t="shared" si="10"/>
        <v>153</v>
      </c>
      <c r="L153" s="3">
        <f t="shared" si="11"/>
        <v>108</v>
      </c>
      <c r="M153" s="8" t="str">
        <f>VLOOKUP(A153,'ESO wayshrine names'!$A$3:$B$9992,2,)</f>
        <v>Moonhenge Wayshrine</v>
      </c>
      <c r="N153" s="3" t="str">
        <f>VLOOKUP(F153,'ESO zone constants'!$A$3:$D$9999,4,FALSE)</f>
        <v>Greenshade</v>
      </c>
    </row>
    <row r="154" spans="1:14" x14ac:dyDescent="0.25">
      <c r="A154" s="80">
        <v>154</v>
      </c>
      <c r="F154">
        <v>108</v>
      </c>
      <c r="J154" s="30" t="str">
        <f t="shared" si="9"/>
        <v>[154]=108,</v>
      </c>
      <c r="K154" s="3">
        <f t="shared" si="10"/>
        <v>154</v>
      </c>
      <c r="L154" s="3">
        <f t="shared" si="11"/>
        <v>108</v>
      </c>
      <c r="M154" s="8" t="str">
        <f>VLOOKUP(A154,'ESO wayshrine names'!$A$3:$B$9992,2,)</f>
        <v>Serpent's Grotto Wayshrine</v>
      </c>
      <c r="N154" s="3" t="str">
        <f>VLOOKUP(F154,'ESO zone constants'!$A$3:$D$9999,4,FALSE)</f>
        <v>Greenshade</v>
      </c>
    </row>
    <row r="155" spans="1:14" x14ac:dyDescent="0.25">
      <c r="A155" s="80">
        <v>155</v>
      </c>
      <c r="F155">
        <v>104</v>
      </c>
      <c r="J155" s="30" t="str">
        <f t="shared" si="9"/>
        <v>[155]=104,</v>
      </c>
      <c r="K155" s="3">
        <f t="shared" si="10"/>
        <v>155</v>
      </c>
      <c r="L155" s="3">
        <f t="shared" si="11"/>
        <v>104</v>
      </c>
      <c r="M155" s="8" t="str">
        <f>VLOOKUP(A155,'ESO wayshrine names'!$A$3:$B$9992,2,)</f>
        <v>Goat's Head Oasis Wayshrine</v>
      </c>
      <c r="N155" s="3" t="str">
        <f>VLOOKUP(F155,'ESO zone constants'!$A$3:$D$9999,4,FALSE)</f>
        <v>Alik'r Desert</v>
      </c>
    </row>
    <row r="156" spans="1:14" x14ac:dyDescent="0.25">
      <c r="A156" s="80">
        <v>156</v>
      </c>
      <c r="F156">
        <v>382</v>
      </c>
      <c r="J156" s="30" t="str">
        <f t="shared" si="9"/>
        <v>[156]=382,</v>
      </c>
      <c r="K156" s="3">
        <f t="shared" si="10"/>
        <v>156</v>
      </c>
      <c r="L156" s="3">
        <f t="shared" si="11"/>
        <v>382</v>
      </c>
      <c r="M156" s="8" t="str">
        <f>VLOOKUP(A156,'ESO wayshrine names'!$A$3:$B$9992,2,)</f>
        <v>Fort Grimwatch Wayshrine</v>
      </c>
      <c r="N156" s="3" t="str">
        <f>VLOOKUP(F156,'ESO zone constants'!$A$3:$D$9999,4,FALSE)</f>
        <v>Reaper's March</v>
      </c>
    </row>
    <row r="157" spans="1:14" x14ac:dyDescent="0.25">
      <c r="A157" s="80">
        <v>157</v>
      </c>
      <c r="F157">
        <v>382</v>
      </c>
      <c r="J157" s="30" t="str">
        <f t="shared" si="9"/>
        <v>[157]=382,</v>
      </c>
      <c r="K157" s="3">
        <f t="shared" si="10"/>
        <v>157</v>
      </c>
      <c r="L157" s="3">
        <f t="shared" si="11"/>
        <v>382</v>
      </c>
      <c r="M157" s="8" t="str">
        <f>VLOOKUP(A157,'ESO wayshrine names'!$A$3:$B$9992,2,)</f>
        <v>Fort Sphinxmoth Wayshrine</v>
      </c>
      <c r="N157" s="3" t="str">
        <f>VLOOKUP(F157,'ESO zone constants'!$A$3:$D$9999,4,FALSE)</f>
        <v>Reaper's March</v>
      </c>
    </row>
    <row r="158" spans="1:14" x14ac:dyDescent="0.25">
      <c r="A158" s="80">
        <v>158</v>
      </c>
      <c r="F158">
        <v>382</v>
      </c>
      <c r="J158" s="30" t="str">
        <f t="shared" si="9"/>
        <v>[158]=382,</v>
      </c>
      <c r="K158" s="3">
        <f t="shared" si="10"/>
        <v>158</v>
      </c>
      <c r="L158" s="3">
        <f t="shared" si="11"/>
        <v>382</v>
      </c>
      <c r="M158" s="8" t="str">
        <f>VLOOKUP(A158,'ESO wayshrine names'!$A$3:$B$9992,2,)</f>
        <v>Arenthia Wayshrine</v>
      </c>
      <c r="N158" s="3" t="str">
        <f>VLOOKUP(F158,'ESO zone constants'!$A$3:$D$9999,4,FALSE)</f>
        <v>Reaper's March</v>
      </c>
    </row>
    <row r="159" spans="1:14" x14ac:dyDescent="0.25">
      <c r="A159" s="80">
        <v>159</v>
      </c>
      <c r="F159">
        <v>382</v>
      </c>
      <c r="J159" s="30" t="str">
        <f t="shared" si="9"/>
        <v>[159]=382,</v>
      </c>
      <c r="K159" s="3">
        <f t="shared" si="10"/>
        <v>159</v>
      </c>
      <c r="L159" s="3">
        <f t="shared" si="11"/>
        <v>382</v>
      </c>
      <c r="M159" s="8" t="str">
        <f>VLOOKUP(A159,'ESO wayshrine names'!$A$3:$B$9992,2,)</f>
        <v>Dune Wayshrine</v>
      </c>
      <c r="N159" s="3" t="str">
        <f>VLOOKUP(F159,'ESO zone constants'!$A$3:$D$9999,4,FALSE)</f>
        <v>Reaper's March</v>
      </c>
    </row>
    <row r="160" spans="1:14" x14ac:dyDescent="0.25">
      <c r="A160" s="80">
        <v>160</v>
      </c>
      <c r="F160">
        <v>382</v>
      </c>
      <c r="J160" s="30" t="str">
        <f t="shared" si="9"/>
        <v>[160]=382,</v>
      </c>
      <c r="K160" s="3">
        <f t="shared" si="10"/>
        <v>160</v>
      </c>
      <c r="L160" s="3">
        <f t="shared" si="11"/>
        <v>382</v>
      </c>
      <c r="M160" s="8" t="str">
        <f>VLOOKUP(A160,'ESO wayshrine names'!$A$3:$B$9992,2,)</f>
        <v>Willowgrove Wayshrine</v>
      </c>
      <c r="N160" s="3" t="str">
        <f>VLOOKUP(F160,'ESO zone constants'!$A$3:$D$9999,4,FALSE)</f>
        <v>Reaper's March</v>
      </c>
    </row>
    <row r="161" spans="1:14" x14ac:dyDescent="0.25">
      <c r="A161" s="80">
        <v>161</v>
      </c>
      <c r="F161">
        <v>382</v>
      </c>
      <c r="J161" s="30" t="str">
        <f t="shared" si="9"/>
        <v>[161]=382,</v>
      </c>
      <c r="K161" s="3">
        <f t="shared" si="10"/>
        <v>161</v>
      </c>
      <c r="L161" s="3">
        <f t="shared" si="11"/>
        <v>382</v>
      </c>
      <c r="M161" s="8" t="str">
        <f>VLOOKUP(A161,'ESO wayshrine names'!$A$3:$B$9992,2,)</f>
        <v>Moonmont Wayshrine</v>
      </c>
      <c r="N161" s="3" t="str">
        <f>VLOOKUP(F161,'ESO zone constants'!$A$3:$D$9999,4,FALSE)</f>
        <v>Reaper's March</v>
      </c>
    </row>
    <row r="162" spans="1:14" x14ac:dyDescent="0.25">
      <c r="A162" s="80">
        <v>162</v>
      </c>
      <c r="F162">
        <v>382</v>
      </c>
      <c r="J162" s="30" t="str">
        <f t="shared" si="9"/>
        <v>[162]=382,</v>
      </c>
      <c r="K162" s="3">
        <f t="shared" si="10"/>
        <v>162</v>
      </c>
      <c r="L162" s="3">
        <f t="shared" si="11"/>
        <v>382</v>
      </c>
      <c r="M162" s="8" t="str">
        <f>VLOOKUP(A162,'ESO wayshrine names'!$A$3:$B$9992,2,)</f>
        <v>Rawl'kha Wayshrine</v>
      </c>
      <c r="N162" s="3" t="str">
        <f>VLOOKUP(F162,'ESO zone constants'!$A$3:$D$9999,4,FALSE)</f>
        <v>Reaper's March</v>
      </c>
    </row>
    <row r="163" spans="1:14" x14ac:dyDescent="0.25">
      <c r="A163" s="80">
        <v>163</v>
      </c>
      <c r="F163">
        <v>382</v>
      </c>
      <c r="J163" s="30" t="str">
        <f t="shared" si="9"/>
        <v>[163]=382,</v>
      </c>
      <c r="K163" s="3">
        <f t="shared" si="10"/>
        <v>163</v>
      </c>
      <c r="L163" s="3">
        <f t="shared" si="11"/>
        <v>382</v>
      </c>
      <c r="M163" s="8" t="str">
        <f>VLOOKUP(A163,'ESO wayshrine names'!$A$3:$B$9992,2,)</f>
        <v>S'ren-ja Wayshrine</v>
      </c>
      <c r="N163" s="3" t="str">
        <f>VLOOKUP(F163,'ESO zone constants'!$A$3:$D$9999,4,FALSE)</f>
        <v>Reaper's March</v>
      </c>
    </row>
    <row r="164" spans="1:14" x14ac:dyDescent="0.25">
      <c r="A164" s="80">
        <v>164</v>
      </c>
      <c r="F164">
        <v>383</v>
      </c>
      <c r="J164" s="30" t="str">
        <f t="shared" si="9"/>
        <v>[164]=383,</v>
      </c>
      <c r="K164" s="3">
        <f t="shared" si="10"/>
        <v>164</v>
      </c>
      <c r="L164" s="3">
        <f t="shared" si="11"/>
        <v>383</v>
      </c>
      <c r="M164" s="8" t="str">
        <f>VLOOKUP(A164,'ESO wayshrine names'!$A$3:$B$9992,2,)</f>
        <v>Gil-Var-Delle Wayshrine</v>
      </c>
      <c r="N164" s="3" t="str">
        <f>VLOOKUP(F164,'ESO zone constants'!$A$3:$D$9999,4,FALSE)</f>
        <v>Grahtwood</v>
      </c>
    </row>
    <row r="165" spans="1:14" x14ac:dyDescent="0.25">
      <c r="A165" s="80">
        <v>165</v>
      </c>
      <c r="F165">
        <v>383</v>
      </c>
      <c r="J165" s="30" t="str">
        <f t="shared" si="9"/>
        <v>[165]=383,</v>
      </c>
      <c r="K165" s="3">
        <f t="shared" si="10"/>
        <v>165</v>
      </c>
      <c r="L165" s="3">
        <f t="shared" si="11"/>
        <v>383</v>
      </c>
      <c r="M165" s="8" t="str">
        <f>VLOOKUP(A165,'ESO wayshrine names'!$A$3:$B$9992,2,)</f>
        <v>Haven Wayshrine</v>
      </c>
      <c r="N165" s="3" t="str">
        <f>VLOOKUP(F165,'ESO zone constants'!$A$3:$D$9999,4,FALSE)</f>
        <v>Grahtwood</v>
      </c>
    </row>
    <row r="166" spans="1:14" x14ac:dyDescent="0.25">
      <c r="A166" s="80">
        <v>166</v>
      </c>
      <c r="F166">
        <v>383</v>
      </c>
      <c r="J166" s="30" t="str">
        <f t="shared" si="9"/>
        <v>[166]=383,</v>
      </c>
      <c r="K166" s="3">
        <f t="shared" si="10"/>
        <v>166</v>
      </c>
      <c r="L166" s="3">
        <f t="shared" si="11"/>
        <v>383</v>
      </c>
      <c r="M166" s="8" t="str">
        <f>VLOOKUP(A166,'ESO wayshrine names'!$A$3:$B$9992,2,)</f>
        <v>Redfur Trading Post Wayshrine</v>
      </c>
      <c r="N166" s="3" t="str">
        <f>VLOOKUP(F166,'ESO zone constants'!$A$3:$D$9999,4,FALSE)</f>
        <v>Grahtwood</v>
      </c>
    </row>
    <row r="167" spans="1:14" x14ac:dyDescent="0.25">
      <c r="A167" s="80">
        <v>167</v>
      </c>
      <c r="F167">
        <v>383</v>
      </c>
      <c r="J167" s="30" t="str">
        <f t="shared" si="9"/>
        <v>[167]=383,</v>
      </c>
      <c r="K167" s="3">
        <f t="shared" si="10"/>
        <v>167</v>
      </c>
      <c r="L167" s="3">
        <f t="shared" si="11"/>
        <v>383</v>
      </c>
      <c r="M167" s="8" t="str">
        <f>VLOOKUP(A167,'ESO wayshrine names'!$A$3:$B$9992,2,)</f>
        <v>Southpoint Wayshrine</v>
      </c>
      <c r="N167" s="3" t="str">
        <f>VLOOKUP(F167,'ESO zone constants'!$A$3:$D$9999,4,FALSE)</f>
        <v>Grahtwood</v>
      </c>
    </row>
    <row r="168" spans="1:14" x14ac:dyDescent="0.25">
      <c r="A168" s="80">
        <v>168</v>
      </c>
      <c r="F168">
        <v>383</v>
      </c>
      <c r="J168" s="30" t="str">
        <f t="shared" si="9"/>
        <v>[168]=383,</v>
      </c>
      <c r="K168" s="3">
        <f t="shared" si="10"/>
        <v>168</v>
      </c>
      <c r="L168" s="3">
        <f t="shared" si="11"/>
        <v>383</v>
      </c>
      <c r="M168" s="8" t="str">
        <f>VLOOKUP(A168,'ESO wayshrine names'!$A$3:$B$9992,2,)</f>
        <v>Cormount Wayshrine</v>
      </c>
      <c r="N168" s="3" t="str">
        <f>VLOOKUP(F168,'ESO zone constants'!$A$3:$D$9999,4,FALSE)</f>
        <v>Grahtwood</v>
      </c>
    </row>
    <row r="169" spans="1:14" x14ac:dyDescent="0.25">
      <c r="A169" s="80">
        <v>169</v>
      </c>
      <c r="F169">
        <v>383</v>
      </c>
      <c r="J169" s="30" t="str">
        <f t="shared" si="9"/>
        <v>[169]=383,</v>
      </c>
      <c r="K169" s="3">
        <f t="shared" si="10"/>
        <v>169</v>
      </c>
      <c r="L169" s="3">
        <f t="shared" si="11"/>
        <v>383</v>
      </c>
      <c r="M169" s="8" t="str">
        <f>VLOOKUP(A169,'ESO wayshrine names'!$A$3:$B$9992,2,)</f>
        <v>Ossuary Wayshrine</v>
      </c>
      <c r="N169" s="3" t="str">
        <f>VLOOKUP(F169,'ESO zone constants'!$A$3:$D$9999,4,FALSE)</f>
        <v>Grahtwood</v>
      </c>
    </row>
    <row r="170" spans="1:14" x14ac:dyDescent="0.25">
      <c r="A170" s="80">
        <v>171</v>
      </c>
      <c r="F170">
        <v>117</v>
      </c>
      <c r="J170" s="30" t="str">
        <f t="shared" si="9"/>
        <v>[171]=117,</v>
      </c>
      <c r="K170" s="3">
        <f t="shared" si="10"/>
        <v>171</v>
      </c>
      <c r="L170" s="3">
        <f t="shared" si="11"/>
        <v>117</v>
      </c>
      <c r="M170" s="8" t="str">
        <f>VLOOKUP(A170,'ESO wayshrine names'!$A$3:$B$9992,2,)</f>
        <v>Bogmother Wayshrine</v>
      </c>
      <c r="N170" s="3" t="str">
        <f>VLOOKUP(F170,'ESO zone constants'!$A$3:$D$9999,4,FALSE)</f>
        <v>Shadowfen</v>
      </c>
    </row>
    <row r="171" spans="1:14" x14ac:dyDescent="0.25">
      <c r="A171" s="80">
        <v>172</v>
      </c>
      <c r="F171">
        <v>280</v>
      </c>
      <c r="J171" s="30" t="str">
        <f t="shared" si="9"/>
        <v>[172]=280,</v>
      </c>
      <c r="K171" s="3">
        <f t="shared" si="10"/>
        <v>172</v>
      </c>
      <c r="L171" s="3">
        <f t="shared" si="11"/>
        <v>280</v>
      </c>
      <c r="M171" s="8" t="str">
        <f>VLOOKUP(A171,'ESO wayshrine names'!$A$3:$B$9992,2,)</f>
        <v>Bleakrock Wayshrine</v>
      </c>
      <c r="N171" s="3" t="str">
        <f>VLOOKUP(F171,'ESO zone constants'!$A$3:$D$9999,4,FALSE)</f>
        <v>Bleakrock Isle</v>
      </c>
    </row>
    <row r="172" spans="1:14" x14ac:dyDescent="0.25">
      <c r="A172" s="80">
        <v>173</v>
      </c>
      <c r="F172">
        <v>281</v>
      </c>
      <c r="J172" s="30" t="str">
        <f t="shared" si="9"/>
        <v>[173]=281,</v>
      </c>
      <c r="K172" s="3">
        <f t="shared" si="10"/>
        <v>173</v>
      </c>
      <c r="L172" s="3">
        <f t="shared" si="11"/>
        <v>281</v>
      </c>
      <c r="M172" s="8" t="str">
        <f>VLOOKUP(A172,'ESO wayshrine names'!$A$3:$B$9992,2,)</f>
        <v>Dhalmora Wayshrine</v>
      </c>
      <c r="N172" s="3" t="str">
        <f>VLOOKUP(F172,'ESO zone constants'!$A$3:$D$9999,4,FALSE)</f>
        <v>Bal Foyen</v>
      </c>
    </row>
    <row r="173" spans="1:14" x14ac:dyDescent="0.25">
      <c r="A173" s="80">
        <v>174</v>
      </c>
      <c r="F173">
        <v>381</v>
      </c>
      <c r="J173" s="30" t="str">
        <f t="shared" si="9"/>
        <v>[174]=381,</v>
      </c>
      <c r="K173" s="3">
        <f t="shared" si="10"/>
        <v>174</v>
      </c>
      <c r="L173" s="3">
        <f t="shared" si="11"/>
        <v>381</v>
      </c>
      <c r="M173" s="8" t="str">
        <f>VLOOKUP(A173,'ESO wayshrine names'!$A$3:$B$9992,2,)</f>
        <v>Tanzelwil Wayshrine</v>
      </c>
      <c r="N173" s="3" t="str">
        <f>VLOOKUP(F173,'ESO zone constants'!$A$3:$D$9999,4,FALSE)</f>
        <v>Auridon</v>
      </c>
    </row>
    <row r="174" spans="1:14" x14ac:dyDescent="0.25">
      <c r="A174" s="80">
        <v>175</v>
      </c>
      <c r="F174">
        <v>381</v>
      </c>
      <c r="J174" s="30" t="str">
        <f t="shared" si="9"/>
        <v>[175]=381,</v>
      </c>
      <c r="K174" s="3">
        <f t="shared" si="10"/>
        <v>175</v>
      </c>
      <c r="L174" s="3">
        <f t="shared" si="11"/>
        <v>381</v>
      </c>
      <c r="M174" s="8" t="str">
        <f>VLOOKUP(A174,'ESO wayshrine names'!$A$3:$B$9992,2,)</f>
        <v>Firsthold Wayshrine</v>
      </c>
      <c r="N174" s="3" t="str">
        <f>VLOOKUP(F174,'ESO zone constants'!$A$3:$D$9999,4,FALSE)</f>
        <v>Auridon</v>
      </c>
    </row>
    <row r="175" spans="1:14" x14ac:dyDescent="0.25">
      <c r="A175" s="80">
        <v>176</v>
      </c>
      <c r="F175">
        <v>381</v>
      </c>
      <c r="J175" s="30" t="str">
        <f t="shared" si="9"/>
        <v>[176]=381,</v>
      </c>
      <c r="K175" s="3">
        <f t="shared" si="10"/>
        <v>176</v>
      </c>
      <c r="L175" s="3">
        <f t="shared" si="11"/>
        <v>381</v>
      </c>
      <c r="M175" s="8" t="str">
        <f>VLOOKUP(A175,'ESO wayshrine names'!$A$3:$B$9992,2,)</f>
        <v>Mathiisen Wayshrine</v>
      </c>
      <c r="N175" s="3" t="str">
        <f>VLOOKUP(F175,'ESO zone constants'!$A$3:$D$9999,4,FALSE)</f>
        <v>Auridon</v>
      </c>
    </row>
    <row r="176" spans="1:14" x14ac:dyDescent="0.25">
      <c r="A176" s="80">
        <v>177</v>
      </c>
      <c r="F176">
        <v>381</v>
      </c>
      <c r="J176" s="30" t="str">
        <f t="shared" si="9"/>
        <v>[177]=381,</v>
      </c>
      <c r="K176" s="3">
        <f t="shared" si="10"/>
        <v>177</v>
      </c>
      <c r="L176" s="3">
        <f t="shared" si="11"/>
        <v>381</v>
      </c>
      <c r="M176" s="8" t="str">
        <f>VLOOKUP(A176,'ESO wayshrine names'!$A$3:$B$9992,2,)</f>
        <v>Vulkhel Guard Wayshrine</v>
      </c>
      <c r="N176" s="3" t="str">
        <f>VLOOKUP(F176,'ESO zone constants'!$A$3:$D$9999,4,FALSE)</f>
        <v>Auridon</v>
      </c>
    </row>
    <row r="177" spans="1:14" x14ac:dyDescent="0.25">
      <c r="A177" s="80">
        <v>178</v>
      </c>
      <c r="F177">
        <v>381</v>
      </c>
      <c r="J177" s="30" t="str">
        <f t="shared" si="9"/>
        <v>[178]=381,</v>
      </c>
      <c r="K177" s="3">
        <f t="shared" si="10"/>
        <v>178</v>
      </c>
      <c r="L177" s="3">
        <f t="shared" si="11"/>
        <v>381</v>
      </c>
      <c r="M177" s="8" t="str">
        <f>VLOOKUP(A177,'ESO wayshrine names'!$A$3:$B$9992,2,)</f>
        <v>Phaer Wayshrine</v>
      </c>
      <c r="N177" s="3" t="str">
        <f>VLOOKUP(F177,'ESO zone constants'!$A$3:$D$9999,4,FALSE)</f>
        <v>Auridon</v>
      </c>
    </row>
    <row r="178" spans="1:14" x14ac:dyDescent="0.25">
      <c r="A178" s="80">
        <v>179</v>
      </c>
      <c r="F178">
        <v>534</v>
      </c>
      <c r="J178" s="30" t="str">
        <f t="shared" si="9"/>
        <v>[179]=534,</v>
      </c>
      <c r="K178" s="3">
        <f t="shared" si="10"/>
        <v>179</v>
      </c>
      <c r="L178" s="3">
        <f t="shared" si="11"/>
        <v>534</v>
      </c>
      <c r="M178" s="8" t="str">
        <f>VLOOKUP(A178,'ESO wayshrine names'!$A$3:$B$9992,2,)</f>
        <v>Sandy Grotto Wayshrine</v>
      </c>
      <c r="N178" s="3" t="str">
        <f>VLOOKUP(F178,'ESO zone constants'!$A$3:$D$9999,4,FALSE)</f>
        <v>Stros M'Kai</v>
      </c>
    </row>
    <row r="179" spans="1:14" x14ac:dyDescent="0.25">
      <c r="A179" s="80">
        <v>180</v>
      </c>
      <c r="F179">
        <v>534</v>
      </c>
      <c r="J179" s="30" t="str">
        <f t="shared" si="9"/>
        <v>[180]=534,</v>
      </c>
      <c r="K179" s="3">
        <f t="shared" si="10"/>
        <v>180</v>
      </c>
      <c r="L179" s="3">
        <f t="shared" si="11"/>
        <v>534</v>
      </c>
      <c r="M179" s="8" t="str">
        <f>VLOOKUP(A179,'ESO wayshrine names'!$A$3:$B$9992,2,)</f>
        <v>Saintsport Wayshrine</v>
      </c>
      <c r="N179" s="3" t="str">
        <f>VLOOKUP(F179,'ESO zone constants'!$A$3:$D$9999,4,FALSE)</f>
        <v>Stros M'Kai</v>
      </c>
    </row>
    <row r="180" spans="1:14" x14ac:dyDescent="0.25">
      <c r="A180" s="80">
        <v>184</v>
      </c>
      <c r="F180">
        <v>347</v>
      </c>
      <c r="J180" s="30" t="str">
        <f t="shared" si="9"/>
        <v>[184]=347,</v>
      </c>
      <c r="K180" s="3">
        <f t="shared" si="10"/>
        <v>184</v>
      </c>
      <c r="L180" s="3">
        <f t="shared" si="11"/>
        <v>347</v>
      </c>
      <c r="M180" s="8" t="str">
        <f>VLOOKUP(A180,'ESO wayshrine names'!$A$3:$B$9992,2,)</f>
        <v>Dungeon: Vaults of Madness</v>
      </c>
      <c r="N180" s="3" t="str">
        <f>VLOOKUP(F180,'ESO zone constants'!$A$3:$D$9999,4,FALSE)</f>
        <v>Coldharbour</v>
      </c>
    </row>
    <row r="181" spans="1:14" x14ac:dyDescent="0.25">
      <c r="A181" s="80">
        <v>185</v>
      </c>
      <c r="F181">
        <v>382</v>
      </c>
      <c r="J181" s="30" t="str">
        <f t="shared" si="9"/>
        <v>[185]=382,</v>
      </c>
      <c r="K181" s="3">
        <f t="shared" si="10"/>
        <v>185</v>
      </c>
      <c r="L181" s="3">
        <f t="shared" si="11"/>
        <v>382</v>
      </c>
      <c r="M181" s="8" t="str">
        <f>VLOOKUP(A181,'ESO wayshrine names'!$A$3:$B$9992,2,)</f>
        <v>Dungeon: Selene's Web</v>
      </c>
      <c r="N181" s="3" t="str">
        <f>VLOOKUP(F181,'ESO zone constants'!$A$3:$D$9999,4,FALSE)</f>
        <v>Reaper's March</v>
      </c>
    </row>
    <row r="182" spans="1:14" x14ac:dyDescent="0.25">
      <c r="A182" s="80">
        <v>186</v>
      </c>
      <c r="F182">
        <v>92</v>
      </c>
      <c r="J182" s="30" t="str">
        <f t="shared" si="9"/>
        <v>[186]=92,</v>
      </c>
      <c r="K182" s="3">
        <f t="shared" si="10"/>
        <v>186</v>
      </c>
      <c r="L182" s="3">
        <f t="shared" si="11"/>
        <v>92</v>
      </c>
      <c r="M182" s="8" t="str">
        <f>VLOOKUP(A182,'ESO wayshrine names'!$A$3:$B$9992,2,)</f>
        <v>Dungeon: Blackheart Haven</v>
      </c>
      <c r="N182" s="3" t="str">
        <f>VLOOKUP(F182,'ESO zone constants'!$A$3:$D$9999,4,FALSE)</f>
        <v>Bangkorai</v>
      </c>
    </row>
    <row r="183" spans="1:14" x14ac:dyDescent="0.25">
      <c r="A183" s="80">
        <v>187</v>
      </c>
      <c r="F183">
        <v>103</v>
      </c>
      <c r="J183" s="30" t="str">
        <f t="shared" si="9"/>
        <v>[187]=103,</v>
      </c>
      <c r="K183" s="3">
        <f t="shared" si="10"/>
        <v>187</v>
      </c>
      <c r="L183" s="3">
        <f t="shared" si="11"/>
        <v>103</v>
      </c>
      <c r="M183" s="8" t="str">
        <f>VLOOKUP(A183,'ESO wayshrine names'!$A$3:$B$9992,2,)</f>
        <v>Dungeon: Blessed Crucible</v>
      </c>
      <c r="N183" s="3" t="str">
        <f>VLOOKUP(F183,'ESO zone constants'!$A$3:$D$9999,4,FALSE)</f>
        <v>The Rift</v>
      </c>
    </row>
    <row r="184" spans="1:14" x14ac:dyDescent="0.25">
      <c r="A184" s="80">
        <v>188</v>
      </c>
      <c r="F184">
        <v>58</v>
      </c>
      <c r="J184" s="30" t="str">
        <f t="shared" si="9"/>
        <v>[188]=58,</v>
      </c>
      <c r="K184" s="3">
        <f t="shared" si="10"/>
        <v>188</v>
      </c>
      <c r="L184" s="3">
        <f t="shared" si="11"/>
        <v>58</v>
      </c>
      <c r="M184" s="8" t="str">
        <f>VLOOKUP(A184,'ESO wayshrine names'!$A$3:$B$9992,2,)</f>
        <v>Dungeon: Tempest Island</v>
      </c>
      <c r="N184" s="3" t="str">
        <f>VLOOKUP(F184,'ESO zone constants'!$A$3:$D$9999,4,FALSE)</f>
        <v>Malabal Tor</v>
      </c>
    </row>
    <row r="185" spans="1:14" x14ac:dyDescent="0.25">
      <c r="A185" s="80">
        <v>189</v>
      </c>
      <c r="F185">
        <v>19</v>
      </c>
      <c r="J185" s="30" t="str">
        <f t="shared" si="9"/>
        <v>[189]=19,</v>
      </c>
      <c r="K185" s="3">
        <f t="shared" si="10"/>
        <v>189</v>
      </c>
      <c r="L185" s="3">
        <f t="shared" si="11"/>
        <v>19</v>
      </c>
      <c r="M185" s="8" t="str">
        <f>VLOOKUP(A185,'ESO wayshrine names'!$A$3:$B$9992,2,)</f>
        <v>Dungeon: Wayrest Sewers I</v>
      </c>
      <c r="N185" s="3" t="str">
        <f>VLOOKUP(F185,'ESO zone constants'!$A$3:$D$9999,4,FALSE)</f>
        <v>Stormhaven</v>
      </c>
    </row>
    <row r="186" spans="1:14" x14ac:dyDescent="0.25">
      <c r="A186" s="80">
        <v>190</v>
      </c>
      <c r="F186">
        <v>20</v>
      </c>
      <c r="J186" s="30" t="str">
        <f t="shared" si="9"/>
        <v>[190]=20,</v>
      </c>
      <c r="K186" s="3">
        <f t="shared" si="10"/>
        <v>190</v>
      </c>
      <c r="L186" s="3">
        <f t="shared" si="11"/>
        <v>20</v>
      </c>
      <c r="M186" s="8" t="str">
        <f>VLOOKUP(A186,'ESO wayshrine names'!$A$3:$B$9992,2,)</f>
        <v>Dungeon: Crypt of Hearts I</v>
      </c>
      <c r="N186" s="3" t="str">
        <f>VLOOKUP(F186,'ESO zone constants'!$A$3:$D$9999,4,FALSE)</f>
        <v>Rivenspire</v>
      </c>
    </row>
    <row r="187" spans="1:14" x14ac:dyDescent="0.25">
      <c r="A187" s="80">
        <v>191</v>
      </c>
      <c r="F187">
        <v>383</v>
      </c>
      <c r="J187" s="30" t="str">
        <f t="shared" si="9"/>
        <v>[191]=383,</v>
      </c>
      <c r="K187" s="3">
        <f t="shared" si="10"/>
        <v>191</v>
      </c>
      <c r="L187" s="3">
        <f t="shared" si="11"/>
        <v>383</v>
      </c>
      <c r="M187" s="8" t="str">
        <f>VLOOKUP(A187,'ESO wayshrine names'!$A$3:$B$9992,2,)</f>
        <v>Dungeon: Elden Hollow I</v>
      </c>
      <c r="N187" s="3" t="str">
        <f>VLOOKUP(F187,'ESO zone constants'!$A$3:$D$9999,4,FALSE)</f>
        <v>Grahtwood</v>
      </c>
    </row>
    <row r="188" spans="1:14" x14ac:dyDescent="0.25">
      <c r="A188" s="80">
        <v>192</v>
      </c>
      <c r="F188">
        <v>117</v>
      </c>
      <c r="J188" s="30" t="str">
        <f t="shared" si="9"/>
        <v>[192]=117,</v>
      </c>
      <c r="K188" s="3">
        <f t="shared" si="10"/>
        <v>192</v>
      </c>
      <c r="L188" s="3">
        <f t="shared" si="11"/>
        <v>117</v>
      </c>
      <c r="M188" s="8" t="str">
        <f>VLOOKUP(A188,'ESO wayshrine names'!$A$3:$B$9992,2,)</f>
        <v>Dungeon: Arx Corinium</v>
      </c>
      <c r="N188" s="3" t="str">
        <f>VLOOKUP(F188,'ESO zone constants'!$A$3:$D$9999,4,FALSE)</f>
        <v>Shadowfen</v>
      </c>
    </row>
    <row r="189" spans="1:14" x14ac:dyDescent="0.25">
      <c r="A189" s="80">
        <v>193</v>
      </c>
      <c r="F189">
        <v>3</v>
      </c>
      <c r="J189" s="30" t="str">
        <f t="shared" si="9"/>
        <v>[193]=3,</v>
      </c>
      <c r="K189" s="3">
        <f t="shared" si="10"/>
        <v>193</v>
      </c>
      <c r="L189" s="3">
        <f t="shared" si="11"/>
        <v>3</v>
      </c>
      <c r="M189" s="8" t="str">
        <f>VLOOKUP(A189,'ESO wayshrine names'!$A$3:$B$9992,2,)</f>
        <v>Dungeon: Spindleclutch I</v>
      </c>
      <c r="N189" s="3" t="str">
        <f>VLOOKUP(F189,'ESO zone constants'!$A$3:$D$9999,4,FALSE)</f>
        <v>Glenumbra</v>
      </c>
    </row>
    <row r="190" spans="1:14" x14ac:dyDescent="0.25">
      <c r="A190" s="80">
        <v>194</v>
      </c>
      <c r="F190">
        <v>381</v>
      </c>
      <c r="J190" s="30" t="str">
        <f t="shared" si="9"/>
        <v>[194]=381,</v>
      </c>
      <c r="K190" s="3">
        <f t="shared" si="10"/>
        <v>194</v>
      </c>
      <c r="L190" s="3">
        <f t="shared" si="11"/>
        <v>381</v>
      </c>
      <c r="M190" s="8" t="str">
        <f>VLOOKUP(A190,'ESO wayshrine names'!$A$3:$B$9992,2,)</f>
        <v>Dungeon: The Banished Cells I</v>
      </c>
      <c r="N190" s="3" t="str">
        <f>VLOOKUP(F190,'ESO zone constants'!$A$3:$D$9999,4,FALSE)</f>
        <v>Auridon</v>
      </c>
    </row>
    <row r="191" spans="1:14" x14ac:dyDescent="0.25">
      <c r="A191" s="80">
        <v>195</v>
      </c>
      <c r="F191">
        <v>101</v>
      </c>
      <c r="J191" s="30" t="str">
        <f t="shared" si="9"/>
        <v>[195]=101,</v>
      </c>
      <c r="K191" s="3">
        <f t="shared" si="10"/>
        <v>195</v>
      </c>
      <c r="L191" s="3">
        <f t="shared" si="11"/>
        <v>101</v>
      </c>
      <c r="M191" s="8" t="str">
        <f>VLOOKUP(A191,'ESO wayshrine names'!$A$3:$B$9992,2,)</f>
        <v>Dungeon: Direfrost Keep</v>
      </c>
      <c r="N191" s="3" t="str">
        <f>VLOOKUP(F191,'ESO zone constants'!$A$3:$D$9999,4,FALSE)</f>
        <v>Eastmarch</v>
      </c>
    </row>
    <row r="192" spans="1:14" x14ac:dyDescent="0.25">
      <c r="A192" s="80">
        <v>196</v>
      </c>
      <c r="F192">
        <v>104</v>
      </c>
      <c r="J192" s="30" t="str">
        <f t="shared" si="9"/>
        <v>[196]=104,</v>
      </c>
      <c r="K192" s="3">
        <f t="shared" si="10"/>
        <v>196</v>
      </c>
      <c r="L192" s="3">
        <f t="shared" si="11"/>
        <v>104</v>
      </c>
      <c r="M192" s="8" t="str">
        <f>VLOOKUP(A192,'ESO wayshrine names'!$A$3:$B$9992,2,)</f>
        <v>Dungeon: Volenfell</v>
      </c>
      <c r="N192" s="3" t="str">
        <f>VLOOKUP(F192,'ESO zone constants'!$A$3:$D$9999,4,FALSE)</f>
        <v>Alik'r Desert</v>
      </c>
    </row>
    <row r="193" spans="1:14" x14ac:dyDescent="0.25">
      <c r="A193" s="80">
        <v>197</v>
      </c>
      <c r="F193">
        <v>108</v>
      </c>
      <c r="J193" s="30" t="str">
        <f t="shared" si="9"/>
        <v>[197]=108,</v>
      </c>
      <c r="K193" s="3">
        <f t="shared" si="10"/>
        <v>197</v>
      </c>
      <c r="L193" s="3">
        <f t="shared" si="11"/>
        <v>108</v>
      </c>
      <c r="M193" s="8" t="str">
        <f>VLOOKUP(A193,'ESO wayshrine names'!$A$3:$B$9992,2,)</f>
        <v>Dungeon: City of Ash I</v>
      </c>
      <c r="N193" s="3" t="str">
        <f>VLOOKUP(F193,'ESO zone constants'!$A$3:$D$9999,4,FALSE)</f>
        <v>Greenshade</v>
      </c>
    </row>
    <row r="194" spans="1:14" x14ac:dyDescent="0.25">
      <c r="A194" s="78">
        <v>198</v>
      </c>
      <c r="B194">
        <v>10</v>
      </c>
      <c r="C194">
        <v>13</v>
      </c>
      <c r="D194" t="s">
        <v>107</v>
      </c>
      <c r="E194">
        <v>10</v>
      </c>
      <c r="F194">
        <v>57</v>
      </c>
      <c r="G194" t="s">
        <v>107</v>
      </c>
      <c r="H194">
        <v>6</v>
      </c>
      <c r="I194" t="s">
        <v>2018</v>
      </c>
      <c r="J194" s="30" t="str">
        <f t="shared" si="9"/>
        <v>[198]=57,</v>
      </c>
      <c r="K194" s="3">
        <f t="shared" si="10"/>
        <v>198</v>
      </c>
      <c r="L194" s="3">
        <f t="shared" si="11"/>
        <v>57</v>
      </c>
      <c r="M194" s="8" t="str">
        <f>VLOOKUP(A194,'ESO wayshrine names'!$A$3:$B$9992,2,)</f>
        <v>Dungeon: Darkshade Caverns I</v>
      </c>
      <c r="N194" s="3" t="str">
        <f>VLOOKUP(F194,'ESO zone constants'!$A$3:$D$9999,4,FALSE)</f>
        <v>Deshaan</v>
      </c>
    </row>
    <row r="195" spans="1:14" x14ac:dyDescent="0.25">
      <c r="A195" s="80">
        <v>199</v>
      </c>
      <c r="F195">
        <v>584</v>
      </c>
      <c r="J195" s="30" t="str">
        <f t="shared" si="9"/>
        <v>[199]=584,</v>
      </c>
      <c r="K195" s="3">
        <f t="shared" si="10"/>
        <v>199</v>
      </c>
      <c r="L195" s="3">
        <f t="shared" si="11"/>
        <v>584</v>
      </c>
      <c r="M195" s="8" t="str">
        <f>VLOOKUP(A195,'ESO wayshrine names'!$A$3:$B$9992,2,)</f>
        <v>Southern High Rock Wayshrine</v>
      </c>
      <c r="N195" s="3" t="str">
        <f>VLOOKUP(F195,'ESO zone constants'!$A$3:$D$9999,4,FALSE)</f>
        <v>Imperial City</v>
      </c>
    </row>
    <row r="196" spans="1:14" x14ac:dyDescent="0.25">
      <c r="A196" s="80">
        <v>201</v>
      </c>
      <c r="F196">
        <v>584</v>
      </c>
      <c r="J196" s="30" t="str">
        <f t="shared" si="9"/>
        <v>[201]=584,</v>
      </c>
      <c r="K196" s="3">
        <f t="shared" si="10"/>
        <v>201</v>
      </c>
      <c r="L196" s="3">
        <f t="shared" si="11"/>
        <v>584</v>
      </c>
      <c r="M196" s="8" t="str">
        <f>VLOOKUP(A196,'ESO wayshrine names'!$A$3:$B$9992,2,)</f>
        <v>Western Elsweyr Wayshrine</v>
      </c>
      <c r="N196" s="3" t="str">
        <f>VLOOKUP(F196,'ESO zone constants'!$A$3:$D$9999,4,FALSE)</f>
        <v>Imperial City</v>
      </c>
    </row>
    <row r="197" spans="1:14" x14ac:dyDescent="0.25">
      <c r="A197" s="80">
        <v>203</v>
      </c>
      <c r="F197">
        <v>584</v>
      </c>
      <c r="J197" s="30" t="str">
        <f t="shared" si="9"/>
        <v>[203]=584,</v>
      </c>
      <c r="K197" s="3">
        <f t="shared" si="10"/>
        <v>203</v>
      </c>
      <c r="L197" s="3">
        <f t="shared" si="11"/>
        <v>584</v>
      </c>
      <c r="M197" s="8" t="str">
        <f>VLOOKUP(A197,'ESO wayshrine names'!$A$3:$B$9992,2,)</f>
        <v>South Morrowind Wayshrine</v>
      </c>
      <c r="N197" s="3" t="str">
        <f>VLOOKUP(F197,'ESO zone constants'!$A$3:$D$9999,4,FALSE)</f>
        <v>Imperial City</v>
      </c>
    </row>
    <row r="198" spans="1:14" x14ac:dyDescent="0.25">
      <c r="A198" s="80">
        <v>204</v>
      </c>
      <c r="F198">
        <v>92</v>
      </c>
      <c r="J198" s="30" t="str">
        <f t="shared" si="9"/>
        <v>[204]=92,</v>
      </c>
      <c r="K198" s="3">
        <f t="shared" si="10"/>
        <v>204</v>
      </c>
      <c r="L198" s="3">
        <f t="shared" si="11"/>
        <v>92</v>
      </c>
      <c r="M198" s="8" t="str">
        <f>VLOOKUP(A198,'ESO wayshrine names'!$A$3:$B$9992,2,)</f>
        <v>Eastern Evermore Wayshrine</v>
      </c>
      <c r="N198" s="3" t="str">
        <f>VLOOKUP(F198,'ESO zone constants'!$A$3:$D$9999,4,FALSE)</f>
        <v>Bangkorai</v>
      </c>
    </row>
    <row r="199" spans="1:14" x14ac:dyDescent="0.25">
      <c r="A199" s="78">
        <v>205</v>
      </c>
      <c r="B199">
        <v>10</v>
      </c>
      <c r="C199">
        <v>13</v>
      </c>
      <c r="D199" t="s">
        <v>107</v>
      </c>
      <c r="E199">
        <v>10</v>
      </c>
      <c r="F199">
        <v>57</v>
      </c>
      <c r="G199" t="s">
        <v>107</v>
      </c>
      <c r="H199">
        <v>1</v>
      </c>
      <c r="I199" t="s">
        <v>2025</v>
      </c>
      <c r="J199" s="30" t="str">
        <f t="shared" si="9"/>
        <v>[205]=57,</v>
      </c>
      <c r="K199" s="3">
        <f t="shared" si="10"/>
        <v>205</v>
      </c>
      <c r="L199" s="3">
        <f t="shared" si="11"/>
        <v>57</v>
      </c>
      <c r="M199" s="8" t="str">
        <f>VLOOKUP(A199,'ESO wayshrine names'!$A$3:$B$9992,2,)</f>
        <v>Shad Astula Wayshrine</v>
      </c>
      <c r="N199" s="3" t="str">
        <f>VLOOKUP(F199,'ESO zone constants'!$A$3:$D$9999,4,FALSE)</f>
        <v>Deshaan</v>
      </c>
    </row>
    <row r="200" spans="1:14" x14ac:dyDescent="0.25">
      <c r="A200" s="80">
        <v>206</v>
      </c>
      <c r="F200">
        <v>92</v>
      </c>
      <c r="J200" s="30" t="str">
        <f t="shared" si="9"/>
        <v>[206]=92,</v>
      </c>
      <c r="K200" s="3">
        <f t="shared" si="10"/>
        <v>206</v>
      </c>
      <c r="L200" s="3">
        <f t="shared" si="11"/>
        <v>92</v>
      </c>
      <c r="M200" s="8" t="str">
        <f>VLOOKUP(A200,'ESO wayshrine names'!$A$3:$B$9992,2,)</f>
        <v>Halcyon Lake Wayshrine</v>
      </c>
      <c r="N200" s="3" t="str">
        <f>VLOOKUP(F200,'ESO zone constants'!$A$3:$D$9999,4,FALSE)</f>
        <v>Bangkorai</v>
      </c>
    </row>
    <row r="201" spans="1:14" x14ac:dyDescent="0.25">
      <c r="A201" s="80">
        <v>207</v>
      </c>
      <c r="F201">
        <v>383</v>
      </c>
      <c r="J201" s="30" t="str">
        <f t="shared" si="9"/>
        <v>[207]=383,</v>
      </c>
      <c r="K201" s="3">
        <f t="shared" si="10"/>
        <v>207</v>
      </c>
      <c r="L201" s="3">
        <f t="shared" si="11"/>
        <v>383</v>
      </c>
      <c r="M201" s="8" t="str">
        <f>VLOOKUP(A201,'ESO wayshrine names'!$A$3:$B$9992,2,)</f>
        <v>Gray Mire Wayshrine</v>
      </c>
      <c r="N201" s="3" t="str">
        <f>VLOOKUP(F201,'ESO zone constants'!$A$3:$D$9999,4,FALSE)</f>
        <v>Grahtwood</v>
      </c>
    </row>
    <row r="202" spans="1:14" x14ac:dyDescent="0.25">
      <c r="A202" s="80">
        <v>208</v>
      </c>
      <c r="F202">
        <v>20</v>
      </c>
      <c r="J202" s="30" t="str">
        <f t="shared" si="9"/>
        <v>[208]=20,</v>
      </c>
      <c r="K202" s="3">
        <f t="shared" si="10"/>
        <v>208</v>
      </c>
      <c r="L202" s="3">
        <f t="shared" si="11"/>
        <v>20</v>
      </c>
      <c r="M202" s="8" t="str">
        <f>VLOOKUP(A202,'ESO wayshrine names'!$A$3:$B$9992,2,)</f>
        <v>Shrouded Pass Wayshrine</v>
      </c>
      <c r="N202" s="3" t="str">
        <f>VLOOKUP(F202,'ESO zone constants'!$A$3:$D$9999,4,FALSE)</f>
        <v>Rivenspire</v>
      </c>
    </row>
    <row r="203" spans="1:14" x14ac:dyDescent="0.25">
      <c r="A203" s="80">
        <v>210</v>
      </c>
      <c r="F203">
        <v>3</v>
      </c>
      <c r="J203" s="30" t="str">
        <f t="shared" ref="J203:J266" si="12">IF(A203&lt;&gt;"",IF(F203&lt;&gt;"",IF(OR(ISNA(A203),ISNA(F203)),"","["&amp;A203&amp;"]="&amp;F203&amp;","),""),"")</f>
        <v>[210]=3,</v>
      </c>
      <c r="K203" s="3">
        <f t="shared" ref="K203:K266" si="13">A203</f>
        <v>210</v>
      </c>
      <c r="L203" s="3">
        <f t="shared" ref="L203:L266" si="14">F203</f>
        <v>3</v>
      </c>
      <c r="M203" s="8" t="str">
        <f>VLOOKUP(A203,'ESO wayshrine names'!$A$3:$B$9992,2,)</f>
        <v>The Harborage</v>
      </c>
      <c r="N203" s="3" t="str">
        <f>VLOOKUP(F203,'ESO zone constants'!$A$3:$D$9999,4,FALSE)</f>
        <v>Glenumbra</v>
      </c>
    </row>
    <row r="204" spans="1:14" x14ac:dyDescent="0.25">
      <c r="A204" s="80">
        <v>211</v>
      </c>
      <c r="F204">
        <v>381</v>
      </c>
      <c r="J204" s="30" t="str">
        <f t="shared" si="12"/>
        <v>[211]=381,</v>
      </c>
      <c r="K204" s="3">
        <f t="shared" si="13"/>
        <v>211</v>
      </c>
      <c r="L204" s="3">
        <f t="shared" si="14"/>
        <v>381</v>
      </c>
      <c r="M204" s="8" t="str">
        <f>VLOOKUP(A204,'ESO wayshrine names'!$A$3:$B$9992,2,)</f>
        <v>The Harborage</v>
      </c>
      <c r="N204" s="3" t="str">
        <f>VLOOKUP(F204,'ESO zone constants'!$A$3:$D$9999,4,FALSE)</f>
        <v>Auridon</v>
      </c>
    </row>
    <row r="205" spans="1:14" x14ac:dyDescent="0.25">
      <c r="A205" s="80">
        <v>212</v>
      </c>
      <c r="F205">
        <v>41</v>
      </c>
      <c r="J205" s="30" t="str">
        <f t="shared" si="12"/>
        <v>[212]=41,</v>
      </c>
      <c r="K205" s="3">
        <f t="shared" si="13"/>
        <v>212</v>
      </c>
      <c r="L205" s="3">
        <f t="shared" si="14"/>
        <v>41</v>
      </c>
      <c r="M205" s="8" t="str">
        <f>VLOOKUP(A205,'ESO wayshrine names'!$A$3:$B$9992,2,)</f>
        <v>The Harborage</v>
      </c>
      <c r="N205" s="3" t="str">
        <f>VLOOKUP(F205,'ESO zone constants'!$A$3:$D$9999,4,FALSE)</f>
        <v>Stonefalls</v>
      </c>
    </row>
    <row r="206" spans="1:14" x14ac:dyDescent="0.25">
      <c r="A206" s="80">
        <v>213</v>
      </c>
      <c r="F206">
        <v>383</v>
      </c>
      <c r="J206" s="30" t="str">
        <f t="shared" si="12"/>
        <v>[213]=383,</v>
      </c>
      <c r="K206" s="3">
        <f t="shared" si="13"/>
        <v>213</v>
      </c>
      <c r="L206" s="3">
        <f t="shared" si="14"/>
        <v>383</v>
      </c>
      <c r="M206" s="8" t="str">
        <f>VLOOKUP(A206,'ESO wayshrine names'!$A$3:$B$9992,2,)</f>
        <v>Falinesti Winter Wayshrine</v>
      </c>
      <c r="N206" s="3" t="str">
        <f>VLOOKUP(F206,'ESO zone constants'!$A$3:$D$9999,4,FALSE)</f>
        <v>Grahtwood</v>
      </c>
    </row>
    <row r="207" spans="1:14" x14ac:dyDescent="0.25">
      <c r="A207" s="80">
        <v>214</v>
      </c>
      <c r="F207">
        <v>383</v>
      </c>
      <c r="J207" s="30" t="str">
        <f t="shared" si="12"/>
        <v>[214]=383,</v>
      </c>
      <c r="K207" s="3">
        <f t="shared" si="13"/>
        <v>214</v>
      </c>
      <c r="L207" s="3">
        <f t="shared" si="14"/>
        <v>383</v>
      </c>
      <c r="M207" s="8" t="str">
        <f>VLOOKUP(A207,'ESO wayshrine names'!$A$3:$B$9992,2,)</f>
        <v>Elden Root Wayshrine</v>
      </c>
      <c r="N207" s="3" t="str">
        <f>VLOOKUP(F207,'ESO zone constants'!$A$3:$D$9999,4,FALSE)</f>
        <v>Grahtwood</v>
      </c>
    </row>
    <row r="208" spans="1:14" x14ac:dyDescent="0.25">
      <c r="A208" s="80">
        <v>216</v>
      </c>
      <c r="F208">
        <v>3</v>
      </c>
      <c r="J208" s="30" t="str">
        <f t="shared" si="12"/>
        <v>[216]=3,</v>
      </c>
      <c r="K208" s="3">
        <f t="shared" si="13"/>
        <v>216</v>
      </c>
      <c r="L208" s="3">
        <f t="shared" si="14"/>
        <v>3</v>
      </c>
      <c r="M208" s="8" t="str">
        <f>VLOOKUP(A208,'ESO wayshrine names'!$A$3:$B$9992,2,)</f>
        <v>Hag Fen Wayshrine</v>
      </c>
      <c r="N208" s="3" t="str">
        <f>VLOOKUP(F208,'ESO zone constants'!$A$3:$D$9999,4,FALSE)</f>
        <v>Glenumbra</v>
      </c>
    </row>
    <row r="209" spans="1:14" x14ac:dyDescent="0.25">
      <c r="A209" s="80">
        <v>217</v>
      </c>
      <c r="F209">
        <v>888</v>
      </c>
      <c r="J209" s="30" t="str">
        <f t="shared" si="12"/>
        <v>[217]=888,</v>
      </c>
      <c r="K209" s="3">
        <f t="shared" si="13"/>
        <v>217</v>
      </c>
      <c r="L209" s="3">
        <f t="shared" si="14"/>
        <v>888</v>
      </c>
      <c r="M209" s="8" t="str">
        <f>VLOOKUP(A209,'ESO wayshrine names'!$A$3:$B$9992,2,)</f>
        <v>Seeker's Archive Wayshrine</v>
      </c>
      <c r="N209" s="3" t="str">
        <f>VLOOKUP(F209,'ESO zone constants'!$A$3:$D$9999,4,FALSE)</f>
        <v>Craglorn</v>
      </c>
    </row>
    <row r="210" spans="1:14" x14ac:dyDescent="0.25">
      <c r="A210" s="80">
        <v>218</v>
      </c>
      <c r="F210">
        <v>888</v>
      </c>
      <c r="J210" s="30" t="str">
        <f t="shared" si="12"/>
        <v>[218]=888,</v>
      </c>
      <c r="K210" s="3">
        <f t="shared" si="13"/>
        <v>218</v>
      </c>
      <c r="L210" s="3">
        <f t="shared" si="14"/>
        <v>888</v>
      </c>
      <c r="M210" s="8" t="str">
        <f>VLOOKUP(A210,'ESO wayshrine names'!$A$3:$B$9992,2,)</f>
        <v>Shada's Tear Wayshrine</v>
      </c>
      <c r="N210" s="3" t="str">
        <f>VLOOKUP(F210,'ESO zone constants'!$A$3:$D$9999,4,FALSE)</f>
        <v>Craglorn</v>
      </c>
    </row>
    <row r="211" spans="1:14" x14ac:dyDescent="0.25">
      <c r="A211" s="80">
        <v>219</v>
      </c>
      <c r="F211">
        <v>888</v>
      </c>
      <c r="J211" s="30" t="str">
        <f t="shared" si="12"/>
        <v>[219]=888,</v>
      </c>
      <c r="K211" s="3">
        <f t="shared" si="13"/>
        <v>219</v>
      </c>
      <c r="L211" s="3">
        <f t="shared" si="14"/>
        <v>888</v>
      </c>
      <c r="M211" s="8" t="str">
        <f>VLOOKUP(A211,'ESO wayshrine names'!$A$3:$B$9992,2,)</f>
        <v>Sandy Path Wayshrine</v>
      </c>
      <c r="N211" s="3" t="str">
        <f>VLOOKUP(F211,'ESO zone constants'!$A$3:$D$9999,4,FALSE)</f>
        <v>Craglorn</v>
      </c>
    </row>
    <row r="212" spans="1:14" x14ac:dyDescent="0.25">
      <c r="A212" s="80">
        <v>220</v>
      </c>
      <c r="F212">
        <v>888</v>
      </c>
      <c r="J212" s="30" t="str">
        <f t="shared" si="12"/>
        <v>[220]=888,</v>
      </c>
      <c r="K212" s="3">
        <f t="shared" si="13"/>
        <v>220</v>
      </c>
      <c r="L212" s="3">
        <f t="shared" si="14"/>
        <v>888</v>
      </c>
      <c r="M212" s="8" t="str">
        <f>VLOOKUP(A212,'ESO wayshrine names'!$A$3:$B$9992,2,)</f>
        <v>Belkarth Wayshrine</v>
      </c>
      <c r="N212" s="3" t="str">
        <f>VLOOKUP(F212,'ESO zone constants'!$A$3:$D$9999,4,FALSE)</f>
        <v>Craglorn</v>
      </c>
    </row>
    <row r="213" spans="1:14" x14ac:dyDescent="0.25">
      <c r="A213" s="80">
        <v>225</v>
      </c>
      <c r="F213">
        <v>888</v>
      </c>
      <c r="J213" s="30" t="str">
        <f t="shared" si="12"/>
        <v>[225]=888,</v>
      </c>
      <c r="K213" s="3">
        <f t="shared" si="13"/>
        <v>225</v>
      </c>
      <c r="L213" s="3">
        <f t="shared" si="14"/>
        <v>888</v>
      </c>
      <c r="M213" s="8" t="str">
        <f>VLOOKUP(A213,'ESO wayshrine names'!$A$3:$B$9992,2,)</f>
        <v>Spellscar Wayshrine</v>
      </c>
      <c r="N213" s="3" t="str">
        <f>VLOOKUP(F213,'ESO zone constants'!$A$3:$D$9999,4,FALSE)</f>
        <v>Craglorn</v>
      </c>
    </row>
    <row r="214" spans="1:14" x14ac:dyDescent="0.25">
      <c r="A214" s="80">
        <v>226</v>
      </c>
      <c r="F214">
        <v>888</v>
      </c>
      <c r="J214" s="30" t="str">
        <f t="shared" si="12"/>
        <v>[226]=888,</v>
      </c>
      <c r="K214" s="3">
        <f t="shared" si="13"/>
        <v>226</v>
      </c>
      <c r="L214" s="3">
        <f t="shared" si="14"/>
        <v>888</v>
      </c>
      <c r="M214" s="8" t="str">
        <f>VLOOKUP(A214,'ESO wayshrine names'!$A$3:$B$9992,2,)</f>
        <v>Mountain Overlook Wayshrine</v>
      </c>
      <c r="N214" s="3" t="str">
        <f>VLOOKUP(F214,'ESO zone constants'!$A$3:$D$9999,4,FALSE)</f>
        <v>Craglorn</v>
      </c>
    </row>
    <row r="215" spans="1:14" x14ac:dyDescent="0.25">
      <c r="A215" s="80">
        <v>227</v>
      </c>
      <c r="F215">
        <v>888</v>
      </c>
      <c r="J215" s="30" t="str">
        <f t="shared" si="12"/>
        <v>[227]=888,</v>
      </c>
      <c r="K215" s="3">
        <f t="shared" si="13"/>
        <v>227</v>
      </c>
      <c r="L215" s="3">
        <f t="shared" si="14"/>
        <v>888</v>
      </c>
      <c r="M215" s="8" t="str">
        <f>VLOOKUP(A215,'ESO wayshrine names'!$A$3:$B$9992,2,)</f>
        <v>Inazzur's Hold Wayshrine</v>
      </c>
      <c r="N215" s="3" t="str">
        <f>VLOOKUP(F215,'ESO zone constants'!$A$3:$D$9999,4,FALSE)</f>
        <v>Craglorn</v>
      </c>
    </row>
    <row r="216" spans="1:14" x14ac:dyDescent="0.25">
      <c r="A216" s="80">
        <v>229</v>
      </c>
      <c r="F216">
        <v>888</v>
      </c>
      <c r="J216" s="30" t="str">
        <f t="shared" si="12"/>
        <v>[229]=888,</v>
      </c>
      <c r="K216" s="3">
        <f t="shared" si="13"/>
        <v>229</v>
      </c>
      <c r="L216" s="3">
        <f t="shared" si="14"/>
        <v>888</v>
      </c>
      <c r="M216" s="8" t="str">
        <f>VLOOKUP(A216,'ESO wayshrine names'!$A$3:$B$9992,2,)</f>
        <v>Elinhir Wayshrine</v>
      </c>
      <c r="N216" s="3" t="str">
        <f>VLOOKUP(F216,'ESO zone constants'!$A$3:$D$9999,4,FALSE)</f>
        <v>Craglorn</v>
      </c>
    </row>
    <row r="217" spans="1:14" x14ac:dyDescent="0.25">
      <c r="A217" s="80">
        <v>230</v>
      </c>
      <c r="F217">
        <v>888</v>
      </c>
      <c r="J217" s="30" t="str">
        <f t="shared" si="12"/>
        <v>[230]=888,</v>
      </c>
      <c r="K217" s="3">
        <f t="shared" si="13"/>
        <v>230</v>
      </c>
      <c r="L217" s="3">
        <f t="shared" si="14"/>
        <v>888</v>
      </c>
      <c r="M217" s="8" t="str">
        <f>VLOOKUP(A217,'ESO wayshrine names'!$A$3:$B$9992,2,)</f>
        <v>Trial: Hel Ra Citadel</v>
      </c>
      <c r="N217" s="3" t="str">
        <f>VLOOKUP(F217,'ESO zone constants'!$A$3:$D$9999,4,FALSE)</f>
        <v>Craglorn</v>
      </c>
    </row>
    <row r="218" spans="1:14" x14ac:dyDescent="0.25">
      <c r="A218" s="80">
        <v>231</v>
      </c>
      <c r="F218">
        <v>888</v>
      </c>
      <c r="J218" s="30" t="str">
        <f t="shared" si="12"/>
        <v>[231]=888,</v>
      </c>
      <c r="K218" s="3">
        <f t="shared" si="13"/>
        <v>231</v>
      </c>
      <c r="L218" s="3">
        <f t="shared" si="14"/>
        <v>888</v>
      </c>
      <c r="M218" s="8" t="str">
        <f>VLOOKUP(A218,'ESO wayshrine names'!$A$3:$B$9992,2,)</f>
        <v>Trial: Aetherian Archive</v>
      </c>
      <c r="N218" s="3" t="str">
        <f>VLOOKUP(F218,'ESO zone constants'!$A$3:$D$9999,4,FALSE)</f>
        <v>Craglorn</v>
      </c>
    </row>
    <row r="219" spans="1:14" x14ac:dyDescent="0.25">
      <c r="A219" s="80">
        <v>232</v>
      </c>
      <c r="F219">
        <v>888</v>
      </c>
      <c r="J219" s="30" t="str">
        <f t="shared" si="12"/>
        <v>[232]=888,</v>
      </c>
      <c r="K219" s="3">
        <f t="shared" si="13"/>
        <v>232</v>
      </c>
      <c r="L219" s="3">
        <f t="shared" si="14"/>
        <v>888</v>
      </c>
      <c r="M219" s="8" t="str">
        <f>VLOOKUP(A219,'ESO wayshrine names'!$A$3:$B$9992,2,)</f>
        <v>Trial: Sanctum Ophidia</v>
      </c>
      <c r="N219" s="3" t="str">
        <f>VLOOKUP(F219,'ESO zone constants'!$A$3:$D$9999,4,FALSE)</f>
        <v>Craglorn</v>
      </c>
    </row>
    <row r="220" spans="1:14" x14ac:dyDescent="0.25">
      <c r="A220" s="80">
        <v>233</v>
      </c>
      <c r="F220">
        <v>888</v>
      </c>
      <c r="J220" s="30" t="str">
        <f t="shared" si="12"/>
        <v>[233]=888,</v>
      </c>
      <c r="K220" s="3">
        <f t="shared" si="13"/>
        <v>233</v>
      </c>
      <c r="L220" s="3">
        <f t="shared" si="14"/>
        <v>888</v>
      </c>
      <c r="M220" s="8" t="str">
        <f>VLOOKUP(A220,'ESO wayshrine names'!$A$3:$B$9992,2,)</f>
        <v>Dragonstar Wayshrine</v>
      </c>
      <c r="N220" s="3" t="str">
        <f>VLOOKUP(F220,'ESO zone constants'!$A$3:$D$9999,4,FALSE)</f>
        <v>Craglorn</v>
      </c>
    </row>
    <row r="221" spans="1:14" x14ac:dyDescent="0.25">
      <c r="A221" s="80">
        <v>234</v>
      </c>
      <c r="F221">
        <v>888</v>
      </c>
      <c r="J221" s="30" t="str">
        <f t="shared" si="12"/>
        <v>[234]=888,</v>
      </c>
      <c r="K221" s="3">
        <f t="shared" si="13"/>
        <v>234</v>
      </c>
      <c r="L221" s="3">
        <f t="shared" si="14"/>
        <v>888</v>
      </c>
      <c r="M221" s="8" t="str">
        <f>VLOOKUP(A221,'ESO wayshrine names'!$A$3:$B$9992,2,)</f>
        <v>Skyreach Wayshrine</v>
      </c>
      <c r="N221" s="3" t="str">
        <f>VLOOKUP(F221,'ESO zone constants'!$A$3:$D$9999,4,FALSE)</f>
        <v>Craglorn</v>
      </c>
    </row>
    <row r="222" spans="1:14" x14ac:dyDescent="0.25">
      <c r="A222" s="80">
        <v>235</v>
      </c>
      <c r="F222">
        <v>888</v>
      </c>
      <c r="J222" s="30" t="str">
        <f t="shared" si="12"/>
        <v>[235]=888,</v>
      </c>
      <c r="K222" s="3">
        <f t="shared" si="13"/>
        <v>235</v>
      </c>
      <c r="L222" s="3">
        <f t="shared" si="14"/>
        <v>888</v>
      </c>
      <c r="M222" s="8" t="str">
        <f>VLOOKUP(A222,'ESO wayshrine names'!$A$3:$B$9992,2,)</f>
        <v>Valley of Scars Wayshrine</v>
      </c>
      <c r="N222" s="3" t="str">
        <f>VLOOKUP(F222,'ESO zone constants'!$A$3:$D$9999,4,FALSE)</f>
        <v>Craglorn</v>
      </c>
    </row>
    <row r="223" spans="1:14" x14ac:dyDescent="0.25">
      <c r="A223" s="80">
        <v>237</v>
      </c>
      <c r="F223">
        <v>684</v>
      </c>
      <c r="J223" s="30" t="str">
        <f t="shared" si="12"/>
        <v>[237]=684,</v>
      </c>
      <c r="K223" s="3">
        <f t="shared" si="13"/>
        <v>237</v>
      </c>
      <c r="L223" s="3">
        <f t="shared" si="14"/>
        <v>684</v>
      </c>
      <c r="M223" s="8" t="str">
        <f>VLOOKUP(A223,'ESO wayshrine names'!$A$3:$B$9992,2,)</f>
        <v>Shatul Wayshrine</v>
      </c>
      <c r="N223" s="3" t="str">
        <f>VLOOKUP(F223,'ESO zone constants'!$A$3:$D$9999,4,FALSE)</f>
        <v>Wrothgar</v>
      </c>
    </row>
    <row r="224" spans="1:14" x14ac:dyDescent="0.25">
      <c r="A224" s="80">
        <v>238</v>
      </c>
      <c r="F224">
        <v>684</v>
      </c>
      <c r="J224" s="30" t="str">
        <f t="shared" si="12"/>
        <v>[238]=684,</v>
      </c>
      <c r="K224" s="3">
        <f t="shared" si="13"/>
        <v>238</v>
      </c>
      <c r="L224" s="3">
        <f t="shared" si="14"/>
        <v>684</v>
      </c>
      <c r="M224" s="8" t="str">
        <f>VLOOKUP(A224,'ESO wayshrine names'!$A$3:$B$9992,2,)</f>
        <v>Icy Shore Wayshrine</v>
      </c>
      <c r="N224" s="3" t="str">
        <f>VLOOKUP(F224,'ESO zone constants'!$A$3:$D$9999,4,FALSE)</f>
        <v>Wrothgar</v>
      </c>
    </row>
    <row r="225" spans="1:14" x14ac:dyDescent="0.25">
      <c r="A225" s="80">
        <v>239</v>
      </c>
      <c r="F225">
        <v>684</v>
      </c>
      <c r="J225" s="30" t="str">
        <f t="shared" si="12"/>
        <v>[239]=684,</v>
      </c>
      <c r="K225" s="3">
        <f t="shared" si="13"/>
        <v>239</v>
      </c>
      <c r="L225" s="3">
        <f t="shared" si="14"/>
        <v>684</v>
      </c>
      <c r="M225" s="8" t="str">
        <f>VLOOKUP(A225,'ESO wayshrine names'!$A$3:$B$9992,2,)</f>
        <v>Two Rivers Wayshrine</v>
      </c>
      <c r="N225" s="3" t="str">
        <f>VLOOKUP(F225,'ESO zone constants'!$A$3:$D$9999,4,FALSE)</f>
        <v>Wrothgar</v>
      </c>
    </row>
    <row r="226" spans="1:14" x14ac:dyDescent="0.25">
      <c r="A226" s="80">
        <v>240</v>
      </c>
      <c r="F226">
        <v>684</v>
      </c>
      <c r="J226" s="30" t="str">
        <f t="shared" si="12"/>
        <v>[240]=684,</v>
      </c>
      <c r="K226" s="3">
        <f t="shared" si="13"/>
        <v>240</v>
      </c>
      <c r="L226" s="3">
        <f t="shared" si="14"/>
        <v>684</v>
      </c>
      <c r="M226" s="8" t="str">
        <f>VLOOKUP(A226,'ESO wayshrine names'!$A$3:$B$9992,2,)</f>
        <v>Morkul Plain Wayshrine</v>
      </c>
      <c r="N226" s="3" t="str">
        <f>VLOOKUP(F226,'ESO zone constants'!$A$3:$D$9999,4,FALSE)</f>
        <v>Wrothgar</v>
      </c>
    </row>
    <row r="227" spans="1:14" x14ac:dyDescent="0.25">
      <c r="A227" s="80">
        <v>241</v>
      </c>
      <c r="F227">
        <v>684</v>
      </c>
      <c r="J227" s="30" t="str">
        <f t="shared" si="12"/>
        <v>[241]=684,</v>
      </c>
      <c r="K227" s="3">
        <f t="shared" si="13"/>
        <v>241</v>
      </c>
      <c r="L227" s="3">
        <f t="shared" si="14"/>
        <v>684</v>
      </c>
      <c r="M227" s="8" t="str">
        <f>VLOOKUP(A227,'ESO wayshrine names'!$A$3:$B$9992,2,)</f>
        <v>Great Bay Wayshrine</v>
      </c>
      <c r="N227" s="3" t="str">
        <f>VLOOKUP(F227,'ESO zone constants'!$A$3:$D$9999,4,FALSE)</f>
        <v>Wrothgar</v>
      </c>
    </row>
    <row r="228" spans="1:14" x14ac:dyDescent="0.25">
      <c r="A228" s="80">
        <v>242</v>
      </c>
      <c r="F228">
        <v>684</v>
      </c>
      <c r="J228" s="30" t="str">
        <f t="shared" si="12"/>
        <v>[242]=684,</v>
      </c>
      <c r="K228" s="3">
        <f t="shared" si="13"/>
        <v>242</v>
      </c>
      <c r="L228" s="3">
        <f t="shared" si="14"/>
        <v>684</v>
      </c>
      <c r="M228" s="8" t="str">
        <f>VLOOKUP(A228,'ESO wayshrine names'!$A$3:$B$9992,2,)</f>
        <v>Frostbreak Ridge Wayshrine</v>
      </c>
      <c r="N228" s="3" t="str">
        <f>VLOOKUP(F228,'ESO zone constants'!$A$3:$D$9999,4,FALSE)</f>
        <v>Wrothgar</v>
      </c>
    </row>
    <row r="229" spans="1:14" x14ac:dyDescent="0.25">
      <c r="A229" s="80">
        <v>243</v>
      </c>
      <c r="F229">
        <v>684</v>
      </c>
      <c r="J229" s="30" t="str">
        <f t="shared" si="12"/>
        <v>[243]=684,</v>
      </c>
      <c r="K229" s="3">
        <f t="shared" si="13"/>
        <v>243</v>
      </c>
      <c r="L229" s="3">
        <f t="shared" si="14"/>
        <v>684</v>
      </c>
      <c r="M229" s="8" t="str">
        <f>VLOOKUP(A229,'ESO wayshrine names'!$A$3:$B$9992,2,)</f>
        <v>Siege Road Wayshrine</v>
      </c>
      <c r="N229" s="3" t="str">
        <f>VLOOKUP(F229,'ESO zone constants'!$A$3:$D$9999,4,FALSE)</f>
        <v>Wrothgar</v>
      </c>
    </row>
    <row r="230" spans="1:14" x14ac:dyDescent="0.25">
      <c r="A230" s="80">
        <v>244</v>
      </c>
      <c r="F230">
        <v>684</v>
      </c>
      <c r="J230" s="30" t="str">
        <f t="shared" si="12"/>
        <v>[244]=684,</v>
      </c>
      <c r="K230" s="3">
        <f t="shared" si="13"/>
        <v>244</v>
      </c>
      <c r="L230" s="3">
        <f t="shared" si="14"/>
        <v>684</v>
      </c>
      <c r="M230" s="8" t="str">
        <f>VLOOKUP(A230,'ESO wayshrine names'!$A$3:$B$9992,2,)</f>
        <v>Orsinium Wayshrine</v>
      </c>
      <c r="N230" s="3" t="str">
        <f>VLOOKUP(F230,'ESO zone constants'!$A$3:$D$9999,4,FALSE)</f>
        <v>Wrothgar</v>
      </c>
    </row>
    <row r="231" spans="1:14" x14ac:dyDescent="0.25">
      <c r="A231" s="80">
        <v>245</v>
      </c>
      <c r="F231">
        <v>684</v>
      </c>
      <c r="J231" s="30" t="str">
        <f t="shared" si="12"/>
        <v>[245]=684,</v>
      </c>
      <c r="K231" s="3">
        <f t="shared" si="13"/>
        <v>245</v>
      </c>
      <c r="L231" s="3">
        <f t="shared" si="14"/>
        <v>684</v>
      </c>
      <c r="M231" s="8" t="str">
        <f>VLOOKUP(A231,'ESO wayshrine names'!$A$3:$B$9992,2,)</f>
        <v>Trader's Road Wayshrine</v>
      </c>
      <c r="N231" s="3" t="str">
        <f>VLOOKUP(F231,'ESO zone constants'!$A$3:$D$9999,4,FALSE)</f>
        <v>Wrothgar</v>
      </c>
    </row>
    <row r="232" spans="1:14" x14ac:dyDescent="0.25">
      <c r="A232" s="80">
        <v>246</v>
      </c>
      <c r="F232">
        <v>684</v>
      </c>
      <c r="J232" s="30" t="str">
        <f t="shared" si="12"/>
        <v>[246]=684,</v>
      </c>
      <c r="K232" s="3">
        <f t="shared" si="13"/>
        <v>246</v>
      </c>
      <c r="L232" s="3">
        <f t="shared" si="14"/>
        <v>684</v>
      </c>
      <c r="M232" s="8" t="str">
        <f>VLOOKUP(A232,'ESO wayshrine names'!$A$3:$B$9992,2,)</f>
        <v>Merchant's Gate Wayshrine</v>
      </c>
      <c r="N232" s="3" t="str">
        <f>VLOOKUP(F232,'ESO zone constants'!$A$3:$D$9999,4,FALSE)</f>
        <v>Wrothgar</v>
      </c>
    </row>
    <row r="233" spans="1:14" x14ac:dyDescent="0.25">
      <c r="A233" s="80">
        <v>249</v>
      </c>
      <c r="F233">
        <v>684</v>
      </c>
      <c r="J233" s="30" t="str">
        <f t="shared" si="12"/>
        <v>[249]=684,</v>
      </c>
      <c r="K233" s="3">
        <f t="shared" si="13"/>
        <v>249</v>
      </c>
      <c r="L233" s="3">
        <f t="shared" si="14"/>
        <v>684</v>
      </c>
      <c r="M233" s="8" t="str">
        <f>VLOOKUP(A233,'ESO wayshrine names'!$A$3:$B$9992,2,)</f>
        <v>Maelstrom Arena</v>
      </c>
      <c r="N233" s="3" t="str">
        <f>VLOOKUP(F233,'ESO zone constants'!$A$3:$D$9999,4,FALSE)</f>
        <v>Wrothgar</v>
      </c>
    </row>
    <row r="234" spans="1:14" x14ac:dyDescent="0.25">
      <c r="A234" s="80">
        <v>250</v>
      </c>
      <c r="F234">
        <v>684</v>
      </c>
      <c r="J234" s="30" t="str">
        <f t="shared" si="12"/>
        <v>[250]=684,</v>
      </c>
      <c r="K234" s="3">
        <f t="shared" si="13"/>
        <v>250</v>
      </c>
      <c r="L234" s="3">
        <f t="shared" si="14"/>
        <v>684</v>
      </c>
      <c r="M234" s="8" t="str">
        <f>VLOOKUP(A234,'ESO wayshrine names'!$A$3:$B$9992,2,)</f>
        <v>Maelstrom Arena</v>
      </c>
      <c r="N234" s="3" t="str">
        <f>VLOOKUP(F234,'ESO zone constants'!$A$3:$D$9999,4,FALSE)</f>
        <v>Wrothgar</v>
      </c>
    </row>
    <row r="235" spans="1:14" x14ac:dyDescent="0.25">
      <c r="A235" s="78">
        <v>251</v>
      </c>
      <c r="B235">
        <v>29</v>
      </c>
      <c r="C235">
        <v>1006</v>
      </c>
      <c r="D235" t="s">
        <v>515</v>
      </c>
      <c r="E235">
        <v>448</v>
      </c>
      <c r="F235">
        <v>823</v>
      </c>
      <c r="G235" t="s">
        <v>515</v>
      </c>
      <c r="H235">
        <v>1</v>
      </c>
      <c r="I235" t="s">
        <v>2058</v>
      </c>
      <c r="J235" s="30" t="str">
        <f t="shared" si="12"/>
        <v>[251]=823,</v>
      </c>
      <c r="K235" s="3">
        <f t="shared" si="13"/>
        <v>251</v>
      </c>
      <c r="L235" s="3">
        <f t="shared" si="14"/>
        <v>823</v>
      </c>
      <c r="M235" s="8" t="str">
        <f>VLOOKUP(A235,'ESO wayshrine names'!$A$3:$B$9992,2,)</f>
        <v>Anvil Wayshrine</v>
      </c>
      <c r="N235" s="3" t="str">
        <f>VLOOKUP(F235,'ESO zone constants'!$A$3:$D$9999,4,FALSE)</f>
        <v>Gold Coast</v>
      </c>
    </row>
    <row r="236" spans="1:14" x14ac:dyDescent="0.25">
      <c r="A236" s="78">
        <v>252</v>
      </c>
      <c r="B236">
        <v>29</v>
      </c>
      <c r="C236">
        <v>1006</v>
      </c>
      <c r="D236" t="s">
        <v>515</v>
      </c>
      <c r="E236">
        <v>448</v>
      </c>
      <c r="F236">
        <v>823</v>
      </c>
      <c r="G236" t="s">
        <v>515</v>
      </c>
      <c r="H236">
        <v>1</v>
      </c>
      <c r="I236" t="s">
        <v>2059</v>
      </c>
      <c r="J236" s="30" t="str">
        <f t="shared" si="12"/>
        <v>[252]=823,</v>
      </c>
      <c r="K236" s="3">
        <f t="shared" si="13"/>
        <v>252</v>
      </c>
      <c r="L236" s="3">
        <f t="shared" si="14"/>
        <v>823</v>
      </c>
      <c r="M236" s="8" t="str">
        <f>VLOOKUP(A236,'ESO wayshrine names'!$A$3:$B$9992,2,)</f>
        <v>Kvatch Wayshrine</v>
      </c>
      <c r="N236" s="3" t="str">
        <f>VLOOKUP(F236,'ESO zone constants'!$A$3:$D$9999,4,FALSE)</f>
        <v>Gold Coast</v>
      </c>
    </row>
    <row r="237" spans="1:14" x14ac:dyDescent="0.25">
      <c r="A237" s="78">
        <v>253</v>
      </c>
      <c r="B237">
        <v>29</v>
      </c>
      <c r="C237">
        <v>1006</v>
      </c>
      <c r="D237" t="s">
        <v>515</v>
      </c>
      <c r="E237">
        <v>448</v>
      </c>
      <c r="F237">
        <v>823</v>
      </c>
      <c r="G237" t="s">
        <v>515</v>
      </c>
      <c r="H237">
        <v>1</v>
      </c>
      <c r="I237" t="s">
        <v>2060</v>
      </c>
      <c r="J237" s="30" t="str">
        <f t="shared" si="12"/>
        <v>[253]=823,</v>
      </c>
      <c r="K237" s="3">
        <f t="shared" si="13"/>
        <v>253</v>
      </c>
      <c r="L237" s="3">
        <f t="shared" si="14"/>
        <v>823</v>
      </c>
      <c r="M237" s="8" t="str">
        <f>VLOOKUP(A237,'ESO wayshrine names'!$A$3:$B$9992,2,)</f>
        <v>Strid River Wayshrine</v>
      </c>
      <c r="N237" s="3" t="str">
        <f>VLOOKUP(F237,'ESO zone constants'!$A$3:$D$9999,4,FALSE)</f>
        <v>Gold Coast</v>
      </c>
    </row>
    <row r="238" spans="1:14" x14ac:dyDescent="0.25">
      <c r="A238" s="78">
        <v>254</v>
      </c>
      <c r="B238">
        <v>29</v>
      </c>
      <c r="C238">
        <v>1006</v>
      </c>
      <c r="D238" t="s">
        <v>515</v>
      </c>
      <c r="E238">
        <v>448</v>
      </c>
      <c r="F238">
        <v>823</v>
      </c>
      <c r="G238" t="s">
        <v>515</v>
      </c>
      <c r="H238">
        <v>1</v>
      </c>
      <c r="I238" t="s">
        <v>2061</v>
      </c>
      <c r="J238" s="30" t="str">
        <f t="shared" si="12"/>
        <v>[254]=823,</v>
      </c>
      <c r="K238" s="3">
        <f t="shared" si="13"/>
        <v>254</v>
      </c>
      <c r="L238" s="3">
        <f t="shared" si="14"/>
        <v>823</v>
      </c>
      <c r="M238" s="8" t="str">
        <f>VLOOKUP(A238,'ESO wayshrine names'!$A$3:$B$9992,2,)</f>
        <v>Gold Coast Wayshrine</v>
      </c>
      <c r="N238" s="3" t="str">
        <f>VLOOKUP(F238,'ESO zone constants'!$A$3:$D$9999,4,FALSE)</f>
        <v>Gold Coast</v>
      </c>
    </row>
    <row r="239" spans="1:14" x14ac:dyDescent="0.25">
      <c r="A239" s="80">
        <v>255</v>
      </c>
      <c r="F239">
        <v>816</v>
      </c>
      <c r="J239" s="30" t="str">
        <f t="shared" si="12"/>
        <v>[255]=816,</v>
      </c>
      <c r="K239" s="3">
        <f t="shared" si="13"/>
        <v>255</v>
      </c>
      <c r="L239" s="3">
        <f t="shared" si="14"/>
        <v>816</v>
      </c>
      <c r="M239" s="8" t="str">
        <f>VLOOKUP(A239,'ESO wayshrine names'!$A$3:$B$9992,2,)</f>
        <v>Abah's Landing Wayshrine</v>
      </c>
      <c r="N239" s="3" t="str">
        <f>VLOOKUP(F239,'ESO zone constants'!$A$3:$D$9999,4,FALSE)</f>
        <v>Hew's Bane</v>
      </c>
    </row>
    <row r="240" spans="1:14" x14ac:dyDescent="0.25">
      <c r="A240" s="80">
        <v>256</v>
      </c>
      <c r="F240">
        <v>816</v>
      </c>
      <c r="J240" s="30" t="str">
        <f t="shared" si="12"/>
        <v>[256]=816,</v>
      </c>
      <c r="K240" s="3">
        <f t="shared" si="13"/>
        <v>256</v>
      </c>
      <c r="L240" s="3">
        <f t="shared" si="14"/>
        <v>816</v>
      </c>
      <c r="M240" s="8" t="str">
        <f>VLOOKUP(A240,'ESO wayshrine names'!$A$3:$B$9992,2,)</f>
        <v>Zeht's Displeasure Wayshrine</v>
      </c>
      <c r="N240" s="3" t="str">
        <f>VLOOKUP(F240,'ESO zone constants'!$A$3:$D$9999,4,FALSE)</f>
        <v>Hew's Bane</v>
      </c>
    </row>
    <row r="241" spans="1:14" x14ac:dyDescent="0.25">
      <c r="A241" s="80">
        <v>257</v>
      </c>
      <c r="F241">
        <v>816</v>
      </c>
      <c r="J241" s="30" t="str">
        <f t="shared" si="12"/>
        <v>[257]=816,</v>
      </c>
      <c r="K241" s="3">
        <f t="shared" si="13"/>
        <v>257</v>
      </c>
      <c r="L241" s="3">
        <f t="shared" si="14"/>
        <v>816</v>
      </c>
      <c r="M241" s="8" t="str">
        <f>VLOOKUP(A241,'ESO wayshrine names'!$A$3:$B$9992,2,)</f>
        <v>No Shira Citadel Wayshrine</v>
      </c>
      <c r="N241" s="3" t="str">
        <f>VLOOKUP(F241,'ESO zone constants'!$A$3:$D$9999,4,FALSE)</f>
        <v>Hew's Bane</v>
      </c>
    </row>
    <row r="242" spans="1:14" x14ac:dyDescent="0.25">
      <c r="A242" s="80">
        <v>258</v>
      </c>
      <c r="F242">
        <v>382</v>
      </c>
      <c r="J242" s="30" t="str">
        <f t="shared" si="12"/>
        <v>[258]=382,</v>
      </c>
      <c r="K242" s="3">
        <f t="shared" si="13"/>
        <v>258</v>
      </c>
      <c r="L242" s="3">
        <f t="shared" si="14"/>
        <v>382</v>
      </c>
      <c r="M242" s="8" t="str">
        <f>VLOOKUP(A242,'ESO wayshrine names'!$A$3:$B$9992,2,)</f>
        <v>Trial: Maw of Lorkhaj</v>
      </c>
      <c r="N242" s="3" t="str">
        <f>VLOOKUP(F242,'ESO zone constants'!$A$3:$D$9999,4,FALSE)</f>
        <v>Reaper's March</v>
      </c>
    </row>
    <row r="243" spans="1:14" x14ac:dyDescent="0.25">
      <c r="A243" s="80">
        <v>260</v>
      </c>
      <c r="F243">
        <v>117</v>
      </c>
      <c r="J243" s="30" t="str">
        <f t="shared" si="12"/>
        <v>[260]=117,</v>
      </c>
      <c r="K243" s="3">
        <f t="shared" si="13"/>
        <v>260</v>
      </c>
      <c r="L243" s="3">
        <f t="shared" si="14"/>
        <v>117</v>
      </c>
      <c r="M243" s="8" t="str">
        <f>VLOOKUP(A243,'ESO wayshrine names'!$A$3:$B$9992,2,)</f>
        <v>Dungeon: Ruins of Mazzatun</v>
      </c>
      <c r="N243" s="3" t="str">
        <f>VLOOKUP(F243,'ESO zone constants'!$A$3:$D$9999,4,FALSE)</f>
        <v>Shadowfen</v>
      </c>
    </row>
    <row r="244" spans="1:14" x14ac:dyDescent="0.25">
      <c r="A244" s="80">
        <v>261</v>
      </c>
      <c r="F244">
        <v>117</v>
      </c>
      <c r="J244" s="30" t="str">
        <f t="shared" si="12"/>
        <v>[261]=117,</v>
      </c>
      <c r="K244" s="3">
        <f t="shared" si="13"/>
        <v>261</v>
      </c>
      <c r="L244" s="3">
        <f t="shared" si="14"/>
        <v>117</v>
      </c>
      <c r="M244" s="8" t="str">
        <f>VLOOKUP(A244,'ESO wayshrine names'!$A$3:$B$9992,2,)</f>
        <v>Dungeon: Cradle of Shadows</v>
      </c>
      <c r="N244" s="3" t="str">
        <f>VLOOKUP(F244,'ESO zone constants'!$A$3:$D$9999,4,FALSE)</f>
        <v>Shadowfen</v>
      </c>
    </row>
    <row r="245" spans="1:14" x14ac:dyDescent="0.25">
      <c r="A245" s="80">
        <v>262</v>
      </c>
      <c r="F245">
        <v>381</v>
      </c>
      <c r="J245" s="30" t="str">
        <f t="shared" si="12"/>
        <v>[262]=381,</v>
      </c>
      <c r="K245" s="3">
        <f t="shared" si="13"/>
        <v>262</v>
      </c>
      <c r="L245" s="3">
        <f t="shared" si="14"/>
        <v>381</v>
      </c>
      <c r="M245" s="8" t="str">
        <f>VLOOKUP(A245,'ESO wayshrine names'!$A$3:$B$9992,2,)</f>
        <v>Dungeon: The Banished Cells II</v>
      </c>
      <c r="N245" s="3" t="str">
        <f>VLOOKUP(F245,'ESO zone constants'!$A$3:$D$9999,4,FALSE)</f>
        <v>Auridon</v>
      </c>
    </row>
    <row r="246" spans="1:14" x14ac:dyDescent="0.25">
      <c r="A246" s="80">
        <v>263</v>
      </c>
      <c r="F246">
        <v>19</v>
      </c>
      <c r="J246" s="30" t="str">
        <f t="shared" si="12"/>
        <v>[263]=19,</v>
      </c>
      <c r="K246" s="3">
        <f t="shared" si="13"/>
        <v>263</v>
      </c>
      <c r="L246" s="3">
        <f t="shared" si="14"/>
        <v>19</v>
      </c>
      <c r="M246" s="8" t="str">
        <f>VLOOKUP(A246,'ESO wayshrine names'!$A$3:$B$9992,2,)</f>
        <v>Dungeon: Wayrest Sewers II</v>
      </c>
      <c r="N246" s="3" t="str">
        <f>VLOOKUP(F246,'ESO zone constants'!$A$3:$D$9999,4,FALSE)</f>
        <v>Stormhaven</v>
      </c>
    </row>
    <row r="247" spans="1:14" x14ac:dyDescent="0.25">
      <c r="A247" s="78">
        <v>264</v>
      </c>
      <c r="B247">
        <v>10</v>
      </c>
      <c r="C247">
        <v>13</v>
      </c>
      <c r="D247" t="s">
        <v>107</v>
      </c>
      <c r="E247">
        <v>10</v>
      </c>
      <c r="F247">
        <v>57</v>
      </c>
      <c r="G247" t="s">
        <v>107</v>
      </c>
      <c r="H247">
        <v>6</v>
      </c>
      <c r="I247" t="s">
        <v>2070</v>
      </c>
      <c r="J247" s="30" t="str">
        <f t="shared" si="12"/>
        <v>[264]=57,</v>
      </c>
      <c r="K247" s="3">
        <f t="shared" si="13"/>
        <v>264</v>
      </c>
      <c r="L247" s="3">
        <f t="shared" si="14"/>
        <v>57</v>
      </c>
      <c r="M247" s="8" t="str">
        <f>VLOOKUP(A247,'ESO wayshrine names'!$A$3:$B$9992,2,)</f>
        <v>Dungeon: Darkshade Caverns II</v>
      </c>
      <c r="N247" s="3" t="str">
        <f>VLOOKUP(F247,'ESO zone constants'!$A$3:$D$9999,4,FALSE)</f>
        <v>Deshaan</v>
      </c>
    </row>
    <row r="248" spans="1:14" x14ac:dyDescent="0.25">
      <c r="A248" s="80">
        <v>265</v>
      </c>
      <c r="F248">
        <v>383</v>
      </c>
      <c r="J248" s="30" t="str">
        <f t="shared" si="12"/>
        <v>[265]=383,</v>
      </c>
      <c r="K248" s="3">
        <f t="shared" si="13"/>
        <v>265</v>
      </c>
      <c r="L248" s="3">
        <f t="shared" si="14"/>
        <v>383</v>
      </c>
      <c r="M248" s="8" t="str">
        <f>VLOOKUP(A248,'ESO wayshrine names'!$A$3:$B$9992,2,)</f>
        <v>Dungeon: Elden Hollow II</v>
      </c>
      <c r="N248" s="3" t="str">
        <f>VLOOKUP(F248,'ESO zone constants'!$A$3:$D$9999,4,FALSE)</f>
        <v>Grahtwood</v>
      </c>
    </row>
    <row r="249" spans="1:14" x14ac:dyDescent="0.25">
      <c r="A249" s="80">
        <v>266</v>
      </c>
      <c r="F249">
        <v>41</v>
      </c>
      <c r="J249" s="30" t="str">
        <f t="shared" si="12"/>
        <v>[266]=41,</v>
      </c>
      <c r="K249" s="3">
        <f t="shared" si="13"/>
        <v>266</v>
      </c>
      <c r="L249" s="3">
        <f t="shared" si="14"/>
        <v>41</v>
      </c>
      <c r="M249" s="8" t="str">
        <f>VLOOKUP(A249,'ESO wayshrine names'!$A$3:$B$9992,2,)</f>
        <v>Dungeon: Fungal Grotto II</v>
      </c>
      <c r="N249" s="3" t="str">
        <f>VLOOKUP(F249,'ESO zone constants'!$A$3:$D$9999,4,FALSE)</f>
        <v>Stonefalls</v>
      </c>
    </row>
    <row r="250" spans="1:14" x14ac:dyDescent="0.25">
      <c r="A250" s="80">
        <v>267</v>
      </c>
      <c r="F250">
        <v>3</v>
      </c>
      <c r="J250" s="30" t="str">
        <f t="shared" si="12"/>
        <v>[267]=3,</v>
      </c>
      <c r="K250" s="3">
        <f t="shared" si="13"/>
        <v>267</v>
      </c>
      <c r="L250" s="3">
        <f t="shared" si="14"/>
        <v>3</v>
      </c>
      <c r="M250" s="8" t="str">
        <f>VLOOKUP(A250,'ESO wayshrine names'!$A$3:$B$9992,2,)</f>
        <v>Dungeon: Spindleclutch II</v>
      </c>
      <c r="N250" s="3" t="str">
        <f>VLOOKUP(F250,'ESO zone constants'!$A$3:$D$9999,4,FALSE)</f>
        <v>Glenumbra</v>
      </c>
    </row>
    <row r="251" spans="1:14" x14ac:dyDescent="0.25">
      <c r="A251" s="80">
        <v>268</v>
      </c>
      <c r="F251">
        <v>108</v>
      </c>
      <c r="J251" s="30" t="str">
        <f t="shared" si="12"/>
        <v>[268]=108,</v>
      </c>
      <c r="K251" s="3">
        <f t="shared" si="13"/>
        <v>268</v>
      </c>
      <c r="L251" s="3">
        <f t="shared" si="14"/>
        <v>108</v>
      </c>
      <c r="M251" s="8" t="str">
        <f>VLOOKUP(A251,'ESO wayshrine names'!$A$3:$B$9992,2,)</f>
        <v>Dungeon: City of Ash II</v>
      </c>
      <c r="N251" s="3" t="str">
        <f>VLOOKUP(F251,'ESO zone constants'!$A$3:$D$9999,4,FALSE)</f>
        <v>Greenshade</v>
      </c>
    </row>
    <row r="252" spans="1:14" x14ac:dyDescent="0.25">
      <c r="A252" s="80">
        <v>269</v>
      </c>
      <c r="F252">
        <v>20</v>
      </c>
      <c r="J252" s="30" t="str">
        <f t="shared" si="12"/>
        <v>[269]=20,</v>
      </c>
      <c r="K252" s="3">
        <f t="shared" si="13"/>
        <v>269</v>
      </c>
      <c r="L252" s="3">
        <f t="shared" si="14"/>
        <v>20</v>
      </c>
      <c r="M252" s="8" t="str">
        <f>VLOOKUP(A252,'ESO wayshrine names'!$A$3:$B$9992,2,)</f>
        <v>Dungeon: Crypt of Hearts II</v>
      </c>
      <c r="N252" s="3" t="str">
        <f>VLOOKUP(F252,'ESO zone constants'!$A$3:$D$9999,4,FALSE)</f>
        <v>Rivenspire</v>
      </c>
    </row>
    <row r="253" spans="1:14" x14ac:dyDescent="0.25">
      <c r="A253" s="80">
        <v>270</v>
      </c>
      <c r="F253">
        <v>888</v>
      </c>
      <c r="J253" s="30" t="str">
        <f t="shared" si="12"/>
        <v>[270]=888,</v>
      </c>
      <c r="K253" s="3">
        <f t="shared" si="13"/>
        <v>270</v>
      </c>
      <c r="L253" s="3">
        <f t="shared" si="14"/>
        <v>888</v>
      </c>
      <c r="M253" s="8" t="str">
        <f>VLOOKUP(A253,'ESO wayshrine names'!$A$3:$B$9992,2,)</f>
        <v>Dragonstar Arena</v>
      </c>
      <c r="N253" s="3" t="str">
        <f>VLOOKUP(F253,'ESO zone constants'!$A$3:$D$9999,4,FALSE)</f>
        <v>Craglorn</v>
      </c>
    </row>
    <row r="254" spans="1:14" x14ac:dyDescent="0.25">
      <c r="A254" s="80">
        <v>272</v>
      </c>
      <c r="F254">
        <v>849</v>
      </c>
      <c r="J254" s="30" t="str">
        <f t="shared" si="12"/>
        <v>[272]=849,</v>
      </c>
      <c r="K254" s="3">
        <f t="shared" si="13"/>
        <v>272</v>
      </c>
      <c r="L254" s="3">
        <f t="shared" si="14"/>
        <v>849</v>
      </c>
      <c r="M254" s="8" t="str">
        <f>VLOOKUP(A254,'ESO wayshrine names'!$A$3:$B$9992,2,)</f>
        <v>Seyda Neen Wayshrine</v>
      </c>
      <c r="N254" s="3" t="str">
        <f>VLOOKUP(F254,'ESO zone constants'!$A$3:$D$9999,4,FALSE)</f>
        <v>Vvardenfell</v>
      </c>
    </row>
    <row r="255" spans="1:14" x14ac:dyDescent="0.25">
      <c r="A255" s="80">
        <v>273</v>
      </c>
      <c r="F255">
        <v>849</v>
      </c>
      <c r="J255" s="30" t="str">
        <f t="shared" si="12"/>
        <v>[273]=849,</v>
      </c>
      <c r="K255" s="3">
        <f t="shared" si="13"/>
        <v>273</v>
      </c>
      <c r="L255" s="3">
        <f t="shared" si="14"/>
        <v>849</v>
      </c>
      <c r="M255" s="8" t="str">
        <f>VLOOKUP(A255,'ESO wayshrine names'!$A$3:$B$9992,2,)</f>
        <v>Gnisis Wayshrine</v>
      </c>
      <c r="N255" s="3" t="str">
        <f>VLOOKUP(F255,'ESO zone constants'!$A$3:$D$9999,4,FALSE)</f>
        <v>Vvardenfell</v>
      </c>
    </row>
    <row r="256" spans="1:14" x14ac:dyDescent="0.25">
      <c r="A256" s="80">
        <v>274</v>
      </c>
      <c r="F256">
        <v>849</v>
      </c>
      <c r="J256" s="30" t="str">
        <f t="shared" si="12"/>
        <v>[274]=849,</v>
      </c>
      <c r="K256" s="3">
        <f t="shared" si="13"/>
        <v>274</v>
      </c>
      <c r="L256" s="3">
        <f t="shared" si="14"/>
        <v>849</v>
      </c>
      <c r="M256" s="8" t="str">
        <f>VLOOKUP(A256,'ESO wayshrine names'!$A$3:$B$9992,2,)</f>
        <v>Ald'ruhn Wayshrine</v>
      </c>
      <c r="N256" s="3" t="str">
        <f>VLOOKUP(F256,'ESO zone constants'!$A$3:$D$9999,4,FALSE)</f>
        <v>Vvardenfell</v>
      </c>
    </row>
    <row r="257" spans="1:14" x14ac:dyDescent="0.25">
      <c r="A257" s="80">
        <v>275</v>
      </c>
      <c r="F257">
        <v>849</v>
      </c>
      <c r="J257" s="30" t="str">
        <f t="shared" si="12"/>
        <v>[275]=849,</v>
      </c>
      <c r="K257" s="3">
        <f t="shared" si="13"/>
        <v>275</v>
      </c>
      <c r="L257" s="3">
        <f t="shared" si="14"/>
        <v>849</v>
      </c>
      <c r="M257" s="8" t="str">
        <f>VLOOKUP(A257,'ESO wayshrine names'!$A$3:$B$9992,2,)</f>
        <v>Balmora Wayshrine</v>
      </c>
      <c r="N257" s="3" t="str">
        <f>VLOOKUP(F257,'ESO zone constants'!$A$3:$D$9999,4,FALSE)</f>
        <v>Vvardenfell</v>
      </c>
    </row>
    <row r="258" spans="1:14" x14ac:dyDescent="0.25">
      <c r="A258" s="80">
        <v>276</v>
      </c>
      <c r="F258">
        <v>849</v>
      </c>
      <c r="J258" s="30" t="str">
        <f t="shared" si="12"/>
        <v>[276]=849,</v>
      </c>
      <c r="K258" s="3">
        <f t="shared" si="13"/>
        <v>276</v>
      </c>
      <c r="L258" s="3">
        <f t="shared" si="14"/>
        <v>849</v>
      </c>
      <c r="M258" s="8" t="str">
        <f>VLOOKUP(A258,'ESO wayshrine names'!$A$3:$B$9992,2,)</f>
        <v>Suran Wayshrine</v>
      </c>
      <c r="N258" s="3" t="str">
        <f>VLOOKUP(F258,'ESO zone constants'!$A$3:$D$9999,4,FALSE)</f>
        <v>Vvardenfell</v>
      </c>
    </row>
    <row r="259" spans="1:14" x14ac:dyDescent="0.25">
      <c r="A259" s="80">
        <v>277</v>
      </c>
      <c r="F259">
        <v>849</v>
      </c>
      <c r="J259" s="30" t="str">
        <f t="shared" si="12"/>
        <v>[277]=849,</v>
      </c>
      <c r="K259" s="3">
        <f t="shared" si="13"/>
        <v>277</v>
      </c>
      <c r="L259" s="3">
        <f t="shared" si="14"/>
        <v>849</v>
      </c>
      <c r="M259" s="8" t="str">
        <f>VLOOKUP(A259,'ESO wayshrine names'!$A$3:$B$9992,2,)</f>
        <v>Molag Mar Wayshrine</v>
      </c>
      <c r="N259" s="3" t="str">
        <f>VLOOKUP(F259,'ESO zone constants'!$A$3:$D$9999,4,FALSE)</f>
        <v>Vvardenfell</v>
      </c>
    </row>
    <row r="260" spans="1:14" x14ac:dyDescent="0.25">
      <c r="A260" s="80">
        <v>278</v>
      </c>
      <c r="F260">
        <v>849</v>
      </c>
      <c r="J260" s="30" t="str">
        <f t="shared" si="12"/>
        <v>[278]=849,</v>
      </c>
      <c r="K260" s="3">
        <f t="shared" si="13"/>
        <v>278</v>
      </c>
      <c r="L260" s="3">
        <f t="shared" si="14"/>
        <v>849</v>
      </c>
      <c r="M260" s="8" t="str">
        <f>VLOOKUP(A260,'ESO wayshrine names'!$A$3:$B$9992,2,)</f>
        <v>Tel Branora Wayshrine</v>
      </c>
      <c r="N260" s="3" t="str">
        <f>VLOOKUP(F260,'ESO zone constants'!$A$3:$D$9999,4,FALSE)</f>
        <v>Vvardenfell</v>
      </c>
    </row>
    <row r="261" spans="1:14" x14ac:dyDescent="0.25">
      <c r="A261" s="80">
        <v>279</v>
      </c>
      <c r="F261">
        <v>849</v>
      </c>
      <c r="J261" s="30" t="str">
        <f t="shared" si="12"/>
        <v>[279]=849,</v>
      </c>
      <c r="K261" s="3">
        <f t="shared" si="13"/>
        <v>279</v>
      </c>
      <c r="L261" s="3">
        <f t="shared" si="14"/>
        <v>849</v>
      </c>
      <c r="M261" s="8" t="str">
        <f>VLOOKUP(A261,'ESO wayshrine names'!$A$3:$B$9992,2,)</f>
        <v>Nchuleftingth Wayshrine</v>
      </c>
      <c r="N261" s="3" t="str">
        <f>VLOOKUP(F261,'ESO zone constants'!$A$3:$D$9999,4,FALSE)</f>
        <v>Vvardenfell</v>
      </c>
    </row>
    <row r="262" spans="1:14" x14ac:dyDescent="0.25">
      <c r="A262" s="80">
        <v>280</v>
      </c>
      <c r="F262">
        <v>849</v>
      </c>
      <c r="J262" s="30" t="str">
        <f t="shared" si="12"/>
        <v>[280]=849,</v>
      </c>
      <c r="K262" s="3">
        <f t="shared" si="13"/>
        <v>280</v>
      </c>
      <c r="L262" s="3">
        <f t="shared" si="14"/>
        <v>849</v>
      </c>
      <c r="M262" s="8" t="str">
        <f>VLOOKUP(A262,'ESO wayshrine names'!$A$3:$B$9992,2,)</f>
        <v>Tel Mora Wayshrine</v>
      </c>
      <c r="N262" s="3" t="str">
        <f>VLOOKUP(F262,'ESO zone constants'!$A$3:$D$9999,4,FALSE)</f>
        <v>Vvardenfell</v>
      </c>
    </row>
    <row r="263" spans="1:14" x14ac:dyDescent="0.25">
      <c r="A263" s="80">
        <v>281</v>
      </c>
      <c r="F263">
        <v>849</v>
      </c>
      <c r="J263" s="30" t="str">
        <f t="shared" si="12"/>
        <v>[281]=849,</v>
      </c>
      <c r="K263" s="3">
        <f t="shared" si="13"/>
        <v>281</v>
      </c>
      <c r="L263" s="3">
        <f t="shared" si="14"/>
        <v>849</v>
      </c>
      <c r="M263" s="8" t="str">
        <f>VLOOKUP(A263,'ESO wayshrine names'!$A$3:$B$9992,2,)</f>
        <v>Sadrith Mora Wayshrine</v>
      </c>
      <c r="N263" s="3" t="str">
        <f>VLOOKUP(F263,'ESO zone constants'!$A$3:$D$9999,4,FALSE)</f>
        <v>Vvardenfell</v>
      </c>
    </row>
    <row r="264" spans="1:14" x14ac:dyDescent="0.25">
      <c r="A264" s="80">
        <v>282</v>
      </c>
      <c r="F264">
        <v>849</v>
      </c>
      <c r="J264" s="30" t="str">
        <f t="shared" si="12"/>
        <v>[282]=849,</v>
      </c>
      <c r="K264" s="3">
        <f t="shared" si="13"/>
        <v>282</v>
      </c>
      <c r="L264" s="3">
        <f t="shared" si="14"/>
        <v>849</v>
      </c>
      <c r="M264" s="8" t="str">
        <f>VLOOKUP(A264,'ESO wayshrine names'!$A$3:$B$9992,2,)</f>
        <v>Valley of the Wind Wayshrine</v>
      </c>
      <c r="N264" s="3" t="str">
        <f>VLOOKUP(F264,'ESO zone constants'!$A$3:$D$9999,4,FALSE)</f>
        <v>Vvardenfell</v>
      </c>
    </row>
    <row r="265" spans="1:14" x14ac:dyDescent="0.25">
      <c r="A265" s="80">
        <v>284</v>
      </c>
      <c r="F265">
        <v>849</v>
      </c>
      <c r="J265" s="30" t="str">
        <f t="shared" si="12"/>
        <v>[284]=849,</v>
      </c>
      <c r="K265" s="3">
        <f t="shared" si="13"/>
        <v>284</v>
      </c>
      <c r="L265" s="3">
        <f t="shared" si="14"/>
        <v>849</v>
      </c>
      <c r="M265" s="8" t="str">
        <f>VLOOKUP(A265,'ESO wayshrine names'!$A$3:$B$9992,2,)</f>
        <v>Vivec City Wayshrine</v>
      </c>
      <c r="N265" s="3" t="str">
        <f>VLOOKUP(F265,'ESO zone constants'!$A$3:$D$9999,4,FALSE)</f>
        <v>Vvardenfell</v>
      </c>
    </row>
    <row r="266" spans="1:14" x14ac:dyDescent="0.25">
      <c r="A266" s="80">
        <v>285</v>
      </c>
      <c r="F266">
        <v>381</v>
      </c>
      <c r="J266" s="30" t="str">
        <f t="shared" si="12"/>
        <v>[285]=381,</v>
      </c>
      <c r="K266" s="3">
        <f t="shared" si="13"/>
        <v>285</v>
      </c>
      <c r="L266" s="3">
        <f t="shared" si="14"/>
        <v>381</v>
      </c>
      <c r="M266" s="8" t="str">
        <f>VLOOKUP(A266,'ESO wayshrine names'!$A$3:$B$9992,2,)</f>
        <v>Barbed Hook Private Room</v>
      </c>
      <c r="N266" s="3" t="str">
        <f>VLOOKUP(F266,'ESO zone constants'!$A$3:$D$9999,4,FALSE)</f>
        <v>Auridon</v>
      </c>
    </row>
    <row r="267" spans="1:14" x14ac:dyDescent="0.25">
      <c r="A267" s="80">
        <v>286</v>
      </c>
      <c r="F267">
        <v>104</v>
      </c>
      <c r="J267" s="30" t="str">
        <f t="shared" ref="J267:J330" si="15">IF(A267&lt;&gt;"",IF(F267&lt;&gt;"",IF(OR(ISNA(A267),ISNA(F267)),"","["&amp;A267&amp;"]="&amp;F267&amp;","),""),"")</f>
        <v>[286]=104,</v>
      </c>
      <c r="K267" s="3">
        <f t="shared" ref="K267:K330" si="16">A267</f>
        <v>286</v>
      </c>
      <c r="L267" s="3">
        <f t="shared" ref="L267:L330" si="17">F267</f>
        <v>104</v>
      </c>
      <c r="M267" s="8" t="str">
        <f>VLOOKUP(A267,'ESO wayshrine names'!$A$3:$B$9992,2,)</f>
        <v>Sisters of the Sands Apartment</v>
      </c>
      <c r="N267" s="3" t="str">
        <f>VLOOKUP(F267,'ESO zone constants'!$A$3:$D$9999,4,FALSE)</f>
        <v>Alik'r Desert</v>
      </c>
    </row>
    <row r="268" spans="1:14" x14ac:dyDescent="0.25">
      <c r="A268" s="79">
        <v>287</v>
      </c>
      <c r="B268">
        <v>10</v>
      </c>
      <c r="C268">
        <v>13</v>
      </c>
      <c r="D268" t="s">
        <v>107</v>
      </c>
      <c r="E268">
        <v>10</v>
      </c>
      <c r="F268">
        <v>57</v>
      </c>
      <c r="G268" t="s">
        <v>107</v>
      </c>
      <c r="H268">
        <v>7</v>
      </c>
      <c r="I268" t="s">
        <v>604</v>
      </c>
      <c r="J268" s="30" t="str">
        <f t="shared" si="15"/>
        <v>[287]=57,</v>
      </c>
      <c r="K268" s="3">
        <f t="shared" si="16"/>
        <v>287</v>
      </c>
      <c r="L268" s="3">
        <f t="shared" si="17"/>
        <v>57</v>
      </c>
      <c r="M268" s="8" t="str">
        <f>VLOOKUP(A268,'ESO wayshrine names'!$A$3:$B$9992,2,)</f>
        <v>Flaming Nix Deluxe Garret</v>
      </c>
      <c r="N268" s="3" t="str">
        <f>VLOOKUP(F268,'ESO zone constants'!$A$3:$D$9999,4,FALSE)</f>
        <v>Deshaan</v>
      </c>
    </row>
    <row r="269" spans="1:14" x14ac:dyDescent="0.25">
      <c r="A269" s="80">
        <v>288</v>
      </c>
      <c r="F269">
        <v>381</v>
      </c>
      <c r="J269" s="30" t="str">
        <f t="shared" si="15"/>
        <v>[288]=381,</v>
      </c>
      <c r="K269" s="3">
        <f t="shared" si="16"/>
        <v>288</v>
      </c>
      <c r="L269" s="3">
        <f t="shared" si="17"/>
        <v>381</v>
      </c>
      <c r="M269" s="8" t="str">
        <f>VLOOKUP(A269,'ESO wayshrine names'!$A$3:$B$9992,2,)</f>
        <v>Mara's Kiss Public House</v>
      </c>
      <c r="N269" s="3" t="str">
        <f>VLOOKUP(F269,'ESO zone constants'!$A$3:$D$9999,4,FALSE)</f>
        <v>Auridon</v>
      </c>
    </row>
    <row r="270" spans="1:14" x14ac:dyDescent="0.25">
      <c r="A270" s="80">
        <v>289</v>
      </c>
      <c r="F270">
        <v>3</v>
      </c>
      <c r="J270" s="30" t="str">
        <f t="shared" si="15"/>
        <v>[289]=3,</v>
      </c>
      <c r="K270" s="3">
        <f t="shared" si="16"/>
        <v>289</v>
      </c>
      <c r="L270" s="3">
        <f t="shared" si="17"/>
        <v>3</v>
      </c>
      <c r="M270" s="8" t="str">
        <f>VLOOKUP(A270,'ESO wayshrine names'!$A$3:$B$9992,2,)</f>
        <v>The Rosy Lion</v>
      </c>
      <c r="N270" s="3" t="str">
        <f>VLOOKUP(F270,'ESO zone constants'!$A$3:$D$9999,4,FALSE)</f>
        <v>Glenumbra</v>
      </c>
    </row>
    <row r="271" spans="1:14" x14ac:dyDescent="0.25">
      <c r="A271" s="80">
        <v>290</v>
      </c>
      <c r="F271">
        <v>41</v>
      </c>
      <c r="J271" s="30" t="str">
        <f t="shared" si="15"/>
        <v>[290]=41,</v>
      </c>
      <c r="K271" s="3">
        <f t="shared" si="16"/>
        <v>290</v>
      </c>
      <c r="L271" s="3">
        <f t="shared" si="17"/>
        <v>41</v>
      </c>
      <c r="M271" s="8" t="str">
        <f>VLOOKUP(A271,'ESO wayshrine names'!$A$3:$B$9992,2,)</f>
        <v>The Ebony Flask Inn Room</v>
      </c>
      <c r="N271" s="3" t="str">
        <f>VLOOKUP(F271,'ESO zone constants'!$A$3:$D$9999,4,FALSE)</f>
        <v>Stonefalls</v>
      </c>
    </row>
    <row r="272" spans="1:14" x14ac:dyDescent="0.25">
      <c r="A272" s="80">
        <v>291</v>
      </c>
      <c r="F272">
        <v>382</v>
      </c>
      <c r="J272" s="30" t="str">
        <f t="shared" si="15"/>
        <v>[291]=382,</v>
      </c>
      <c r="K272" s="3">
        <f t="shared" si="16"/>
        <v>291</v>
      </c>
      <c r="L272" s="3">
        <f t="shared" si="17"/>
        <v>382</v>
      </c>
      <c r="M272" s="8" t="str">
        <f>VLOOKUP(A272,'ESO wayshrine names'!$A$3:$B$9992,2,)</f>
        <v>Serenity Falls Estate</v>
      </c>
      <c r="N272" s="3" t="str">
        <f>VLOOKUP(F272,'ESO zone constants'!$A$3:$D$9999,4,FALSE)</f>
        <v>Reaper's March</v>
      </c>
    </row>
    <row r="273" spans="1:14" x14ac:dyDescent="0.25">
      <c r="A273" s="80">
        <v>292</v>
      </c>
      <c r="F273">
        <v>3</v>
      </c>
      <c r="J273" s="30" t="str">
        <f t="shared" si="15"/>
        <v>[292]=3,</v>
      </c>
      <c r="K273" s="3">
        <f t="shared" si="16"/>
        <v>292</v>
      </c>
      <c r="L273" s="3">
        <f t="shared" si="17"/>
        <v>3</v>
      </c>
      <c r="M273" s="8" t="str">
        <f>VLOOKUP(A273,'ESO wayshrine names'!$A$3:$B$9992,2,)</f>
        <v>Daggerfall Overlook</v>
      </c>
      <c r="N273" s="3" t="str">
        <f>VLOOKUP(F273,'ESO zone constants'!$A$3:$D$9999,4,FALSE)</f>
        <v>Glenumbra</v>
      </c>
    </row>
    <row r="274" spans="1:14" x14ac:dyDescent="0.25">
      <c r="A274" s="80">
        <v>293</v>
      </c>
      <c r="F274">
        <v>41</v>
      </c>
      <c r="J274" s="30" t="str">
        <f t="shared" si="15"/>
        <v>[293]=41,</v>
      </c>
      <c r="K274" s="3">
        <f t="shared" si="16"/>
        <v>293</v>
      </c>
      <c r="L274" s="3">
        <f t="shared" si="17"/>
        <v>41</v>
      </c>
      <c r="M274" s="8" t="str">
        <f>VLOOKUP(A274,'ESO wayshrine names'!$A$3:$B$9992,2,)</f>
        <v>Ebonheart Chateau</v>
      </c>
      <c r="N274" s="3" t="str">
        <f>VLOOKUP(F274,'ESO zone constants'!$A$3:$D$9999,4,FALSE)</f>
        <v>Stonefalls</v>
      </c>
    </row>
    <row r="275" spans="1:14" x14ac:dyDescent="0.25">
      <c r="A275" s="80">
        <v>294</v>
      </c>
      <c r="F275">
        <v>58</v>
      </c>
      <c r="J275" s="30" t="str">
        <f t="shared" si="15"/>
        <v>[294]=58,</v>
      </c>
      <c r="K275" s="3">
        <f t="shared" si="16"/>
        <v>294</v>
      </c>
      <c r="L275" s="3">
        <f t="shared" si="17"/>
        <v>58</v>
      </c>
      <c r="M275" s="8" t="str">
        <f>VLOOKUP(A275,'ESO wayshrine names'!$A$3:$B$9992,2,)</f>
        <v>Black Vine Villa</v>
      </c>
      <c r="N275" s="3" t="str">
        <f>VLOOKUP(F275,'ESO zone constants'!$A$3:$D$9999,4,FALSE)</f>
        <v>Malabal Tor</v>
      </c>
    </row>
    <row r="276" spans="1:14" x14ac:dyDescent="0.25">
      <c r="A276" s="80">
        <v>295</v>
      </c>
      <c r="F276">
        <v>281</v>
      </c>
      <c r="J276" s="30" t="str">
        <f t="shared" si="15"/>
        <v>[295]=281,</v>
      </c>
      <c r="K276" s="3">
        <f t="shared" si="16"/>
        <v>295</v>
      </c>
      <c r="L276" s="3">
        <f t="shared" si="17"/>
        <v>281</v>
      </c>
      <c r="M276" s="8" t="str">
        <f>VLOOKUP(A276,'ESO wayshrine names'!$A$3:$B$9992,2,)</f>
        <v>Humblemud</v>
      </c>
      <c r="N276" s="3" t="str">
        <f>VLOOKUP(F276,'ESO zone constants'!$A$3:$D$9999,4,FALSE)</f>
        <v>Bal Foyen</v>
      </c>
    </row>
    <row r="277" spans="1:14" x14ac:dyDescent="0.25">
      <c r="A277" s="80">
        <v>296</v>
      </c>
      <c r="F277">
        <v>383</v>
      </c>
      <c r="J277" s="30" t="str">
        <f t="shared" si="15"/>
        <v>[296]=383,</v>
      </c>
      <c r="K277" s="3">
        <f t="shared" si="16"/>
        <v>296</v>
      </c>
      <c r="L277" s="3">
        <f t="shared" si="17"/>
        <v>383</v>
      </c>
      <c r="M277" s="8" t="str">
        <f>VLOOKUP(A277,'ESO wayshrine names'!$A$3:$B$9992,2,)</f>
        <v>Snugpod</v>
      </c>
      <c r="N277" s="3" t="str">
        <f>VLOOKUP(F277,'ESO zone constants'!$A$3:$D$9999,4,FALSE)</f>
        <v>Grahtwood</v>
      </c>
    </row>
    <row r="278" spans="1:14" x14ac:dyDescent="0.25">
      <c r="A278" s="80">
        <v>297</v>
      </c>
      <c r="F278">
        <v>3</v>
      </c>
      <c r="J278" s="30" t="str">
        <f t="shared" si="15"/>
        <v>[297]=3,</v>
      </c>
      <c r="K278" s="3">
        <f t="shared" si="16"/>
        <v>297</v>
      </c>
      <c r="L278" s="3">
        <f t="shared" si="17"/>
        <v>3</v>
      </c>
      <c r="M278" s="8" t="str">
        <f>VLOOKUP(A278,'ESO wayshrine names'!$A$3:$B$9992,2,)</f>
        <v>Captain Margaux's Place</v>
      </c>
      <c r="N278" s="3" t="str">
        <f>VLOOKUP(F278,'ESO zone constants'!$A$3:$D$9999,4,FALSE)</f>
        <v>Glenumbra</v>
      </c>
    </row>
    <row r="279" spans="1:14" x14ac:dyDescent="0.25">
      <c r="A279" s="80">
        <v>298</v>
      </c>
      <c r="F279">
        <v>41</v>
      </c>
      <c r="J279" s="30" t="str">
        <f t="shared" si="15"/>
        <v>[298]=41,</v>
      </c>
      <c r="K279" s="3">
        <f t="shared" si="16"/>
        <v>298</v>
      </c>
      <c r="L279" s="3">
        <f t="shared" si="17"/>
        <v>41</v>
      </c>
      <c r="M279" s="8" t="str">
        <f>VLOOKUP(A279,'ESO wayshrine names'!$A$3:$B$9992,2,)</f>
        <v>Kragenhome</v>
      </c>
      <c r="N279" s="3" t="str">
        <f>VLOOKUP(F279,'ESO zone constants'!$A$3:$D$9999,4,FALSE)</f>
        <v>Stonefalls</v>
      </c>
    </row>
    <row r="280" spans="1:14" x14ac:dyDescent="0.25">
      <c r="A280" s="80">
        <v>299</v>
      </c>
      <c r="F280">
        <v>58</v>
      </c>
      <c r="J280" s="30" t="str">
        <f t="shared" si="15"/>
        <v>[299]=58,</v>
      </c>
      <c r="K280" s="3">
        <f t="shared" si="16"/>
        <v>299</v>
      </c>
      <c r="L280" s="3">
        <f t="shared" si="17"/>
        <v>58</v>
      </c>
      <c r="M280" s="8" t="str">
        <f>VLOOKUP(A280,'ESO wayshrine names'!$A$3:$B$9992,2,)</f>
        <v>Cyrodilic Jungle House</v>
      </c>
      <c r="N280" s="3" t="str">
        <f>VLOOKUP(F280,'ESO zone constants'!$A$3:$D$9999,4,FALSE)</f>
        <v>Malabal Tor</v>
      </c>
    </row>
    <row r="281" spans="1:14" x14ac:dyDescent="0.25">
      <c r="A281" s="80">
        <v>300</v>
      </c>
      <c r="F281">
        <v>537</v>
      </c>
      <c r="J281" s="30" t="str">
        <f t="shared" si="15"/>
        <v>[300]=537,</v>
      </c>
      <c r="K281" s="3">
        <f t="shared" si="16"/>
        <v>300</v>
      </c>
      <c r="L281" s="3">
        <f t="shared" si="17"/>
        <v>537</v>
      </c>
      <c r="M281" s="8" t="str">
        <f>VLOOKUP(A281,'ESO wayshrine names'!$A$3:$B$9992,2,)</f>
        <v>Moonmirth House</v>
      </c>
      <c r="N281" s="3" t="str">
        <f>VLOOKUP(F281,'ESO zone constants'!$A$3:$D$9999,4,FALSE)</f>
        <v>Khenarthi's Roost</v>
      </c>
    </row>
    <row r="282" spans="1:14" x14ac:dyDescent="0.25">
      <c r="A282" s="80">
        <v>301</v>
      </c>
      <c r="F282">
        <v>103</v>
      </c>
      <c r="J282" s="30" t="str">
        <f t="shared" si="15"/>
        <v>[301]=103,</v>
      </c>
      <c r="K282" s="3">
        <f t="shared" si="16"/>
        <v>301</v>
      </c>
      <c r="L282" s="3">
        <f t="shared" si="17"/>
        <v>103</v>
      </c>
      <c r="M282" s="8" t="str">
        <f>VLOOKUP(A282,'ESO wayshrine names'!$A$3:$B$9992,2,)</f>
        <v>Autumn's-Gate</v>
      </c>
      <c r="N282" s="3" t="str">
        <f>VLOOKUP(F282,'ESO zone constants'!$A$3:$D$9999,4,FALSE)</f>
        <v>The Rift</v>
      </c>
    </row>
    <row r="283" spans="1:14" x14ac:dyDescent="0.25">
      <c r="A283" s="80">
        <v>302</v>
      </c>
      <c r="F283">
        <v>19</v>
      </c>
      <c r="J283" s="30" t="str">
        <f t="shared" si="15"/>
        <v>[302]=19,</v>
      </c>
      <c r="K283" s="3">
        <f t="shared" si="16"/>
        <v>302</v>
      </c>
      <c r="L283" s="3">
        <f t="shared" si="17"/>
        <v>19</v>
      </c>
      <c r="M283" s="8" t="str">
        <f>VLOOKUP(A283,'ESO wayshrine names'!$A$3:$B$9992,2,)</f>
        <v>Hammerdeath Bungalow</v>
      </c>
      <c r="N283" s="3" t="str">
        <f>VLOOKUP(F283,'ESO zone constants'!$A$3:$D$9999,4,FALSE)</f>
        <v>Stormhaven</v>
      </c>
    </row>
    <row r="284" spans="1:14" x14ac:dyDescent="0.25">
      <c r="A284" s="80">
        <v>303</v>
      </c>
      <c r="F284">
        <v>92</v>
      </c>
      <c r="J284" s="30" t="str">
        <f t="shared" si="15"/>
        <v>[303]=92,</v>
      </c>
      <c r="K284" s="3">
        <f t="shared" si="16"/>
        <v>303</v>
      </c>
      <c r="L284" s="3">
        <f t="shared" si="17"/>
        <v>92</v>
      </c>
      <c r="M284" s="8" t="str">
        <f>VLOOKUP(A284,'ESO wayshrine names'!$A$3:$B$9992,2,)</f>
        <v>Twin Arches</v>
      </c>
      <c r="N284" s="3" t="str">
        <f>VLOOKUP(F284,'ESO zone constants'!$A$3:$D$9999,4,FALSE)</f>
        <v>Bangkorai</v>
      </c>
    </row>
    <row r="285" spans="1:14" x14ac:dyDescent="0.25">
      <c r="A285" s="80">
        <v>304</v>
      </c>
      <c r="F285">
        <v>108</v>
      </c>
      <c r="J285" s="30" t="str">
        <f t="shared" si="15"/>
        <v>[304]=108,</v>
      </c>
      <c r="K285" s="3">
        <f t="shared" si="16"/>
        <v>304</v>
      </c>
      <c r="L285" s="3">
        <f t="shared" si="17"/>
        <v>108</v>
      </c>
      <c r="M285" s="8" t="str">
        <f>VLOOKUP(A285,'ESO wayshrine names'!$A$3:$B$9992,2,)</f>
        <v>Cliffshade</v>
      </c>
      <c r="N285" s="3" t="str">
        <f>VLOOKUP(F285,'ESO zone constants'!$A$3:$D$9999,4,FALSE)</f>
        <v>Greenshade</v>
      </c>
    </row>
    <row r="286" spans="1:14" x14ac:dyDescent="0.25">
      <c r="A286" s="80">
        <v>305</v>
      </c>
      <c r="F286">
        <v>117</v>
      </c>
      <c r="J286" s="30" t="str">
        <f t="shared" si="15"/>
        <v>[305]=117,</v>
      </c>
      <c r="K286" s="3">
        <f t="shared" si="16"/>
        <v>305</v>
      </c>
      <c r="L286" s="3">
        <f t="shared" si="17"/>
        <v>117</v>
      </c>
      <c r="M286" s="8" t="str">
        <f>VLOOKUP(A286,'ESO wayshrine names'!$A$3:$B$9992,2,)</f>
        <v>The Ample Domicile</v>
      </c>
      <c r="N286" s="3" t="str">
        <f>VLOOKUP(F286,'ESO zone constants'!$A$3:$D$9999,4,FALSE)</f>
        <v>Shadowfen</v>
      </c>
    </row>
    <row r="287" spans="1:14" x14ac:dyDescent="0.25">
      <c r="A287" s="80">
        <v>306</v>
      </c>
      <c r="F287">
        <v>108</v>
      </c>
      <c r="J287" s="30" t="str">
        <f t="shared" si="15"/>
        <v>[306]=108,</v>
      </c>
      <c r="K287" s="3">
        <f t="shared" si="16"/>
        <v>306</v>
      </c>
      <c r="L287" s="3">
        <f t="shared" si="17"/>
        <v>108</v>
      </c>
      <c r="M287" s="8" t="str">
        <f>VLOOKUP(A287,'ESO wayshrine names'!$A$3:$B$9992,2,)</f>
        <v>Bouldertree Refuge</v>
      </c>
      <c r="N287" s="3" t="str">
        <f>VLOOKUP(F287,'ESO zone constants'!$A$3:$D$9999,4,FALSE)</f>
        <v>Greenshade</v>
      </c>
    </row>
    <row r="288" spans="1:14" x14ac:dyDescent="0.25">
      <c r="A288" s="80">
        <v>307</v>
      </c>
      <c r="F288">
        <v>20</v>
      </c>
      <c r="J288" s="30" t="str">
        <f t="shared" si="15"/>
        <v>[307]=20,</v>
      </c>
      <c r="K288" s="3">
        <f t="shared" si="16"/>
        <v>307</v>
      </c>
      <c r="L288" s="3">
        <f t="shared" si="17"/>
        <v>20</v>
      </c>
      <c r="M288" s="8" t="str">
        <f>VLOOKUP(A288,'ESO wayshrine names'!$A$3:$B$9992,2,)</f>
        <v>Ravenhurst</v>
      </c>
      <c r="N288" s="3" t="str">
        <f>VLOOKUP(F288,'ESO zone constants'!$A$3:$D$9999,4,FALSE)</f>
        <v>Rivenspire</v>
      </c>
    </row>
    <row r="289" spans="1:14" x14ac:dyDescent="0.25">
      <c r="A289" s="80">
        <v>308</v>
      </c>
      <c r="F289">
        <v>117</v>
      </c>
      <c r="J289" s="30" t="str">
        <f t="shared" si="15"/>
        <v>[308]=117,</v>
      </c>
      <c r="K289" s="3">
        <f t="shared" si="16"/>
        <v>308</v>
      </c>
      <c r="L289" s="3">
        <f t="shared" si="17"/>
        <v>117</v>
      </c>
      <c r="M289" s="8">
        <f>VLOOKUP(A289,'ESO wayshrine names'!$A$3:$B$9992,2,)</f>
        <v>0</v>
      </c>
      <c r="N289" s="3" t="str">
        <f>VLOOKUP(F289,'ESO zone constants'!$A$3:$D$9999,4,FALSE)</f>
        <v>Shadowfen</v>
      </c>
    </row>
    <row r="290" spans="1:14" x14ac:dyDescent="0.25">
      <c r="A290" s="79">
        <v>309</v>
      </c>
      <c r="B290">
        <v>10</v>
      </c>
      <c r="C290">
        <v>13</v>
      </c>
      <c r="D290" t="s">
        <v>107</v>
      </c>
      <c r="E290">
        <v>10</v>
      </c>
      <c r="F290">
        <v>57</v>
      </c>
      <c r="G290" t="s">
        <v>107</v>
      </c>
      <c r="H290">
        <v>7</v>
      </c>
      <c r="I290" t="s">
        <v>547</v>
      </c>
      <c r="J290" s="30" t="str">
        <f t="shared" si="15"/>
        <v>[309]=57,</v>
      </c>
      <c r="K290" s="3">
        <f t="shared" si="16"/>
        <v>309</v>
      </c>
      <c r="L290" s="3">
        <f t="shared" si="17"/>
        <v>57</v>
      </c>
      <c r="M290" s="8" t="str">
        <f>VLOOKUP(A290,'ESO wayshrine names'!$A$3:$B$9992,2,)</f>
        <v>Velothi Reverie</v>
      </c>
      <c r="N290" s="3" t="str">
        <f>VLOOKUP(F290,'ESO zone constants'!$A$3:$D$9999,4,FALSE)</f>
        <v>Deshaan</v>
      </c>
    </row>
    <row r="291" spans="1:14" x14ac:dyDescent="0.25">
      <c r="A291" s="80">
        <v>310</v>
      </c>
      <c r="F291">
        <v>888</v>
      </c>
      <c r="J291" s="30" t="str">
        <f t="shared" si="15"/>
        <v>[310]=888,</v>
      </c>
      <c r="K291" s="3">
        <f t="shared" si="16"/>
        <v>310</v>
      </c>
      <c r="L291" s="3">
        <f t="shared" si="17"/>
        <v>888</v>
      </c>
      <c r="M291" s="8" t="str">
        <f>VLOOKUP(A291,'ESO wayshrine names'!$A$3:$B$9992,2,)</f>
        <v>Domus Phrasticus</v>
      </c>
      <c r="N291" s="3" t="str">
        <f>VLOOKUP(F291,'ESO zone constants'!$A$3:$D$9999,4,FALSE)</f>
        <v>Craglorn</v>
      </c>
    </row>
    <row r="292" spans="1:14" x14ac:dyDescent="0.25">
      <c r="A292" s="80">
        <v>311</v>
      </c>
      <c r="F292">
        <v>382</v>
      </c>
      <c r="J292" s="30" t="str">
        <f t="shared" si="15"/>
        <v>[311]=382,</v>
      </c>
      <c r="K292" s="3">
        <f t="shared" si="16"/>
        <v>311</v>
      </c>
      <c r="L292" s="3">
        <f t="shared" si="17"/>
        <v>382</v>
      </c>
      <c r="M292" s="8" t="str">
        <f>VLOOKUP(A292,'ESO wayshrine names'!$A$3:$B$9992,2,)</f>
        <v>Sleek Creek House</v>
      </c>
      <c r="N292" s="3" t="str">
        <f>VLOOKUP(F292,'ESO zone constants'!$A$3:$D$9999,4,FALSE)</f>
        <v>Reaper's March</v>
      </c>
    </row>
    <row r="293" spans="1:14" x14ac:dyDescent="0.25">
      <c r="A293" s="80">
        <v>312</v>
      </c>
      <c r="F293">
        <v>101</v>
      </c>
      <c r="J293" s="30" t="str">
        <f t="shared" si="15"/>
        <v>[312]=101,</v>
      </c>
      <c r="K293" s="3">
        <f t="shared" si="16"/>
        <v>312</v>
      </c>
      <c r="L293" s="3">
        <f t="shared" si="17"/>
        <v>101</v>
      </c>
      <c r="M293" s="8" t="str">
        <f>VLOOKUP(A293,'ESO wayshrine names'!$A$3:$B$9992,2,)</f>
        <v>Grymharth's Woe</v>
      </c>
      <c r="N293" s="3" t="str">
        <f>VLOOKUP(F293,'ESO zone constants'!$A$3:$D$9999,4,FALSE)</f>
        <v>Eastmarch</v>
      </c>
    </row>
    <row r="294" spans="1:14" x14ac:dyDescent="0.25">
      <c r="A294" s="80">
        <v>313</v>
      </c>
      <c r="F294">
        <v>92</v>
      </c>
      <c r="J294" s="30" t="str">
        <f t="shared" si="15"/>
        <v>[313]=92,</v>
      </c>
      <c r="K294" s="3">
        <f t="shared" si="16"/>
        <v>313</v>
      </c>
      <c r="L294" s="3">
        <f t="shared" si="17"/>
        <v>92</v>
      </c>
      <c r="M294" s="8" t="str">
        <f>VLOOKUP(A294,'ESO wayshrine names'!$A$3:$B$9992,2,)</f>
        <v>Mournoth Keep</v>
      </c>
      <c r="N294" s="3" t="str">
        <f>VLOOKUP(F294,'ESO zone constants'!$A$3:$D$9999,4,FALSE)</f>
        <v>Bangkorai</v>
      </c>
    </row>
    <row r="295" spans="1:14" x14ac:dyDescent="0.25">
      <c r="A295" s="80">
        <v>314</v>
      </c>
      <c r="F295">
        <v>104</v>
      </c>
      <c r="J295" s="30" t="str">
        <f t="shared" si="15"/>
        <v>[314]=104,</v>
      </c>
      <c r="K295" s="3">
        <f t="shared" si="16"/>
        <v>314</v>
      </c>
      <c r="L295" s="3">
        <f t="shared" si="17"/>
        <v>104</v>
      </c>
      <c r="M295" s="8" t="str">
        <f>VLOOKUP(A295,'ESO wayshrine names'!$A$3:$B$9992,2,)</f>
        <v>House of the Silent Magnifico</v>
      </c>
      <c r="N295" s="3" t="str">
        <f>VLOOKUP(F295,'ESO zone constants'!$A$3:$D$9999,4,FALSE)</f>
        <v>Alik'r Desert</v>
      </c>
    </row>
    <row r="296" spans="1:14" x14ac:dyDescent="0.25">
      <c r="A296" s="80">
        <v>315</v>
      </c>
      <c r="F296">
        <v>381</v>
      </c>
      <c r="J296" s="30" t="str">
        <f t="shared" si="15"/>
        <v>[315]=381,</v>
      </c>
      <c r="K296" s="3">
        <f t="shared" si="16"/>
        <v>315</v>
      </c>
      <c r="L296" s="3">
        <f t="shared" si="17"/>
        <v>381</v>
      </c>
      <c r="M296" s="8" t="str">
        <f>VLOOKUP(A296,'ESO wayshrine names'!$A$3:$B$9992,2,)</f>
        <v>Mathiisen Manor</v>
      </c>
      <c r="N296" s="3" t="str">
        <f>VLOOKUP(F296,'ESO zone constants'!$A$3:$D$9999,4,FALSE)</f>
        <v>Auridon</v>
      </c>
    </row>
    <row r="297" spans="1:14" x14ac:dyDescent="0.25">
      <c r="A297" s="80">
        <v>316</v>
      </c>
      <c r="F297">
        <v>117</v>
      </c>
      <c r="J297" s="30" t="str">
        <f t="shared" si="15"/>
        <v>[316]=117,</v>
      </c>
      <c r="K297" s="3">
        <f t="shared" si="16"/>
        <v>316</v>
      </c>
      <c r="L297" s="3">
        <f t="shared" si="17"/>
        <v>117</v>
      </c>
      <c r="M297" s="8" t="str">
        <f>VLOOKUP(A297,'ESO wayshrine names'!$A$3:$B$9992,2,)</f>
        <v>Stay-Moist Mansion</v>
      </c>
      <c r="N297" s="3" t="str">
        <f>VLOOKUP(F297,'ESO zone constants'!$A$3:$D$9999,4,FALSE)</f>
        <v>Shadowfen</v>
      </c>
    </row>
    <row r="298" spans="1:14" x14ac:dyDescent="0.25">
      <c r="A298" s="80">
        <v>317</v>
      </c>
      <c r="F298">
        <v>383</v>
      </c>
      <c r="J298" s="30" t="str">
        <f t="shared" si="15"/>
        <v>[317]=383,</v>
      </c>
      <c r="K298" s="3">
        <f t="shared" si="16"/>
        <v>317</v>
      </c>
      <c r="L298" s="3">
        <f t="shared" si="17"/>
        <v>383</v>
      </c>
      <c r="M298" s="8" t="str">
        <f>VLOOKUP(A298,'ESO wayshrine names'!$A$3:$B$9992,2,)</f>
        <v>The Gorinir Estate</v>
      </c>
      <c r="N298" s="3" t="str">
        <f>VLOOKUP(F298,'ESO zone constants'!$A$3:$D$9999,4,FALSE)</f>
        <v>Grahtwood</v>
      </c>
    </row>
    <row r="299" spans="1:14" x14ac:dyDescent="0.25">
      <c r="A299" s="80">
        <v>318</v>
      </c>
      <c r="F299">
        <v>19</v>
      </c>
      <c r="J299" s="30" t="str">
        <f t="shared" si="15"/>
        <v>[318]=19,</v>
      </c>
      <c r="K299" s="3">
        <f t="shared" si="16"/>
        <v>318</v>
      </c>
      <c r="L299" s="3">
        <f t="shared" si="17"/>
        <v>19</v>
      </c>
      <c r="M299" s="8" t="str">
        <f>VLOOKUP(A299,'ESO wayshrine names'!$A$3:$B$9992,2,)</f>
        <v>Gardner House</v>
      </c>
      <c r="N299" s="3" t="str">
        <f>VLOOKUP(F299,'ESO zone constants'!$A$3:$D$9999,4,FALSE)</f>
        <v>Stormhaven</v>
      </c>
    </row>
    <row r="300" spans="1:14" x14ac:dyDescent="0.25">
      <c r="A300" s="80">
        <v>319</v>
      </c>
      <c r="B300">
        <v>10</v>
      </c>
      <c r="C300">
        <v>13</v>
      </c>
      <c r="D300" t="s">
        <v>107</v>
      </c>
      <c r="E300">
        <v>10</v>
      </c>
      <c r="F300">
        <v>57</v>
      </c>
      <c r="G300" t="s">
        <v>107</v>
      </c>
      <c r="H300">
        <v>7</v>
      </c>
      <c r="I300" t="s">
        <v>555</v>
      </c>
      <c r="J300" s="30" t="str">
        <f t="shared" si="15"/>
        <v>[319]=57,</v>
      </c>
      <c r="K300" s="3">
        <f t="shared" si="16"/>
        <v>319</v>
      </c>
      <c r="L300" s="3">
        <f t="shared" si="17"/>
        <v>57</v>
      </c>
      <c r="M300" s="8" t="str">
        <f>VLOOKUP(A300,'ESO wayshrine names'!$A$3:$B$9992,2,)</f>
        <v>Quondam Indorilia</v>
      </c>
      <c r="N300" s="3" t="str">
        <f>VLOOKUP(F300,'ESO zone constants'!$A$3:$D$9999,4,FALSE)</f>
        <v>Deshaan</v>
      </c>
    </row>
    <row r="301" spans="1:14" x14ac:dyDescent="0.25">
      <c r="A301" s="80">
        <v>320</v>
      </c>
      <c r="F301">
        <v>382</v>
      </c>
      <c r="J301" s="30" t="str">
        <f t="shared" si="15"/>
        <v>[320]=382,</v>
      </c>
      <c r="K301" s="3">
        <f t="shared" si="16"/>
        <v>320</v>
      </c>
      <c r="L301" s="3">
        <f t="shared" si="17"/>
        <v>382</v>
      </c>
      <c r="M301" s="8" t="str">
        <f>VLOOKUP(A301,'ESO wayshrine names'!$A$3:$B$9992,2,)</f>
        <v>Strident Springs Demesne</v>
      </c>
      <c r="N301" s="3" t="str">
        <f>VLOOKUP(F301,'ESO zone constants'!$A$3:$D$9999,4,FALSE)</f>
        <v>Reaper's March</v>
      </c>
    </row>
    <row r="302" spans="1:14" x14ac:dyDescent="0.25">
      <c r="A302" s="80">
        <v>321</v>
      </c>
      <c r="F302">
        <v>382</v>
      </c>
      <c r="J302" s="30" t="str">
        <f t="shared" si="15"/>
        <v>[321]=382,</v>
      </c>
      <c r="K302" s="3">
        <f t="shared" si="16"/>
        <v>321</v>
      </c>
      <c r="L302" s="3">
        <f t="shared" si="17"/>
        <v>382</v>
      </c>
      <c r="M302" s="8" t="str">
        <f>VLOOKUP(A302,'ESO wayshrine names'!$A$3:$B$9992,2,)</f>
        <v>Dawnshadow</v>
      </c>
      <c r="N302" s="3" t="str">
        <f>VLOOKUP(F302,'ESO zone constants'!$A$3:$D$9999,4,FALSE)</f>
        <v>Reaper's March</v>
      </c>
    </row>
    <row r="303" spans="1:14" x14ac:dyDescent="0.25">
      <c r="A303" s="80">
        <v>322</v>
      </c>
      <c r="F303">
        <v>103</v>
      </c>
      <c r="J303" s="30" t="str">
        <f t="shared" si="15"/>
        <v>[322]=103,</v>
      </c>
      <c r="K303" s="3">
        <f t="shared" si="16"/>
        <v>322</v>
      </c>
      <c r="L303" s="3">
        <f t="shared" si="17"/>
        <v>103</v>
      </c>
      <c r="M303" s="8" t="str">
        <f>VLOOKUP(A303,'ESO wayshrine names'!$A$3:$B$9992,2,)</f>
        <v>Old Mistveil Manor</v>
      </c>
      <c r="N303" s="3" t="str">
        <f>VLOOKUP(F303,'ESO zone constants'!$A$3:$D$9999,4,FALSE)</f>
        <v>The Rift</v>
      </c>
    </row>
    <row r="304" spans="1:14" x14ac:dyDescent="0.25">
      <c r="A304" s="80">
        <v>323</v>
      </c>
      <c r="F304">
        <v>92</v>
      </c>
      <c r="J304" s="30" t="str">
        <f t="shared" si="15"/>
        <v>[323]=92,</v>
      </c>
      <c r="K304" s="3">
        <f t="shared" si="16"/>
        <v>323</v>
      </c>
      <c r="L304" s="3">
        <f t="shared" si="17"/>
        <v>92</v>
      </c>
      <c r="M304" s="8" t="str">
        <f>VLOOKUP(A304,'ESO wayshrine names'!$A$3:$B$9992,2,)</f>
        <v>Forsaken Stronghold</v>
      </c>
      <c r="N304" s="3" t="str">
        <f>VLOOKUP(F304,'ESO zone constants'!$A$3:$D$9999,4,FALSE)</f>
        <v>Bangkorai</v>
      </c>
    </row>
    <row r="305" spans="1:14" x14ac:dyDescent="0.25">
      <c r="A305" s="80">
        <v>324</v>
      </c>
      <c r="F305">
        <v>534</v>
      </c>
      <c r="J305" s="30" t="str">
        <f t="shared" si="15"/>
        <v>[324]=534,</v>
      </c>
      <c r="K305" s="3">
        <f t="shared" si="16"/>
        <v>324</v>
      </c>
      <c r="L305" s="3">
        <f t="shared" si="17"/>
        <v>534</v>
      </c>
      <c r="M305" s="8" t="str">
        <f>VLOOKUP(A305,'ESO wayshrine names'!$A$3:$B$9992,2,)</f>
        <v>Hunding's Palatial Hall</v>
      </c>
      <c r="N305" s="3" t="str">
        <f>VLOOKUP(F305,'ESO zone constants'!$A$3:$D$9999,4,FALSE)</f>
        <v>Stros M'Kai</v>
      </c>
    </row>
    <row r="306" spans="1:14" x14ac:dyDescent="0.25">
      <c r="A306" s="80">
        <v>325</v>
      </c>
      <c r="F306">
        <v>383</v>
      </c>
      <c r="J306" s="30" t="str">
        <f t="shared" si="15"/>
        <v>[325]=383,</v>
      </c>
      <c r="K306" s="3">
        <f t="shared" si="16"/>
        <v>325</v>
      </c>
      <c r="L306" s="3">
        <f t="shared" si="17"/>
        <v>383</v>
      </c>
      <c r="M306" s="8" t="str">
        <f>VLOOKUP(A306,'ESO wayshrine names'!$A$3:$B$9992,2,)</f>
        <v>Grand Topal Hideaway</v>
      </c>
      <c r="N306" s="3" t="str">
        <f>VLOOKUP(F306,'ESO zone constants'!$A$3:$D$9999,4,FALSE)</f>
        <v>Grahtwood</v>
      </c>
    </row>
    <row r="307" spans="1:14" x14ac:dyDescent="0.25">
      <c r="A307" s="80">
        <v>326</v>
      </c>
      <c r="F307">
        <v>888</v>
      </c>
      <c r="J307" s="30" t="str">
        <f t="shared" si="15"/>
        <v>[326]=888,</v>
      </c>
      <c r="K307" s="3">
        <f t="shared" si="16"/>
        <v>326</v>
      </c>
      <c r="L307" s="3">
        <f t="shared" si="17"/>
        <v>888</v>
      </c>
      <c r="M307" s="8" t="str">
        <f>VLOOKUP(A307,'ESO wayshrine names'!$A$3:$B$9992,2,)</f>
        <v>Dungeon: Bloodroot Forge</v>
      </c>
      <c r="N307" s="3" t="str">
        <f>VLOOKUP(F307,'ESO zone constants'!$A$3:$D$9999,4,FALSE)</f>
        <v>Craglorn</v>
      </c>
    </row>
    <row r="308" spans="1:14" x14ac:dyDescent="0.25">
      <c r="A308" s="80">
        <v>327</v>
      </c>
      <c r="F308">
        <v>888</v>
      </c>
      <c r="J308" s="30" t="str">
        <f t="shared" si="15"/>
        <v>[327]=888,</v>
      </c>
      <c r="K308" s="3">
        <f t="shared" si="16"/>
        <v>327</v>
      </c>
      <c r="L308" s="3">
        <f t="shared" si="17"/>
        <v>888</v>
      </c>
      <c r="M308" s="8" t="str">
        <f>VLOOKUP(A308,'ESO wayshrine names'!$A$3:$B$9992,2,)</f>
        <v>Earthtear Cavern</v>
      </c>
      <c r="N308" s="3" t="str">
        <f>VLOOKUP(F308,'ESO zone constants'!$A$3:$D$9999,4,FALSE)</f>
        <v>Craglorn</v>
      </c>
    </row>
    <row r="309" spans="1:14" x14ac:dyDescent="0.25">
      <c r="A309" s="80">
        <v>328</v>
      </c>
      <c r="F309">
        <v>849</v>
      </c>
      <c r="J309" s="30" t="str">
        <f t="shared" si="15"/>
        <v>[328]=849,</v>
      </c>
      <c r="K309" s="3">
        <f t="shared" si="16"/>
        <v>328</v>
      </c>
      <c r="L309" s="3">
        <f t="shared" si="17"/>
        <v>849</v>
      </c>
      <c r="M309" s="8" t="str">
        <f>VLOOKUP(A309,'ESO wayshrine names'!$A$3:$B$9992,2,)</f>
        <v>Vivec Temple Wayshrine</v>
      </c>
      <c r="N309" s="3" t="str">
        <f>VLOOKUP(F309,'ESO zone constants'!$A$3:$D$9999,4,FALSE)</f>
        <v>Vvardenfell</v>
      </c>
    </row>
    <row r="310" spans="1:14" x14ac:dyDescent="0.25">
      <c r="A310" s="80">
        <v>329</v>
      </c>
      <c r="F310">
        <v>849</v>
      </c>
      <c r="J310" s="30" t="str">
        <f t="shared" si="15"/>
        <v>[329]=849,</v>
      </c>
      <c r="K310" s="3">
        <f t="shared" si="16"/>
        <v>329</v>
      </c>
      <c r="L310" s="3">
        <f t="shared" si="17"/>
        <v>849</v>
      </c>
      <c r="M310" s="8" t="str">
        <f>VLOOKUP(A310,'ESO wayshrine names'!$A$3:$B$9992,2,)</f>
        <v>West Gash Wayshrine</v>
      </c>
      <c r="N310" s="3" t="str">
        <f>VLOOKUP(F310,'ESO zone constants'!$A$3:$D$9999,4,FALSE)</f>
        <v>Vvardenfell</v>
      </c>
    </row>
    <row r="311" spans="1:14" x14ac:dyDescent="0.25">
      <c r="A311" s="80">
        <v>330</v>
      </c>
      <c r="F311">
        <v>849</v>
      </c>
      <c r="J311" s="30" t="str">
        <f t="shared" si="15"/>
        <v>[330]=849,</v>
      </c>
      <c r="K311" s="3">
        <f t="shared" si="16"/>
        <v>330</v>
      </c>
      <c r="L311" s="3">
        <f t="shared" si="17"/>
        <v>849</v>
      </c>
      <c r="M311" s="8" t="str">
        <f>VLOOKUP(A311,'ESO wayshrine names'!$A$3:$B$9992,2,)</f>
        <v>Urshilaku Camp Wayshrine</v>
      </c>
      <c r="N311" s="3" t="str">
        <f>VLOOKUP(F311,'ESO zone constants'!$A$3:$D$9999,4,FALSE)</f>
        <v>Vvardenfell</v>
      </c>
    </row>
    <row r="312" spans="1:14" x14ac:dyDescent="0.25">
      <c r="A312" s="80">
        <v>331</v>
      </c>
      <c r="F312">
        <v>849</v>
      </c>
      <c r="J312" s="30" t="str">
        <f t="shared" si="15"/>
        <v>[331]=849,</v>
      </c>
      <c r="K312" s="3">
        <f t="shared" si="16"/>
        <v>331</v>
      </c>
      <c r="L312" s="3">
        <f t="shared" si="17"/>
        <v>849</v>
      </c>
      <c r="M312" s="8" t="str">
        <f>VLOOKUP(A312,'ESO wayshrine names'!$A$3:$B$9992,2,)</f>
        <v>Trial: Halls of Fabrication</v>
      </c>
      <c r="N312" s="3" t="str">
        <f>VLOOKUP(F312,'ESO zone constants'!$A$3:$D$9999,4,FALSE)</f>
        <v>Vvardenfell</v>
      </c>
    </row>
    <row r="313" spans="1:14" x14ac:dyDescent="0.25">
      <c r="A313" s="80">
        <v>332</v>
      </c>
      <c r="F313">
        <v>888</v>
      </c>
      <c r="J313" s="30" t="str">
        <f t="shared" si="15"/>
        <v>[332]=888,</v>
      </c>
      <c r="K313" s="3">
        <f t="shared" si="16"/>
        <v>332</v>
      </c>
      <c r="L313" s="3">
        <f t="shared" si="17"/>
        <v>888</v>
      </c>
      <c r="M313" s="8" t="str">
        <f>VLOOKUP(A313,'ESO wayshrine names'!$A$3:$B$9992,2,)</f>
        <v>Dungeon: Falkreath Hold</v>
      </c>
      <c r="N313" s="3" t="str">
        <f>VLOOKUP(F313,'ESO zone constants'!$A$3:$D$9999,4,FALSE)</f>
        <v>Craglorn</v>
      </c>
    </row>
    <row r="314" spans="1:14" x14ac:dyDescent="0.25">
      <c r="A314" s="80">
        <v>333</v>
      </c>
      <c r="F314">
        <v>849</v>
      </c>
      <c r="J314" s="30" t="str">
        <f t="shared" si="15"/>
        <v>[333]=849,</v>
      </c>
      <c r="K314" s="3">
        <f t="shared" si="16"/>
        <v>333</v>
      </c>
      <c r="L314" s="3">
        <f t="shared" si="17"/>
        <v>849</v>
      </c>
      <c r="M314" s="8" t="str">
        <f>VLOOKUP(A314,'ESO wayshrine names'!$A$3:$B$9992,2,)</f>
        <v>Saint Delyn Penthouse</v>
      </c>
      <c r="N314" s="3" t="str">
        <f>VLOOKUP(F314,'ESO zone constants'!$A$3:$D$9999,4,FALSE)</f>
        <v>Vvardenfell</v>
      </c>
    </row>
    <row r="315" spans="1:14" x14ac:dyDescent="0.25">
      <c r="A315" s="80">
        <v>334</v>
      </c>
      <c r="F315">
        <v>849</v>
      </c>
      <c r="J315" s="30" t="str">
        <f t="shared" si="15"/>
        <v>[334]=849,</v>
      </c>
      <c r="K315" s="3">
        <f t="shared" si="16"/>
        <v>334</v>
      </c>
      <c r="L315" s="3">
        <f t="shared" si="17"/>
        <v>849</v>
      </c>
      <c r="M315" s="8" t="str">
        <f>VLOOKUP(A315,'ESO wayshrine names'!$A$3:$B$9992,2,)</f>
        <v>Amaya Lake Lodge</v>
      </c>
      <c r="N315" s="3" t="str">
        <f>VLOOKUP(F315,'ESO zone constants'!$A$3:$D$9999,4,FALSE)</f>
        <v>Vvardenfell</v>
      </c>
    </row>
    <row r="316" spans="1:14" x14ac:dyDescent="0.25">
      <c r="A316" s="80">
        <v>335</v>
      </c>
      <c r="F316">
        <v>849</v>
      </c>
      <c r="J316" s="30" t="str">
        <f t="shared" si="15"/>
        <v>[335]=849,</v>
      </c>
      <c r="K316" s="3">
        <f t="shared" si="16"/>
        <v>335</v>
      </c>
      <c r="L316" s="3">
        <f t="shared" si="17"/>
        <v>849</v>
      </c>
      <c r="M316" s="8" t="str">
        <f>VLOOKUP(A316,'ESO wayshrine names'!$A$3:$B$9992,2,)</f>
        <v>Ald Velothi Harbor House</v>
      </c>
      <c r="N316" s="3" t="str">
        <f>VLOOKUP(F316,'ESO zone constants'!$A$3:$D$9999,4,FALSE)</f>
        <v>Vvardenfell</v>
      </c>
    </row>
    <row r="317" spans="1:14" x14ac:dyDescent="0.25">
      <c r="A317" s="80">
        <v>336</v>
      </c>
      <c r="F317">
        <v>849</v>
      </c>
      <c r="J317" s="30" t="str">
        <f t="shared" si="15"/>
        <v>[336]=849,</v>
      </c>
      <c r="K317" s="3">
        <f t="shared" si="16"/>
        <v>336</v>
      </c>
      <c r="L317" s="3">
        <f t="shared" si="17"/>
        <v>849</v>
      </c>
      <c r="M317" s="8" t="str">
        <f>VLOOKUP(A317,'ESO wayshrine names'!$A$3:$B$9992,2,)</f>
        <v>Tel Galen</v>
      </c>
      <c r="N317" s="3" t="str">
        <f>VLOOKUP(F317,'ESO zone constants'!$A$3:$D$9999,4,FALSE)</f>
        <v>Vvardenfell</v>
      </c>
    </row>
    <row r="318" spans="1:14" x14ac:dyDescent="0.25">
      <c r="A318" s="80">
        <v>337</v>
      </c>
      <c r="F318">
        <v>980</v>
      </c>
      <c r="J318" s="30" t="str">
        <f t="shared" si="15"/>
        <v>[337]=980,</v>
      </c>
      <c r="K318" s="3">
        <f t="shared" si="16"/>
        <v>337</v>
      </c>
      <c r="L318" s="3">
        <f t="shared" si="17"/>
        <v>980</v>
      </c>
      <c r="M318" s="8" t="str">
        <f>VLOOKUP(A318,'ESO wayshrine names'!$A$3:$B$9992,2,)</f>
        <v>Brass Fortress Wayshrine</v>
      </c>
      <c r="N318" s="3" t="str">
        <f>VLOOKUP(F318,'ESO zone constants'!$A$3:$D$9999,4,FALSE)</f>
        <v>Clockwork City</v>
      </c>
    </row>
    <row r="319" spans="1:14" x14ac:dyDescent="0.25">
      <c r="A319" s="80">
        <v>338</v>
      </c>
      <c r="F319">
        <v>980</v>
      </c>
      <c r="J319" s="30" t="str">
        <f t="shared" si="15"/>
        <v>[338]=980,</v>
      </c>
      <c r="K319" s="3">
        <f t="shared" si="16"/>
        <v>338</v>
      </c>
      <c r="L319" s="3">
        <f t="shared" si="17"/>
        <v>980</v>
      </c>
      <c r="M319" s="8" t="str">
        <f>VLOOKUP(A319,'ESO wayshrine names'!$A$3:$B$9992,2,)</f>
        <v>Clockwork Crossroads Wayshrine</v>
      </c>
      <c r="N319" s="3" t="str">
        <f>VLOOKUP(F319,'ESO zone constants'!$A$3:$D$9999,4,FALSE)</f>
        <v>Clockwork City</v>
      </c>
    </row>
    <row r="320" spans="1:14" x14ac:dyDescent="0.25">
      <c r="A320" s="80">
        <v>339</v>
      </c>
      <c r="F320">
        <v>980</v>
      </c>
      <c r="J320" s="30" t="str">
        <f t="shared" si="15"/>
        <v>[339]=980,</v>
      </c>
      <c r="K320" s="3">
        <f t="shared" si="16"/>
        <v>339</v>
      </c>
      <c r="L320" s="3">
        <f t="shared" si="17"/>
        <v>980</v>
      </c>
      <c r="M320" s="8" t="str">
        <f>VLOOKUP(A320,'ESO wayshrine names'!$A$3:$B$9992,2,)</f>
        <v>Mire Mechanica Wayshrine</v>
      </c>
      <c r="N320" s="3" t="str">
        <f>VLOOKUP(F320,'ESO zone constants'!$A$3:$D$9999,4,FALSE)</f>
        <v>Clockwork City</v>
      </c>
    </row>
    <row r="321" spans="1:14" x14ac:dyDescent="0.25">
      <c r="A321" s="80">
        <v>340</v>
      </c>
      <c r="F321">
        <v>980</v>
      </c>
      <c r="J321" s="30" t="str">
        <f t="shared" si="15"/>
        <v>[340]=980,</v>
      </c>
      <c r="K321" s="3">
        <f t="shared" si="16"/>
        <v>340</v>
      </c>
      <c r="L321" s="3">
        <f t="shared" si="17"/>
        <v>980</v>
      </c>
      <c r="M321" s="8" t="str">
        <f>VLOOKUP(A321,'ESO wayshrine names'!$A$3:$B$9992,2,)</f>
        <v>Sanctuary Wayshrine</v>
      </c>
      <c r="N321" s="3" t="str">
        <f>VLOOKUP(F321,'ESO zone constants'!$A$3:$D$9999,4,FALSE)</f>
        <v>Clockwork City</v>
      </c>
    </row>
    <row r="322" spans="1:14" x14ac:dyDescent="0.25">
      <c r="A322" s="80">
        <v>341</v>
      </c>
      <c r="F322">
        <v>92</v>
      </c>
      <c r="J322" s="30" t="str">
        <f t="shared" si="15"/>
        <v>[341]=92,</v>
      </c>
      <c r="K322" s="3">
        <f t="shared" si="16"/>
        <v>341</v>
      </c>
      <c r="L322" s="3">
        <f t="shared" si="17"/>
        <v>92</v>
      </c>
      <c r="M322" s="8" t="str">
        <f>VLOOKUP(A322,'ESO wayshrine names'!$A$3:$B$9992,2,)</f>
        <v>Dungeon: Fang Lair</v>
      </c>
      <c r="N322" s="3" t="str">
        <f>VLOOKUP(F322,'ESO zone constants'!$A$3:$D$9999,4,FALSE)</f>
        <v>Bangkorai</v>
      </c>
    </row>
    <row r="323" spans="1:14" x14ac:dyDescent="0.25">
      <c r="A323" s="80">
        <v>342</v>
      </c>
      <c r="F323">
        <v>3</v>
      </c>
      <c r="J323" s="30" t="str">
        <f t="shared" si="15"/>
        <v>[342]=3,</v>
      </c>
      <c r="K323" s="3">
        <f t="shared" si="16"/>
        <v>342</v>
      </c>
      <c r="L323" s="3">
        <f t="shared" si="17"/>
        <v>3</v>
      </c>
      <c r="M323" s="8" t="str">
        <f>VLOOKUP(A323,'ESO wayshrine names'!$A$3:$B$9992,2,)</f>
        <v>Exorcised Coven Cottage</v>
      </c>
      <c r="N323" s="3" t="str">
        <f>VLOOKUP(F323,'ESO zone constants'!$A$3:$D$9999,4,FALSE)</f>
        <v>Glenumbra</v>
      </c>
    </row>
    <row r="324" spans="1:14" x14ac:dyDescent="0.25">
      <c r="A324" s="79">
        <v>343</v>
      </c>
      <c r="B324">
        <v>29</v>
      </c>
      <c r="C324">
        <v>1006</v>
      </c>
      <c r="D324" t="s">
        <v>515</v>
      </c>
      <c r="E324">
        <v>448</v>
      </c>
      <c r="F324">
        <v>823</v>
      </c>
      <c r="G324" t="s">
        <v>515</v>
      </c>
      <c r="H324">
        <v>7</v>
      </c>
      <c r="I324" t="s">
        <v>662</v>
      </c>
      <c r="J324" s="30" t="str">
        <f t="shared" si="15"/>
        <v>[343]=823,</v>
      </c>
      <c r="K324" s="3">
        <f t="shared" si="16"/>
        <v>343</v>
      </c>
      <c r="L324" s="3">
        <f t="shared" si="17"/>
        <v>823</v>
      </c>
      <c r="M324" s="8" t="str">
        <f>VLOOKUP(A324,'ESO wayshrine names'!$A$3:$B$9992,2,)</f>
        <v>Linchal Grand Manor</v>
      </c>
      <c r="N324" s="3" t="str">
        <f>VLOOKUP(F324,'ESO zone constants'!$A$3:$D$9999,4,FALSE)</f>
        <v>Gold Coast</v>
      </c>
    </row>
    <row r="325" spans="1:14" x14ac:dyDescent="0.25">
      <c r="A325" s="80">
        <v>344</v>
      </c>
      <c r="F325">
        <v>347</v>
      </c>
      <c r="J325" s="30" t="str">
        <f t="shared" si="15"/>
        <v>[344]=347,</v>
      </c>
      <c r="K325" s="3">
        <f t="shared" si="16"/>
        <v>344</v>
      </c>
      <c r="L325" s="3">
        <f t="shared" si="17"/>
        <v>347</v>
      </c>
      <c r="M325" s="8" t="str">
        <f>VLOOKUP(A325,'ESO wayshrine names'!$A$3:$B$9992,2,)</f>
        <v>Coldharbour Surreal Estate</v>
      </c>
      <c r="N325" s="3" t="str">
        <f>VLOOKUP(F325,'ESO zone constants'!$A$3:$D$9999,4,FALSE)</f>
        <v>Coldharbour</v>
      </c>
    </row>
    <row r="326" spans="1:14" x14ac:dyDescent="0.25">
      <c r="A326" s="80">
        <v>345</v>
      </c>
      <c r="F326">
        <v>888</v>
      </c>
      <c r="J326" s="30" t="str">
        <f t="shared" si="15"/>
        <v>[345]=888,</v>
      </c>
      <c r="K326" s="3">
        <f t="shared" si="16"/>
        <v>345</v>
      </c>
      <c r="L326" s="3">
        <f t="shared" si="17"/>
        <v>888</v>
      </c>
      <c r="M326" s="8" t="str">
        <f>VLOOKUP(A326,'ESO wayshrine names'!$A$3:$B$9992,2,)</f>
        <v>Hakkvild's High Hall</v>
      </c>
      <c r="N326" s="3" t="str">
        <f>VLOOKUP(F326,'ESO zone constants'!$A$3:$D$9999,4,FALSE)</f>
        <v>Craglorn</v>
      </c>
    </row>
    <row r="327" spans="1:14" x14ac:dyDescent="0.25">
      <c r="A327" s="80">
        <v>346</v>
      </c>
      <c r="F327">
        <v>980</v>
      </c>
      <c r="J327" s="30" t="str">
        <f t="shared" si="15"/>
        <v>[346]=980,</v>
      </c>
      <c r="K327" s="3">
        <f t="shared" si="16"/>
        <v>346</v>
      </c>
      <c r="L327" s="3">
        <f t="shared" si="17"/>
        <v>980</v>
      </c>
      <c r="M327" s="8" t="str">
        <f>VLOOKUP(A327,'ESO wayshrine names'!$A$3:$B$9992,2,)</f>
        <v>Trial: Asylum Sanctorium</v>
      </c>
      <c r="N327" s="3" t="str">
        <f>VLOOKUP(F327,'ESO zone constants'!$A$3:$D$9999,4,FALSE)</f>
        <v>Clockwork City</v>
      </c>
    </row>
    <row r="328" spans="1:14" x14ac:dyDescent="0.25">
      <c r="A328" s="80">
        <v>347</v>
      </c>
      <c r="F328">
        <v>980</v>
      </c>
      <c r="J328" s="30" t="str">
        <f t="shared" si="15"/>
        <v>[347]=980,</v>
      </c>
      <c r="K328" s="3">
        <f t="shared" si="16"/>
        <v>347</v>
      </c>
      <c r="L328" s="3">
        <f t="shared" si="17"/>
        <v>980</v>
      </c>
      <c r="M328" s="8" t="str">
        <f>VLOOKUP(A328,'ESO wayshrine names'!$A$3:$B$9992,2,)</f>
        <v>The Orbservatory Prior</v>
      </c>
      <c r="N328" s="3" t="str">
        <f>VLOOKUP(F328,'ESO zone constants'!$A$3:$D$9999,4,FALSE)</f>
        <v>Clockwork City</v>
      </c>
    </row>
    <row r="329" spans="1:14" x14ac:dyDescent="0.25">
      <c r="A329" s="80">
        <v>348</v>
      </c>
      <c r="F329">
        <v>684</v>
      </c>
      <c r="J329" s="30" t="str">
        <f t="shared" si="15"/>
        <v>[348]=684,</v>
      </c>
      <c r="K329" s="3">
        <f t="shared" si="16"/>
        <v>348</v>
      </c>
      <c r="L329" s="3">
        <f t="shared" si="17"/>
        <v>684</v>
      </c>
      <c r="M329" s="8" t="str">
        <f>VLOOKUP(A329,'ESO wayshrine names'!$A$3:$B$9992,2,)</f>
        <v>Pariah's Pinnacle</v>
      </c>
      <c r="N329" s="3" t="str">
        <f>VLOOKUP(F329,'ESO zone constants'!$A$3:$D$9999,4,FALSE)</f>
        <v>Wrothgar</v>
      </c>
    </row>
    <row r="330" spans="1:14" x14ac:dyDescent="0.25">
      <c r="A330" s="80">
        <v>349</v>
      </c>
      <c r="F330">
        <v>1011</v>
      </c>
      <c r="J330" s="30" t="str">
        <f t="shared" si="15"/>
        <v>[349]=1011,</v>
      </c>
      <c r="K330" s="3">
        <f t="shared" si="16"/>
        <v>349</v>
      </c>
      <c r="L330" s="3">
        <f t="shared" si="17"/>
        <v>1011</v>
      </c>
      <c r="M330" s="8" t="str">
        <f>VLOOKUP(A330,'ESO wayshrine names'!$A$3:$B$9992,2,)</f>
        <v>King's Haven Pass Wayshrine</v>
      </c>
      <c r="N330" s="3" t="str">
        <f>VLOOKUP(F330,'ESO zone constants'!$A$3:$D$9999,4,FALSE)</f>
        <v>Summerset</v>
      </c>
    </row>
    <row r="331" spans="1:14" x14ac:dyDescent="0.25">
      <c r="A331" s="80">
        <v>350</v>
      </c>
      <c r="F331">
        <v>1011</v>
      </c>
      <c r="J331" s="30" t="str">
        <f t="shared" ref="J331:J394" si="18">IF(A331&lt;&gt;"",IF(F331&lt;&gt;"",IF(OR(ISNA(A331),ISNA(F331)),"","["&amp;A331&amp;"]="&amp;F331&amp;","),""),"")</f>
        <v>[350]=1011,</v>
      </c>
      <c r="K331" s="3">
        <f t="shared" ref="K331:K394" si="19">A331</f>
        <v>350</v>
      </c>
      <c r="L331" s="3">
        <f t="shared" ref="L331:L394" si="20">F331</f>
        <v>1011</v>
      </c>
      <c r="M331" s="8" t="str">
        <f>VLOOKUP(A331,'ESO wayshrine names'!$A$3:$B$9992,2,)</f>
        <v>Shimmerene Wayshrine</v>
      </c>
      <c r="N331" s="3" t="str">
        <f>VLOOKUP(F331,'ESO zone constants'!$A$3:$D$9999,4,FALSE)</f>
        <v>Summerset</v>
      </c>
    </row>
    <row r="332" spans="1:14" x14ac:dyDescent="0.25">
      <c r="A332" s="80">
        <v>351</v>
      </c>
      <c r="F332">
        <v>1011</v>
      </c>
      <c r="J332" s="30" t="str">
        <f t="shared" si="18"/>
        <v>[351]=1011,</v>
      </c>
      <c r="K332" s="3">
        <f t="shared" si="19"/>
        <v>351</v>
      </c>
      <c r="L332" s="3">
        <f t="shared" si="20"/>
        <v>1011</v>
      </c>
      <c r="M332" s="8" t="str">
        <f>VLOOKUP(A332,'ESO wayshrine names'!$A$3:$B$9992,2,)</f>
        <v>Sil-Var-Woad Wayshrine</v>
      </c>
      <c r="N332" s="3" t="str">
        <f>VLOOKUP(F332,'ESO zone constants'!$A$3:$D$9999,4,FALSE)</f>
        <v>Summerset</v>
      </c>
    </row>
    <row r="333" spans="1:14" x14ac:dyDescent="0.25">
      <c r="A333" s="80">
        <v>352</v>
      </c>
      <c r="F333">
        <v>1011</v>
      </c>
      <c r="J333" s="30" t="str">
        <f t="shared" si="18"/>
        <v>[352]=1011,</v>
      </c>
      <c r="K333" s="3">
        <f t="shared" si="19"/>
        <v>352</v>
      </c>
      <c r="L333" s="3">
        <f t="shared" si="20"/>
        <v>1011</v>
      </c>
      <c r="M333" s="8" t="str">
        <f>VLOOKUP(A333,'ESO wayshrine names'!$A$3:$B$9992,2,)</f>
        <v>Russafeld Heights Wayshrine</v>
      </c>
      <c r="N333" s="3" t="str">
        <f>VLOOKUP(F333,'ESO zone constants'!$A$3:$D$9999,4,FALSE)</f>
        <v>Summerset</v>
      </c>
    </row>
    <row r="334" spans="1:14" x14ac:dyDescent="0.25">
      <c r="A334" s="80">
        <v>353</v>
      </c>
      <c r="F334">
        <v>1011</v>
      </c>
      <c r="J334" s="30" t="str">
        <f t="shared" si="18"/>
        <v>[353]=1011,</v>
      </c>
      <c r="K334" s="3">
        <f t="shared" si="19"/>
        <v>353</v>
      </c>
      <c r="L334" s="3">
        <f t="shared" si="20"/>
        <v>1011</v>
      </c>
      <c r="M334" s="8" t="str">
        <f>VLOOKUP(A334,'ESO wayshrine names'!$A$3:$B$9992,2,)</f>
        <v>Cey-Tarn Keep Wayshrine</v>
      </c>
      <c r="N334" s="3" t="str">
        <f>VLOOKUP(F334,'ESO zone constants'!$A$3:$D$9999,4,FALSE)</f>
        <v>Summerset</v>
      </c>
    </row>
    <row r="335" spans="1:14" x14ac:dyDescent="0.25">
      <c r="A335" s="80">
        <v>354</v>
      </c>
      <c r="F335">
        <v>1011</v>
      </c>
      <c r="J335" s="30" t="str">
        <f t="shared" si="18"/>
        <v>[354]=1011,</v>
      </c>
      <c r="K335" s="3">
        <f t="shared" si="19"/>
        <v>354</v>
      </c>
      <c r="L335" s="3">
        <f t="shared" si="20"/>
        <v>1011</v>
      </c>
      <c r="M335" s="8" t="str">
        <f>VLOOKUP(A335,'ESO wayshrine names'!$A$3:$B$9992,2,)</f>
        <v>Ebon Stadmont Wayshrine</v>
      </c>
      <c r="N335" s="3" t="str">
        <f>VLOOKUP(F335,'ESO zone constants'!$A$3:$D$9999,4,FALSE)</f>
        <v>Summerset</v>
      </c>
    </row>
    <row r="336" spans="1:14" x14ac:dyDescent="0.25">
      <c r="A336" s="80">
        <v>355</v>
      </c>
      <c r="F336">
        <v>1011</v>
      </c>
      <c r="J336" s="30" t="str">
        <f t="shared" si="18"/>
        <v>[355]=1011,</v>
      </c>
      <c r="K336" s="3">
        <f t="shared" si="19"/>
        <v>355</v>
      </c>
      <c r="L336" s="3">
        <f t="shared" si="20"/>
        <v>1011</v>
      </c>
      <c r="M336" s="8" t="str">
        <f>VLOOKUP(A336,'ESO wayshrine names'!$A$3:$B$9992,2,)</f>
        <v>Alinor Wayshrine</v>
      </c>
      <c r="N336" s="3" t="str">
        <f>VLOOKUP(F336,'ESO zone constants'!$A$3:$D$9999,4,FALSE)</f>
        <v>Summerset</v>
      </c>
    </row>
    <row r="337" spans="1:14" x14ac:dyDescent="0.25">
      <c r="A337" s="80">
        <v>356</v>
      </c>
      <c r="F337">
        <v>1011</v>
      </c>
      <c r="J337" s="30" t="str">
        <f t="shared" si="18"/>
        <v>[356]=1011,</v>
      </c>
      <c r="K337" s="3">
        <f t="shared" si="19"/>
        <v>356</v>
      </c>
      <c r="L337" s="3">
        <f t="shared" si="20"/>
        <v>1011</v>
      </c>
      <c r="M337" s="8" t="str">
        <f>VLOOKUP(A337,'ESO wayshrine names'!$A$3:$B$9992,2,)</f>
        <v>Lillandril Wayshrine</v>
      </c>
      <c r="N337" s="3" t="str">
        <f>VLOOKUP(F337,'ESO zone constants'!$A$3:$D$9999,4,FALSE)</f>
        <v>Summerset</v>
      </c>
    </row>
    <row r="338" spans="1:14" x14ac:dyDescent="0.25">
      <c r="A338" s="80">
        <v>357</v>
      </c>
      <c r="F338">
        <v>1011</v>
      </c>
      <c r="J338" s="30" t="str">
        <f t="shared" si="18"/>
        <v>[357]=1011,</v>
      </c>
      <c r="K338" s="3">
        <f t="shared" si="19"/>
        <v>357</v>
      </c>
      <c r="L338" s="3">
        <f t="shared" si="20"/>
        <v>1011</v>
      </c>
      <c r="M338" s="8" t="str">
        <f>VLOOKUP(A338,'ESO wayshrine names'!$A$3:$B$9992,2,)</f>
        <v>Eastern Pass Wayshrine</v>
      </c>
      <c r="N338" s="3" t="str">
        <f>VLOOKUP(F338,'ESO zone constants'!$A$3:$D$9999,4,FALSE)</f>
        <v>Summerset</v>
      </c>
    </row>
    <row r="339" spans="1:14" x14ac:dyDescent="0.25">
      <c r="A339" s="80">
        <v>358</v>
      </c>
      <c r="F339">
        <v>1011</v>
      </c>
      <c r="J339" s="30" t="str">
        <f t="shared" si="18"/>
        <v>[358]=1011,</v>
      </c>
      <c r="K339" s="3">
        <f t="shared" si="19"/>
        <v>358</v>
      </c>
      <c r="L339" s="3">
        <f t="shared" si="20"/>
        <v>1011</v>
      </c>
      <c r="M339" s="8" t="str">
        <f>VLOOKUP(A339,'ESO wayshrine names'!$A$3:$B$9992,2,)</f>
        <v>The Crystal Tower Wayshrine</v>
      </c>
      <c r="N339" s="3" t="str">
        <f>VLOOKUP(F339,'ESO zone constants'!$A$3:$D$9999,4,FALSE)</f>
        <v>Summerset</v>
      </c>
    </row>
    <row r="340" spans="1:14" x14ac:dyDescent="0.25">
      <c r="A340" s="80">
        <v>359</v>
      </c>
      <c r="F340">
        <v>1011</v>
      </c>
      <c r="J340" s="30" t="str">
        <f t="shared" si="18"/>
        <v>[359]=1011,</v>
      </c>
      <c r="K340" s="3">
        <f t="shared" si="19"/>
        <v>359</v>
      </c>
      <c r="L340" s="3">
        <f t="shared" si="20"/>
        <v>1011</v>
      </c>
      <c r="M340" s="8" t="str">
        <f>VLOOKUP(A340,'ESO wayshrine names'!$A$3:$B$9992,2,)</f>
        <v>Eldbur Ruins Wayshrine</v>
      </c>
      <c r="N340" s="3" t="str">
        <f>VLOOKUP(F340,'ESO zone constants'!$A$3:$D$9999,4,FALSE)</f>
        <v>Summerset</v>
      </c>
    </row>
    <row r="341" spans="1:14" x14ac:dyDescent="0.25">
      <c r="A341" s="80">
        <v>360</v>
      </c>
      <c r="F341">
        <v>1027</v>
      </c>
      <c r="J341" s="30" t="str">
        <f t="shared" si="18"/>
        <v>[360]=1027,</v>
      </c>
      <c r="K341" s="3">
        <f t="shared" si="19"/>
        <v>360</v>
      </c>
      <c r="L341" s="3">
        <f t="shared" si="20"/>
        <v>1027</v>
      </c>
      <c r="M341" s="8" t="str">
        <f>VLOOKUP(A341,'ESO wayshrine names'!$A$3:$B$9992,2,)</f>
        <v>Artaeum Wayshrine</v>
      </c>
      <c r="N341" s="3" t="str">
        <f>VLOOKUP(F341,'ESO zone constants'!$A$3:$D$9999,4,FALSE)</f>
        <v>Artaeum</v>
      </c>
    </row>
    <row r="342" spans="1:14" x14ac:dyDescent="0.25">
      <c r="A342" s="80">
        <v>361</v>
      </c>
      <c r="F342">
        <v>816</v>
      </c>
      <c r="J342" s="30" t="str">
        <f t="shared" si="18"/>
        <v>[361]=816,</v>
      </c>
      <c r="K342" s="3">
        <f t="shared" si="19"/>
        <v>361</v>
      </c>
      <c r="L342" s="3">
        <f t="shared" si="20"/>
        <v>816</v>
      </c>
      <c r="M342" s="8" t="str">
        <f>VLOOKUP(A342,'ESO wayshrine names'!$A$3:$B$9992,2,)</f>
        <v>Princely Dawnlight Palace</v>
      </c>
      <c r="N342" s="3" t="str">
        <f>VLOOKUP(F342,'ESO zone constants'!$A$3:$D$9999,4,FALSE)</f>
        <v>Hew's Bane</v>
      </c>
    </row>
    <row r="343" spans="1:14" x14ac:dyDescent="0.25">
      <c r="A343" s="78">
        <v>362</v>
      </c>
      <c r="B343">
        <v>29</v>
      </c>
      <c r="C343">
        <v>1006</v>
      </c>
      <c r="D343" t="s">
        <v>515</v>
      </c>
      <c r="E343">
        <v>448</v>
      </c>
      <c r="F343">
        <v>823</v>
      </c>
      <c r="G343" t="s">
        <v>515</v>
      </c>
      <c r="H343">
        <v>7</v>
      </c>
      <c r="I343" t="s">
        <v>695</v>
      </c>
      <c r="J343" s="30" t="str">
        <f t="shared" si="18"/>
        <v>[362]=823,</v>
      </c>
      <c r="K343" s="3">
        <f t="shared" si="19"/>
        <v>362</v>
      </c>
      <c r="L343" s="3">
        <f t="shared" si="20"/>
        <v>823</v>
      </c>
      <c r="M343" s="8" t="str">
        <f>VLOOKUP(A343,'ESO wayshrine names'!$A$3:$B$9992,2,)</f>
        <v>The Erstwhile Sanctuary</v>
      </c>
      <c r="N343" s="3" t="str">
        <f>VLOOKUP(F343,'ESO zone constants'!$A$3:$D$9999,4,FALSE)</f>
        <v>Gold Coast</v>
      </c>
    </row>
    <row r="344" spans="1:14" x14ac:dyDescent="0.25">
      <c r="A344" s="80">
        <v>363</v>
      </c>
      <c r="F344">
        <v>19</v>
      </c>
      <c r="J344" s="30" t="str">
        <f t="shared" si="18"/>
        <v>[363]=19,</v>
      </c>
      <c r="K344" s="3">
        <f t="shared" si="19"/>
        <v>363</v>
      </c>
      <c r="L344" s="3">
        <f t="shared" si="20"/>
        <v>19</v>
      </c>
      <c r="M344" s="8" t="str">
        <f>VLOOKUP(A344,'ESO wayshrine names'!$A$3:$B$9992,2,)</f>
        <v>Dungeon: Scalecaller Peak</v>
      </c>
      <c r="N344" s="3" t="str">
        <f>VLOOKUP(F344,'ESO zone constants'!$A$3:$D$9999,4,FALSE)</f>
        <v>Stormhaven</v>
      </c>
    </row>
    <row r="345" spans="1:14" x14ac:dyDescent="0.25">
      <c r="A345" s="80">
        <v>364</v>
      </c>
      <c r="F345">
        <v>1011</v>
      </c>
      <c r="J345" s="30" t="str">
        <f t="shared" si="18"/>
        <v>[364]=1011,</v>
      </c>
      <c r="K345" s="3">
        <f t="shared" si="19"/>
        <v>364</v>
      </c>
      <c r="L345" s="3">
        <f t="shared" si="20"/>
        <v>1011</v>
      </c>
      <c r="M345" s="8" t="str">
        <f>VLOOKUP(A345,'ESO wayshrine names'!$A$3:$B$9992,2,)</f>
        <v>Trial: Cloudrest</v>
      </c>
      <c r="N345" s="3" t="str">
        <f>VLOOKUP(F345,'ESO zone constants'!$A$3:$D$9999,4,FALSE)</f>
        <v>Summerset</v>
      </c>
    </row>
    <row r="346" spans="1:14" x14ac:dyDescent="0.25">
      <c r="A346" s="80">
        <v>365</v>
      </c>
      <c r="F346">
        <v>1011</v>
      </c>
      <c r="J346" s="30" t="str">
        <f t="shared" si="18"/>
        <v>[365]=1011,</v>
      </c>
      <c r="K346" s="3">
        <f t="shared" si="19"/>
        <v>365</v>
      </c>
      <c r="L346" s="3">
        <f t="shared" si="20"/>
        <v>1011</v>
      </c>
      <c r="M346" s="8" t="str">
        <f>VLOOKUP(A346,'ESO wayshrine names'!$A$3:$B$9992,2,)</f>
        <v>Sunhold Wayshrine</v>
      </c>
      <c r="N346" s="3" t="str">
        <f>VLOOKUP(F346,'ESO zone constants'!$A$3:$D$9999,4,FALSE)</f>
        <v>Summerset</v>
      </c>
    </row>
    <row r="347" spans="1:14" x14ac:dyDescent="0.25">
      <c r="A347" s="80">
        <v>366</v>
      </c>
      <c r="F347">
        <v>1011</v>
      </c>
      <c r="J347" s="30" t="str">
        <f t="shared" si="18"/>
        <v>[366]=1011,</v>
      </c>
      <c r="K347" s="3">
        <f t="shared" si="19"/>
        <v>366</v>
      </c>
      <c r="L347" s="3">
        <f t="shared" si="20"/>
        <v>1011</v>
      </c>
      <c r="M347" s="8" t="str">
        <f>VLOOKUP(A347,'ESO wayshrine names'!$A$3:$B$9992,2,)</f>
        <v>Golden Gryphon Garret</v>
      </c>
      <c r="N347" s="3" t="str">
        <f>VLOOKUP(F347,'ESO zone constants'!$A$3:$D$9999,4,FALSE)</f>
        <v>Summerset</v>
      </c>
    </row>
    <row r="348" spans="1:14" x14ac:dyDescent="0.25">
      <c r="A348" s="80">
        <v>367</v>
      </c>
      <c r="F348">
        <v>1011</v>
      </c>
      <c r="J348" s="30" t="str">
        <f t="shared" si="18"/>
        <v>[367]=1011,</v>
      </c>
      <c r="K348" s="3">
        <f t="shared" si="19"/>
        <v>367</v>
      </c>
      <c r="L348" s="3">
        <f t="shared" si="20"/>
        <v>1011</v>
      </c>
      <c r="M348" s="8" t="str">
        <f>VLOOKUP(A348,'ESO wayshrine names'!$A$3:$B$9992,2,)</f>
        <v>Alinor Crest Townhouse</v>
      </c>
      <c r="N348" s="3" t="str">
        <f>VLOOKUP(F348,'ESO zone constants'!$A$3:$D$9999,4,FALSE)</f>
        <v>Summerset</v>
      </c>
    </row>
    <row r="349" spans="1:14" x14ac:dyDescent="0.25">
      <c r="A349" s="80">
        <v>368</v>
      </c>
      <c r="F349">
        <v>1011</v>
      </c>
      <c r="J349" s="30" t="str">
        <f t="shared" si="18"/>
        <v>[368]=1011,</v>
      </c>
      <c r="K349" s="3">
        <f t="shared" si="19"/>
        <v>368</v>
      </c>
      <c r="L349" s="3">
        <f t="shared" si="20"/>
        <v>1011</v>
      </c>
      <c r="M349" s="8" t="str">
        <f>VLOOKUP(A349,'ESO wayshrine names'!$A$3:$B$9992,2,)</f>
        <v>Colossal Aldmeri Grotto</v>
      </c>
      <c r="N349" s="3" t="str">
        <f>VLOOKUP(F349,'ESO zone constants'!$A$3:$D$9999,4,FALSE)</f>
        <v>Summerset</v>
      </c>
    </row>
    <row r="350" spans="1:14" x14ac:dyDescent="0.25">
      <c r="A350" s="80">
        <v>369</v>
      </c>
      <c r="F350">
        <v>1011</v>
      </c>
      <c r="J350" s="30" t="str">
        <f t="shared" si="18"/>
        <v>[369]=1011,</v>
      </c>
      <c r="K350" s="3">
        <f t="shared" si="19"/>
        <v>369</v>
      </c>
      <c r="L350" s="3">
        <f t="shared" si="20"/>
        <v>1011</v>
      </c>
      <c r="M350" s="8" t="str">
        <f>VLOOKUP(A350,'ESO wayshrine names'!$A$3:$B$9992,2,)</f>
        <v>Veyond Wyte Wayshrine</v>
      </c>
      <c r="N350" s="3" t="str">
        <f>VLOOKUP(F350,'ESO zone constants'!$A$3:$D$9999,4,FALSE)</f>
        <v>Summerset</v>
      </c>
    </row>
    <row r="351" spans="1:14" x14ac:dyDescent="0.25">
      <c r="A351" s="80">
        <v>370</v>
      </c>
      <c r="F351">
        <v>108</v>
      </c>
      <c r="J351" s="30" t="str">
        <f t="shared" si="18"/>
        <v>[370]=108,</v>
      </c>
      <c r="K351" s="3">
        <f t="shared" si="19"/>
        <v>370</v>
      </c>
      <c r="L351" s="3">
        <f t="shared" si="20"/>
        <v>108</v>
      </c>
      <c r="M351" s="8" t="str">
        <f>VLOOKUP(A351,'ESO wayshrine names'!$A$3:$B$9992,2,)</f>
        <v>Dungeon: March of Sacrifices</v>
      </c>
      <c r="N351" s="3" t="str">
        <f>VLOOKUP(F351,'ESO zone constants'!$A$3:$D$9999,4,FALSE)</f>
        <v>Greenshade</v>
      </c>
    </row>
    <row r="352" spans="1:14" x14ac:dyDescent="0.25">
      <c r="A352" s="80">
        <v>371</v>
      </c>
      <c r="F352">
        <v>382</v>
      </c>
      <c r="J352" s="30" t="str">
        <f t="shared" si="18"/>
        <v>[371]=382,</v>
      </c>
      <c r="K352" s="3">
        <f t="shared" si="19"/>
        <v>371</v>
      </c>
      <c r="L352" s="3">
        <f t="shared" si="20"/>
        <v>382</v>
      </c>
      <c r="M352" s="8" t="str">
        <f>VLOOKUP(A352,'ESO wayshrine names'!$A$3:$B$9992,2,)</f>
        <v>Dungeon: Moon Hunter Keep</v>
      </c>
      <c r="N352" s="3" t="str">
        <f>VLOOKUP(F352,'ESO zone constants'!$A$3:$D$9999,4,FALSE)</f>
        <v>Reaper's March</v>
      </c>
    </row>
    <row r="353" spans="1:14" x14ac:dyDescent="0.25">
      <c r="A353" s="80">
        <v>372</v>
      </c>
      <c r="F353">
        <v>103</v>
      </c>
      <c r="J353" s="30" t="str">
        <f t="shared" si="18"/>
        <v>[372]=103,</v>
      </c>
      <c r="K353" s="3">
        <f t="shared" si="19"/>
        <v>372</v>
      </c>
      <c r="L353" s="3">
        <f t="shared" si="20"/>
        <v>103</v>
      </c>
      <c r="M353" s="8" t="str">
        <f>VLOOKUP(A353,'ESO wayshrine names'!$A$3:$B$9992,2,)</f>
        <v>Hunter's Glade</v>
      </c>
      <c r="N353" s="3" t="str">
        <f>VLOOKUP(F353,'ESO zone constants'!$A$3:$D$9999,4,FALSE)</f>
        <v>The Rift</v>
      </c>
    </row>
    <row r="354" spans="1:14" x14ac:dyDescent="0.25">
      <c r="A354" s="80">
        <v>373</v>
      </c>
      <c r="F354">
        <v>1027</v>
      </c>
      <c r="J354" s="30" t="str">
        <f t="shared" si="18"/>
        <v>[373]=1027,</v>
      </c>
      <c r="K354" s="3">
        <f t="shared" si="19"/>
        <v>373</v>
      </c>
      <c r="L354" s="3">
        <f t="shared" si="20"/>
        <v>1027</v>
      </c>
      <c r="M354" s="8" t="str">
        <f>VLOOKUP(A354,'ESO wayshrine names'!$A$3:$B$9992,2,)</f>
        <v>Grand Psijic Villa</v>
      </c>
      <c r="N354" s="3" t="str">
        <f>VLOOKUP(F354,'ESO zone constants'!$A$3:$D$9999,4,FALSE)</f>
        <v>Artaeum</v>
      </c>
    </row>
    <row r="355" spans="1:14" x14ac:dyDescent="0.25">
      <c r="A355" s="80">
        <v>374</v>
      </c>
      <c r="F355">
        <v>726</v>
      </c>
      <c r="J355" s="30" t="str">
        <f t="shared" si="18"/>
        <v>[374]=726,</v>
      </c>
      <c r="K355" s="3">
        <f t="shared" si="19"/>
        <v>374</v>
      </c>
      <c r="L355" s="3">
        <f t="shared" si="20"/>
        <v>726</v>
      </c>
      <c r="M355" s="8" t="str">
        <f>VLOOKUP(A355,'ESO wayshrine names'!$A$3:$B$9992,2,)</f>
        <v>Lilmoth Wayshrine</v>
      </c>
      <c r="N355" s="3" t="str">
        <f>VLOOKUP(F355,'ESO zone constants'!$A$3:$D$9999,4,FALSE)</f>
        <v>Murkmire</v>
      </c>
    </row>
    <row r="356" spans="1:14" x14ac:dyDescent="0.25">
      <c r="A356" s="80">
        <v>375</v>
      </c>
      <c r="F356">
        <v>726</v>
      </c>
      <c r="J356" s="30" t="str">
        <f t="shared" si="18"/>
        <v>[375]=726,</v>
      </c>
      <c r="K356" s="3">
        <f t="shared" si="19"/>
        <v>375</v>
      </c>
      <c r="L356" s="3">
        <f t="shared" si="20"/>
        <v>726</v>
      </c>
      <c r="M356" s="8" t="str">
        <f>VLOOKUP(A356,'ESO wayshrine names'!$A$3:$B$9992,2,)</f>
        <v>Bright-Throat Wayshrine</v>
      </c>
      <c r="N356" s="3" t="str">
        <f>VLOOKUP(F356,'ESO zone constants'!$A$3:$D$9999,4,FALSE)</f>
        <v>Murkmire</v>
      </c>
    </row>
    <row r="357" spans="1:14" x14ac:dyDescent="0.25">
      <c r="A357" s="80">
        <v>376</v>
      </c>
      <c r="F357">
        <v>726</v>
      </c>
      <c r="J357" s="30" t="str">
        <f t="shared" si="18"/>
        <v>[376]=726,</v>
      </c>
      <c r="K357" s="3">
        <f t="shared" si="19"/>
        <v>376</v>
      </c>
      <c r="L357" s="3">
        <f t="shared" si="20"/>
        <v>726</v>
      </c>
      <c r="M357" s="8" t="str">
        <f>VLOOKUP(A357,'ESO wayshrine names'!$A$3:$B$9992,2,)</f>
        <v>Dead-Water Wayshrine</v>
      </c>
      <c r="N357" s="3" t="str">
        <f>VLOOKUP(F357,'ESO zone constants'!$A$3:$D$9999,4,FALSE)</f>
        <v>Murkmire</v>
      </c>
    </row>
    <row r="358" spans="1:14" x14ac:dyDescent="0.25">
      <c r="A358" s="80">
        <v>377</v>
      </c>
      <c r="F358">
        <v>726</v>
      </c>
      <c r="J358" s="30" t="str">
        <f t="shared" si="18"/>
        <v>[377]=726,</v>
      </c>
      <c r="K358" s="3">
        <f t="shared" si="19"/>
        <v>377</v>
      </c>
      <c r="L358" s="3">
        <f t="shared" si="20"/>
        <v>726</v>
      </c>
      <c r="M358" s="8" t="str">
        <f>VLOOKUP(A358,'ESO wayshrine names'!$A$3:$B$9992,2,)</f>
        <v>Root-Whisper Wayshrine</v>
      </c>
      <c r="N358" s="3" t="str">
        <f>VLOOKUP(F358,'ESO zone constants'!$A$3:$D$9999,4,FALSE)</f>
        <v>Murkmire</v>
      </c>
    </row>
    <row r="359" spans="1:14" x14ac:dyDescent="0.25">
      <c r="A359" s="80">
        <v>378</v>
      </c>
      <c r="F359">
        <v>726</v>
      </c>
      <c r="J359" s="30" t="str">
        <f t="shared" si="18"/>
        <v>[378]=726,</v>
      </c>
      <c r="K359" s="3">
        <f t="shared" si="19"/>
        <v>378</v>
      </c>
      <c r="L359" s="3">
        <f t="shared" si="20"/>
        <v>726</v>
      </c>
      <c r="M359" s="8" t="str">
        <f>VLOOKUP(A359,'ESO wayshrine names'!$A$3:$B$9992,2,)</f>
        <v>Blackrose Prison</v>
      </c>
      <c r="N359" s="3" t="str">
        <f>VLOOKUP(F359,'ESO zone constants'!$A$3:$D$9999,4,FALSE)</f>
        <v>Murkmire</v>
      </c>
    </row>
    <row r="360" spans="1:14" x14ac:dyDescent="0.25">
      <c r="A360" s="80">
        <v>379</v>
      </c>
      <c r="F360">
        <v>726</v>
      </c>
      <c r="J360" s="30" t="str">
        <f t="shared" si="18"/>
        <v>[379]=726,</v>
      </c>
      <c r="K360" s="3">
        <f t="shared" si="19"/>
        <v>379</v>
      </c>
      <c r="L360" s="3">
        <f t="shared" si="20"/>
        <v>726</v>
      </c>
      <c r="M360" s="8" t="str">
        <f>VLOOKUP(A360,'ESO wayshrine names'!$A$3:$B$9992,2,)</f>
        <v>Blackrose Prison Wayshrine</v>
      </c>
      <c r="N360" s="3" t="str">
        <f>VLOOKUP(F360,'ESO zone constants'!$A$3:$D$9999,4,FALSE)</f>
        <v>Murkmire</v>
      </c>
    </row>
    <row r="361" spans="1:14" x14ac:dyDescent="0.25">
      <c r="A361" s="80">
        <v>380</v>
      </c>
      <c r="F361">
        <v>101</v>
      </c>
      <c r="J361" s="30" t="str">
        <f t="shared" si="18"/>
        <v>[380]=101,</v>
      </c>
      <c r="K361" s="3">
        <f t="shared" si="19"/>
        <v>380</v>
      </c>
      <c r="L361" s="3">
        <f t="shared" si="20"/>
        <v>101</v>
      </c>
      <c r="M361" s="8" t="str">
        <f>VLOOKUP(A361,'ESO wayshrine names'!$A$3:$B$9992,2,)</f>
        <v>Enchanted Snow Globe Home</v>
      </c>
      <c r="N361" s="3" t="str">
        <f>VLOOKUP(F361,'ESO zone constants'!$A$3:$D$9999,4,FALSE)</f>
        <v>Eastmarch</v>
      </c>
    </row>
    <row r="362" spans="1:14" x14ac:dyDescent="0.25">
      <c r="A362" s="80">
        <v>381</v>
      </c>
      <c r="F362">
        <v>1086</v>
      </c>
      <c r="J362" s="30" t="str">
        <f t="shared" si="18"/>
        <v>[381]=1086,</v>
      </c>
      <c r="K362" s="3">
        <f t="shared" si="19"/>
        <v>381</v>
      </c>
      <c r="L362" s="3">
        <f t="shared" si="20"/>
        <v>1086</v>
      </c>
      <c r="M362" s="8" t="str">
        <f>VLOOKUP(A362,'ESO wayshrine names'!$A$3:$B$9992,2,)</f>
        <v>Riverhold Wayshrine</v>
      </c>
      <c r="N362" s="3" t="str">
        <f>VLOOKUP(F362,'ESO zone constants'!$A$3:$D$9999,4,FALSE)</f>
        <v>Northern Elsweyr</v>
      </c>
    </row>
    <row r="363" spans="1:14" x14ac:dyDescent="0.25">
      <c r="A363" s="80">
        <v>382</v>
      </c>
      <c r="F363">
        <v>1086</v>
      </c>
      <c r="J363" s="30" t="str">
        <f t="shared" si="18"/>
        <v>[382]=1086,</v>
      </c>
      <c r="K363" s="3">
        <f t="shared" si="19"/>
        <v>382</v>
      </c>
      <c r="L363" s="3">
        <f t="shared" si="20"/>
        <v>1086</v>
      </c>
      <c r="M363" s="8" t="str">
        <f>VLOOKUP(A363,'ESO wayshrine names'!$A$3:$B$9992,2,)</f>
        <v>Rimmen Wayshrine</v>
      </c>
      <c r="N363" s="3" t="str">
        <f>VLOOKUP(F363,'ESO zone constants'!$A$3:$D$9999,4,FALSE)</f>
        <v>Northern Elsweyr</v>
      </c>
    </row>
    <row r="364" spans="1:14" x14ac:dyDescent="0.25">
      <c r="A364" s="80">
        <v>383</v>
      </c>
      <c r="F364">
        <v>1086</v>
      </c>
      <c r="J364" s="30" t="str">
        <f t="shared" si="18"/>
        <v>[383]=1086,</v>
      </c>
      <c r="K364" s="3">
        <f t="shared" si="19"/>
        <v>383</v>
      </c>
      <c r="L364" s="3">
        <f t="shared" si="20"/>
        <v>1086</v>
      </c>
      <c r="M364" s="8" t="str">
        <f>VLOOKUP(A364,'ESO wayshrine names'!$A$3:$B$9992,2,)</f>
        <v>The Stitches Wayshrine</v>
      </c>
      <c r="N364" s="3" t="str">
        <f>VLOOKUP(F364,'ESO zone constants'!$A$3:$D$9999,4,FALSE)</f>
        <v>Northern Elsweyr</v>
      </c>
    </row>
    <row r="365" spans="1:14" x14ac:dyDescent="0.25">
      <c r="A365" s="80">
        <v>384</v>
      </c>
      <c r="F365">
        <v>1086</v>
      </c>
      <c r="J365" s="30" t="str">
        <f t="shared" si="18"/>
        <v>[384]=1086,</v>
      </c>
      <c r="K365" s="3">
        <f t="shared" si="19"/>
        <v>384</v>
      </c>
      <c r="L365" s="3">
        <f t="shared" si="20"/>
        <v>1086</v>
      </c>
      <c r="M365" s="8" t="str">
        <f>VLOOKUP(A365,'ESO wayshrine names'!$A$3:$B$9992,2,)</f>
        <v>Tenmar Temple Wayshrine</v>
      </c>
      <c r="N365" s="3" t="str">
        <f>VLOOKUP(F365,'ESO zone constants'!$A$3:$D$9999,4,FALSE)</f>
        <v>Northern Elsweyr</v>
      </c>
    </row>
    <row r="366" spans="1:14" x14ac:dyDescent="0.25">
      <c r="A366" s="80">
        <v>386</v>
      </c>
      <c r="F366">
        <v>1086</v>
      </c>
      <c r="J366" s="30" t="str">
        <f t="shared" si="18"/>
        <v>[386]=1086,</v>
      </c>
      <c r="K366" s="3">
        <f t="shared" si="19"/>
        <v>386</v>
      </c>
      <c r="L366" s="3">
        <f t="shared" si="20"/>
        <v>1086</v>
      </c>
      <c r="M366" s="8" t="str">
        <f>VLOOKUP(A366,'ESO wayshrine names'!$A$3:$B$9992,2,)</f>
        <v>Scar's End Wayshrine</v>
      </c>
      <c r="N366" s="3" t="str">
        <f>VLOOKUP(F366,'ESO zone constants'!$A$3:$D$9999,4,FALSE)</f>
        <v>Northern Elsweyr</v>
      </c>
    </row>
    <row r="367" spans="1:14" x14ac:dyDescent="0.25">
      <c r="A367" s="80">
        <v>387</v>
      </c>
      <c r="F367">
        <v>1086</v>
      </c>
      <c r="J367" s="30" t="str">
        <f t="shared" si="18"/>
        <v>[387]=1086,</v>
      </c>
      <c r="K367" s="3">
        <f t="shared" si="19"/>
        <v>387</v>
      </c>
      <c r="L367" s="3">
        <f t="shared" si="20"/>
        <v>1086</v>
      </c>
      <c r="M367" s="8" t="str">
        <f>VLOOKUP(A367,'ESO wayshrine names'!$A$3:$B$9992,2,)</f>
        <v>Hakoshae Wayshrine</v>
      </c>
      <c r="N367" s="3" t="str">
        <f>VLOOKUP(F367,'ESO zone constants'!$A$3:$D$9999,4,FALSE)</f>
        <v>Northern Elsweyr</v>
      </c>
    </row>
    <row r="368" spans="1:14" x14ac:dyDescent="0.25">
      <c r="A368" s="80">
        <v>388</v>
      </c>
      <c r="F368">
        <v>726</v>
      </c>
      <c r="J368" s="30" t="str">
        <f t="shared" si="18"/>
        <v>[388]=726,</v>
      </c>
      <c r="K368" s="3">
        <f t="shared" si="19"/>
        <v>388</v>
      </c>
      <c r="L368" s="3">
        <f t="shared" si="20"/>
        <v>726</v>
      </c>
      <c r="M368" s="8" t="str">
        <f>VLOOKUP(A368,'ESO wayshrine names'!$A$3:$B$9992,2,)</f>
        <v>Lakemire Xanmeer Manor</v>
      </c>
      <c r="N368" s="3" t="str">
        <f>VLOOKUP(F368,'ESO zone constants'!$A$3:$D$9999,4,FALSE)</f>
        <v>Murkmire</v>
      </c>
    </row>
    <row r="369" spans="1:14" x14ac:dyDescent="0.25">
      <c r="A369" s="80">
        <v>389</v>
      </c>
      <c r="F369">
        <v>101</v>
      </c>
      <c r="J369" s="30" t="str">
        <f t="shared" si="18"/>
        <v>[389]=101,</v>
      </c>
      <c r="K369" s="3">
        <f t="shared" si="19"/>
        <v>389</v>
      </c>
      <c r="L369" s="3">
        <f t="shared" si="20"/>
        <v>101</v>
      </c>
      <c r="M369" s="8" t="str">
        <f>VLOOKUP(A369,'ESO wayshrine names'!$A$3:$B$9992,2,)</f>
        <v>Dungeon: Frostvault</v>
      </c>
      <c r="N369" s="3" t="str">
        <f>VLOOKUP(F369,'ESO zone constants'!$A$3:$D$9999,4,FALSE)</f>
        <v>Eastmarch</v>
      </c>
    </row>
    <row r="370" spans="1:14" x14ac:dyDescent="0.25">
      <c r="A370" s="79">
        <v>390</v>
      </c>
      <c r="B370">
        <v>29</v>
      </c>
      <c r="C370">
        <v>1006</v>
      </c>
      <c r="D370" t="s">
        <v>515</v>
      </c>
      <c r="E370">
        <v>448</v>
      </c>
      <c r="F370">
        <v>823</v>
      </c>
      <c r="G370" t="s">
        <v>515</v>
      </c>
      <c r="H370">
        <v>6</v>
      </c>
      <c r="I370" t="s">
        <v>2130</v>
      </c>
      <c r="J370" s="30" t="str">
        <f t="shared" si="18"/>
        <v>[390]=823,</v>
      </c>
      <c r="K370" s="3">
        <f t="shared" si="19"/>
        <v>390</v>
      </c>
      <c r="L370" s="3">
        <f t="shared" si="20"/>
        <v>823</v>
      </c>
      <c r="M370" s="8" t="str">
        <f>VLOOKUP(A370,'ESO wayshrine names'!$A$3:$B$9992,2,)</f>
        <v>Dungeon: Depths of Malatar</v>
      </c>
      <c r="N370" s="3" t="str">
        <f>VLOOKUP(F370,'ESO zone constants'!$A$3:$D$9999,4,FALSE)</f>
        <v>Gold Coast</v>
      </c>
    </row>
    <row r="371" spans="1:14" x14ac:dyDescent="0.25">
      <c r="A371" s="80">
        <v>391</v>
      </c>
      <c r="F371">
        <v>1086</v>
      </c>
      <c r="J371" s="30" t="str">
        <f t="shared" si="18"/>
        <v>[391]=1086,</v>
      </c>
      <c r="K371" s="3">
        <f t="shared" si="19"/>
        <v>391</v>
      </c>
      <c r="L371" s="3">
        <f t="shared" si="20"/>
        <v>1086</v>
      </c>
      <c r="M371" s="8" t="str">
        <f>VLOOKUP(A371,'ESO wayshrine names'!$A$3:$B$9992,2,)</f>
        <v>Dungeon: Moongrave Fane</v>
      </c>
      <c r="N371" s="3" t="str">
        <f>VLOOKUP(F371,'ESO zone constants'!$A$3:$D$9999,4,FALSE)</f>
        <v>Northern Elsweyr</v>
      </c>
    </row>
    <row r="372" spans="1:14" x14ac:dyDescent="0.25">
      <c r="A372" s="80">
        <v>392</v>
      </c>
      <c r="F372">
        <v>101</v>
      </c>
      <c r="J372" s="30" t="str">
        <f t="shared" si="18"/>
        <v>[392]=101,</v>
      </c>
      <c r="K372" s="3">
        <f t="shared" si="19"/>
        <v>392</v>
      </c>
      <c r="L372" s="3">
        <f t="shared" si="20"/>
        <v>101</v>
      </c>
      <c r="M372" s="8" t="str">
        <f>VLOOKUP(A372,'ESO wayshrine names'!$A$3:$B$9992,2,)</f>
        <v>Frostvault Chasm</v>
      </c>
      <c r="N372" s="3" t="str">
        <f>VLOOKUP(F372,'ESO zone constants'!$A$3:$D$9999,4,FALSE)</f>
        <v>Eastmarch</v>
      </c>
    </row>
    <row r="373" spans="1:14" x14ac:dyDescent="0.25">
      <c r="A373" s="80">
        <v>395</v>
      </c>
      <c r="F373">
        <v>888</v>
      </c>
      <c r="J373" s="30" t="str">
        <f t="shared" si="18"/>
        <v>[395]=888,</v>
      </c>
      <c r="K373" s="3">
        <f t="shared" si="19"/>
        <v>395</v>
      </c>
      <c r="L373" s="3">
        <f t="shared" si="20"/>
        <v>888</v>
      </c>
      <c r="M373" s="8" t="str">
        <f>VLOOKUP(A373,'ESO wayshrine names'!$A$3:$B$9992,2,)</f>
        <v>Elinhir Private Arena</v>
      </c>
      <c r="N373" s="3" t="str">
        <f>VLOOKUP(F373,'ESO zone constants'!$A$3:$D$9999,4,FALSE)</f>
        <v>Craglorn</v>
      </c>
    </row>
    <row r="374" spans="1:14" x14ac:dyDescent="0.25">
      <c r="A374" s="80">
        <v>396</v>
      </c>
      <c r="F374">
        <v>1086</v>
      </c>
      <c r="J374" s="30" t="str">
        <f t="shared" si="18"/>
        <v>[396]=1086,</v>
      </c>
      <c r="K374" s="3">
        <f t="shared" si="19"/>
        <v>396</v>
      </c>
      <c r="L374" s="3">
        <f t="shared" si="20"/>
        <v>1086</v>
      </c>
      <c r="M374" s="8" t="str">
        <f>VLOOKUP(A374,'ESO wayshrine names'!$A$3:$B$9992,2,)</f>
        <v>Sugar Bowl Suite</v>
      </c>
      <c r="N374" s="3" t="str">
        <f>VLOOKUP(F374,'ESO zone constants'!$A$3:$D$9999,4,FALSE)</f>
        <v>Northern Elsweyr</v>
      </c>
    </row>
    <row r="375" spans="1:14" x14ac:dyDescent="0.25">
      <c r="A375" s="80">
        <v>397</v>
      </c>
      <c r="F375">
        <v>1086</v>
      </c>
      <c r="J375" s="30" t="str">
        <f t="shared" si="18"/>
        <v>[397]=1086,</v>
      </c>
      <c r="K375" s="3">
        <f t="shared" si="19"/>
        <v>397</v>
      </c>
      <c r="L375" s="3">
        <f t="shared" si="20"/>
        <v>1086</v>
      </c>
      <c r="M375" s="8" t="str">
        <f>VLOOKUP(A375,'ESO wayshrine names'!$A$3:$B$9992,2,)</f>
        <v>Star Haven Wayshrine</v>
      </c>
      <c r="N375" s="3" t="str">
        <f>VLOOKUP(F375,'ESO zone constants'!$A$3:$D$9999,4,FALSE)</f>
        <v>Northern Elsweyr</v>
      </c>
    </row>
    <row r="376" spans="1:14" x14ac:dyDescent="0.25">
      <c r="A376" s="80">
        <v>399</v>
      </c>
      <c r="F376">
        <v>1086</v>
      </c>
      <c r="J376" s="30" t="str">
        <f t="shared" si="18"/>
        <v>[399]=1086,</v>
      </c>
      <c r="K376" s="3">
        <f t="shared" si="19"/>
        <v>399</v>
      </c>
      <c r="L376" s="3">
        <f t="shared" si="20"/>
        <v>1086</v>
      </c>
      <c r="M376" s="8" t="str">
        <f>VLOOKUP(A376,'ESO wayshrine names'!$A$3:$B$9992,2,)</f>
        <v>Trial: Sunspire</v>
      </c>
      <c r="N376" s="3" t="str">
        <f>VLOOKUP(F376,'ESO zone constants'!$A$3:$D$9999,4,FALSE)</f>
        <v>Northern Elsweyr</v>
      </c>
    </row>
    <row r="377" spans="1:14" x14ac:dyDescent="0.25">
      <c r="A377" s="80">
        <v>400</v>
      </c>
      <c r="F377">
        <v>1086</v>
      </c>
      <c r="J377" s="30" t="str">
        <f t="shared" si="18"/>
        <v>[400]=1086,</v>
      </c>
      <c r="K377" s="3">
        <f t="shared" si="19"/>
        <v>400</v>
      </c>
      <c r="L377" s="3">
        <f t="shared" si="20"/>
        <v>1086</v>
      </c>
      <c r="M377" s="8" t="str">
        <f>VLOOKUP(A377,'ESO wayshrine names'!$A$3:$B$9992,2,)</f>
        <v>Hall of the Lunar Champion</v>
      </c>
      <c r="N377" s="3" t="str">
        <f>VLOOKUP(F377,'ESO zone constants'!$A$3:$D$9999,4,FALSE)</f>
        <v>Northern Elsweyr</v>
      </c>
    </row>
    <row r="378" spans="1:14" x14ac:dyDescent="0.25">
      <c r="A378" s="80">
        <v>401</v>
      </c>
      <c r="F378">
        <v>1086</v>
      </c>
      <c r="J378" s="30" t="str">
        <f t="shared" si="18"/>
        <v>[401]=1086,</v>
      </c>
      <c r="K378" s="3">
        <f t="shared" si="19"/>
        <v>401</v>
      </c>
      <c r="L378" s="3">
        <f t="shared" si="20"/>
        <v>1086</v>
      </c>
      <c r="M378" s="8" t="str">
        <f>VLOOKUP(A378,'ESO wayshrine names'!$A$3:$B$9992,2,)</f>
        <v>Jode's Embrace</v>
      </c>
      <c r="N378" s="3" t="str">
        <f>VLOOKUP(F378,'ESO zone constants'!$A$3:$D$9999,4,FALSE)</f>
        <v>Northern Elsweyr</v>
      </c>
    </row>
    <row r="379" spans="1:14" x14ac:dyDescent="0.25">
      <c r="A379" s="80">
        <v>402</v>
      </c>
      <c r="F379">
        <v>1133</v>
      </c>
      <c r="J379" s="30" t="str">
        <f t="shared" si="18"/>
        <v>[402]=1133,</v>
      </c>
      <c r="K379" s="3">
        <f t="shared" si="19"/>
        <v>402</v>
      </c>
      <c r="L379" s="3">
        <f t="shared" si="20"/>
        <v>1133</v>
      </c>
      <c r="M379" s="8" t="str">
        <f>VLOOKUP(A379,'ESO wayshrine names'!$A$3:$B$9992,2,)</f>
        <v>Senchal Wayshrine</v>
      </c>
      <c r="N379" s="3" t="str">
        <f>VLOOKUP(F379,'ESO zone constants'!$A$3:$D$9999,4,FALSE)</f>
        <v>Southern Elsweyr</v>
      </c>
    </row>
    <row r="380" spans="1:14" x14ac:dyDescent="0.25">
      <c r="A380" s="80">
        <v>403</v>
      </c>
      <c r="F380">
        <v>1133</v>
      </c>
      <c r="J380" s="30" t="str">
        <f t="shared" si="18"/>
        <v>[403]=1133,</v>
      </c>
      <c r="K380" s="3">
        <f t="shared" si="19"/>
        <v>403</v>
      </c>
      <c r="L380" s="3">
        <f t="shared" si="20"/>
        <v>1133</v>
      </c>
      <c r="M380" s="8" t="str">
        <f>VLOOKUP(A380,'ESO wayshrine names'!$A$3:$B$9992,2,)</f>
        <v>South Guard Ruins Wayshrine</v>
      </c>
      <c r="N380" s="3" t="str">
        <f>VLOOKUP(F380,'ESO zone constants'!$A$3:$D$9999,4,FALSE)</f>
        <v>Southern Elsweyr</v>
      </c>
    </row>
    <row r="381" spans="1:14" x14ac:dyDescent="0.25">
      <c r="A381" s="80">
        <v>404</v>
      </c>
      <c r="F381">
        <v>1133</v>
      </c>
      <c r="J381" s="30" t="str">
        <f t="shared" si="18"/>
        <v>[404]=1133,</v>
      </c>
      <c r="K381" s="3">
        <f t="shared" si="19"/>
        <v>404</v>
      </c>
      <c r="L381" s="3">
        <f t="shared" si="20"/>
        <v>1133</v>
      </c>
      <c r="M381" s="8" t="str">
        <f>VLOOKUP(A381,'ESO wayshrine names'!$A$3:$B$9992,2,)</f>
        <v>Western Plains Wayshrine</v>
      </c>
      <c r="N381" s="3" t="str">
        <f>VLOOKUP(F381,'ESO zone constants'!$A$3:$D$9999,4,FALSE)</f>
        <v>Southern Elsweyr</v>
      </c>
    </row>
    <row r="382" spans="1:14" x14ac:dyDescent="0.25">
      <c r="A382" s="80">
        <v>405</v>
      </c>
      <c r="F382">
        <v>1133</v>
      </c>
      <c r="J382" s="30" t="str">
        <f t="shared" si="18"/>
        <v>[405]=1133,</v>
      </c>
      <c r="K382" s="3">
        <f t="shared" si="19"/>
        <v>405</v>
      </c>
      <c r="L382" s="3">
        <f t="shared" si="20"/>
        <v>1133</v>
      </c>
      <c r="M382" s="8" t="str">
        <f>VLOOKUP(A382,'ESO wayshrine names'!$A$3:$B$9992,2,)</f>
        <v>Black Heights Wayshrine</v>
      </c>
      <c r="N382" s="3" t="str">
        <f>VLOOKUP(F382,'ESO zone constants'!$A$3:$D$9999,4,FALSE)</f>
        <v>Southern Elsweyr</v>
      </c>
    </row>
    <row r="383" spans="1:14" x14ac:dyDescent="0.25">
      <c r="A383" s="80">
        <v>406</v>
      </c>
      <c r="F383">
        <v>1133</v>
      </c>
      <c r="J383" s="30" t="str">
        <f t="shared" si="18"/>
        <v>[406]=1133,</v>
      </c>
      <c r="K383" s="3">
        <f t="shared" si="19"/>
        <v>406</v>
      </c>
      <c r="L383" s="3">
        <f t="shared" si="20"/>
        <v>1133</v>
      </c>
      <c r="M383" s="8" t="str">
        <f>VLOOKUP(A383,'ESO wayshrine names'!$A$3:$B$9992,2,)</f>
        <v>Pridehome Wayshrine</v>
      </c>
      <c r="N383" s="3" t="str">
        <f>VLOOKUP(F383,'ESO zone constants'!$A$3:$D$9999,4,FALSE)</f>
        <v>Southern Elsweyr</v>
      </c>
    </row>
    <row r="384" spans="1:14" x14ac:dyDescent="0.25">
      <c r="A384" s="80">
        <v>407</v>
      </c>
      <c r="F384">
        <v>1133</v>
      </c>
      <c r="J384" s="30" t="str">
        <f t="shared" si="18"/>
        <v>[407]=1133,</v>
      </c>
      <c r="K384" s="3">
        <f t="shared" si="19"/>
        <v>407</v>
      </c>
      <c r="L384" s="3">
        <f t="shared" si="20"/>
        <v>1133</v>
      </c>
      <c r="M384" s="8" t="str">
        <f>VLOOKUP(A384,'ESO wayshrine names'!$A$3:$B$9992,2,)</f>
        <v>Dragonguard Sanctum Wayshrine</v>
      </c>
      <c r="N384" s="3" t="str">
        <f>VLOOKUP(F384,'ESO zone constants'!$A$3:$D$9999,4,FALSE)</f>
        <v>Southern Elsweyr</v>
      </c>
    </row>
    <row r="385" spans="1:14" x14ac:dyDescent="0.25">
      <c r="A385" s="80">
        <v>408</v>
      </c>
      <c r="F385">
        <v>1133</v>
      </c>
      <c r="J385" s="30" t="str">
        <f t="shared" si="18"/>
        <v>[408]=1133,</v>
      </c>
      <c r="K385" s="3">
        <f t="shared" si="19"/>
        <v>408</v>
      </c>
      <c r="L385" s="3">
        <f t="shared" si="20"/>
        <v>1133</v>
      </c>
      <c r="M385" s="8">
        <f>VLOOKUP(A385,'ESO wayshrine names'!$A$3:$B$9992,2,)</f>
        <v>0</v>
      </c>
      <c r="N385" s="3" t="str">
        <f>VLOOKUP(F385,'ESO zone constants'!$A$3:$D$9999,4,FALSE)</f>
        <v>Southern Elsweyr</v>
      </c>
    </row>
    <row r="386" spans="1:14" x14ac:dyDescent="0.25">
      <c r="A386" s="80">
        <v>409</v>
      </c>
      <c r="F386">
        <v>1133</v>
      </c>
      <c r="J386" s="30" t="str">
        <f t="shared" si="18"/>
        <v>[409]=1133,</v>
      </c>
      <c r="K386" s="3">
        <f t="shared" si="19"/>
        <v>409</v>
      </c>
      <c r="L386" s="3">
        <f t="shared" si="20"/>
        <v>1133</v>
      </c>
      <c r="M386" s="8" t="str">
        <f>VLOOKUP(A386,'ESO wayshrine names'!$A$3:$B$9992,2,)</f>
        <v>Wraithhome</v>
      </c>
      <c r="N386" s="3" t="str">
        <f>VLOOKUP(F386,'ESO zone constants'!$A$3:$D$9999,4,FALSE)</f>
        <v>Southern Elsweyr</v>
      </c>
    </row>
    <row r="387" spans="1:14" x14ac:dyDescent="0.25">
      <c r="A387" s="80">
        <v>410</v>
      </c>
      <c r="F387">
        <v>1086</v>
      </c>
      <c r="J387" s="30" t="str">
        <f t="shared" si="18"/>
        <v>[410]=1086,</v>
      </c>
      <c r="K387" s="3">
        <f t="shared" si="19"/>
        <v>410</v>
      </c>
      <c r="L387" s="3">
        <f t="shared" si="20"/>
        <v>1086</v>
      </c>
      <c r="M387" s="8" t="str">
        <f>VLOOKUP(A387,'ESO wayshrine names'!$A$3:$B$9992,2,)</f>
        <v>Moon-Sugar Meadow</v>
      </c>
      <c r="N387" s="3" t="str">
        <f>VLOOKUP(F387,'ESO zone constants'!$A$3:$D$9999,4,FALSE)</f>
        <v>Northern Elsweyr</v>
      </c>
    </row>
    <row r="388" spans="1:14" x14ac:dyDescent="0.25">
      <c r="A388" s="80">
        <v>411</v>
      </c>
      <c r="F388">
        <v>1161</v>
      </c>
      <c r="J388" s="30" t="str">
        <f t="shared" si="18"/>
        <v>[411]=1161,</v>
      </c>
      <c r="K388" s="3">
        <f t="shared" si="19"/>
        <v>411</v>
      </c>
      <c r="L388" s="3">
        <f t="shared" si="20"/>
        <v>1161</v>
      </c>
      <c r="M388" s="8" t="str">
        <f>VLOOKUP(A388,'ESO wayshrine names'!$A$3:$B$9992,2,)</f>
        <v>Dusktown Wayshrine</v>
      </c>
      <c r="N388" s="3" t="str">
        <f>VLOOKUP(F388,'ESO zone constants'!$A$3:$D$9999,4,FALSE)</f>
        <v>Blackreach: Greymoor Caverns</v>
      </c>
    </row>
    <row r="389" spans="1:14" x14ac:dyDescent="0.25">
      <c r="A389" s="80">
        <v>412</v>
      </c>
      <c r="F389">
        <v>1161</v>
      </c>
      <c r="J389" s="30" t="str">
        <f t="shared" si="18"/>
        <v>[412]=1161,</v>
      </c>
      <c r="K389" s="3">
        <f t="shared" si="19"/>
        <v>412</v>
      </c>
      <c r="L389" s="3">
        <f t="shared" si="20"/>
        <v>1161</v>
      </c>
      <c r="M389" s="8" t="str">
        <f>VLOOKUP(A389,'ESO wayshrine names'!$A$3:$B$9992,2,)</f>
        <v>Greymoor Keep Wayshrine</v>
      </c>
      <c r="N389" s="3" t="str">
        <f>VLOOKUP(F389,'ESO zone constants'!$A$3:$D$9999,4,FALSE)</f>
        <v>Blackreach: Greymoor Caverns</v>
      </c>
    </row>
    <row r="390" spans="1:14" x14ac:dyDescent="0.25">
      <c r="A390" s="80">
        <v>413</v>
      </c>
      <c r="F390">
        <v>1161</v>
      </c>
      <c r="J390" s="30" t="str">
        <f t="shared" si="18"/>
        <v>[413]=1161,</v>
      </c>
      <c r="K390" s="3">
        <f t="shared" si="19"/>
        <v>413</v>
      </c>
      <c r="L390" s="3">
        <f t="shared" si="20"/>
        <v>1161</v>
      </c>
      <c r="M390" s="8" t="str">
        <f>VLOOKUP(A390,'ESO wayshrine names'!$A$3:$B$9992,2,)</f>
        <v>Lightless Hollow Wayshrine</v>
      </c>
      <c r="N390" s="3" t="str">
        <f>VLOOKUP(F390,'ESO zone constants'!$A$3:$D$9999,4,FALSE)</f>
        <v>Blackreach: Greymoor Caverns</v>
      </c>
    </row>
    <row r="391" spans="1:14" x14ac:dyDescent="0.25">
      <c r="A391" s="80">
        <v>414</v>
      </c>
      <c r="F391">
        <v>1161</v>
      </c>
      <c r="J391" s="30" t="str">
        <f t="shared" si="18"/>
        <v>[414]=1161,</v>
      </c>
      <c r="K391" s="3">
        <f t="shared" si="19"/>
        <v>414</v>
      </c>
      <c r="L391" s="3">
        <f t="shared" si="20"/>
        <v>1161</v>
      </c>
      <c r="M391" s="8" t="str">
        <f>VLOOKUP(A391,'ESO wayshrine names'!$A$3:$B$9992,2,)</f>
        <v>Dark Moon Grotto Wayshrine</v>
      </c>
      <c r="N391" s="3" t="str">
        <f>VLOOKUP(F391,'ESO zone constants'!$A$3:$D$9999,4,FALSE)</f>
        <v>Blackreach: Greymoor Caverns</v>
      </c>
    </row>
    <row r="392" spans="1:14" x14ac:dyDescent="0.25">
      <c r="A392" s="80">
        <v>415</v>
      </c>
      <c r="F392">
        <v>1160</v>
      </c>
      <c r="J392" s="30" t="str">
        <f t="shared" si="18"/>
        <v>[415]=1160,</v>
      </c>
      <c r="K392" s="3">
        <f t="shared" si="19"/>
        <v>415</v>
      </c>
      <c r="L392" s="3">
        <f t="shared" si="20"/>
        <v>1160</v>
      </c>
      <c r="M392" s="8" t="str">
        <f>VLOOKUP(A392,'ESO wayshrine names'!$A$3:$B$9992,2,)</f>
        <v>Kilkreath Temple Wayshrine</v>
      </c>
      <c r="N392" s="3" t="str">
        <f>VLOOKUP(F392,'ESO zone constants'!$A$3:$D$9999,4,FALSE)</f>
        <v>Western Skyrim</v>
      </c>
    </row>
    <row r="393" spans="1:14" x14ac:dyDescent="0.25">
      <c r="A393" s="80">
        <v>416</v>
      </c>
      <c r="F393">
        <v>1160</v>
      </c>
      <c r="J393" s="30" t="str">
        <f t="shared" si="18"/>
        <v>[416]=1160,</v>
      </c>
      <c r="K393" s="3">
        <f t="shared" si="19"/>
        <v>416</v>
      </c>
      <c r="L393" s="3">
        <f t="shared" si="20"/>
        <v>1160</v>
      </c>
      <c r="M393" s="8" t="str">
        <f>VLOOKUP(A393,'ESO wayshrine names'!$A$3:$B$9992,2,)</f>
        <v>Morthal Wayshrine</v>
      </c>
      <c r="N393" s="3" t="str">
        <f>VLOOKUP(F393,'ESO zone constants'!$A$3:$D$9999,4,FALSE)</f>
        <v>Western Skyrim</v>
      </c>
    </row>
    <row r="394" spans="1:14" x14ac:dyDescent="0.25">
      <c r="A394" s="80">
        <v>417</v>
      </c>
      <c r="F394">
        <v>1160</v>
      </c>
      <c r="J394" s="30" t="str">
        <f t="shared" si="18"/>
        <v>[417]=1160,</v>
      </c>
      <c r="K394" s="3">
        <f t="shared" si="19"/>
        <v>417</v>
      </c>
      <c r="L394" s="3">
        <f t="shared" si="20"/>
        <v>1160</v>
      </c>
      <c r="M394" s="8" t="str">
        <f>VLOOKUP(A394,'ESO wayshrine names'!$A$3:$B$9992,2,)</f>
        <v>Mor Khazgur Wayshrine</v>
      </c>
      <c r="N394" s="3" t="str">
        <f>VLOOKUP(F394,'ESO zone constants'!$A$3:$D$9999,4,FALSE)</f>
        <v>Western Skyrim</v>
      </c>
    </row>
    <row r="395" spans="1:14" x14ac:dyDescent="0.25">
      <c r="A395" s="80">
        <v>418</v>
      </c>
      <c r="F395">
        <v>1160</v>
      </c>
      <c r="J395" s="30" t="str">
        <f t="shared" ref="J395:J458" si="21">IF(A395&lt;&gt;"",IF(F395&lt;&gt;"",IF(OR(ISNA(A395),ISNA(F395)),"","["&amp;A395&amp;"]="&amp;F395&amp;","),""),"")</f>
        <v>[418]=1160,</v>
      </c>
      <c r="K395" s="3">
        <f t="shared" ref="K395:K458" si="22">A395</f>
        <v>418</v>
      </c>
      <c r="L395" s="3">
        <f t="shared" ref="L395:L458" si="23">F395</f>
        <v>1160</v>
      </c>
      <c r="M395" s="8" t="str">
        <f>VLOOKUP(A395,'ESO wayshrine names'!$A$3:$B$9992,2,)</f>
        <v>Dragon Bridge Wayshrine</v>
      </c>
      <c r="N395" s="3" t="str">
        <f>VLOOKUP(F395,'ESO zone constants'!$A$3:$D$9999,4,FALSE)</f>
        <v>Western Skyrim</v>
      </c>
    </row>
    <row r="396" spans="1:14" x14ac:dyDescent="0.25">
      <c r="A396" s="80">
        <v>419</v>
      </c>
      <c r="F396">
        <v>1160</v>
      </c>
      <c r="J396" s="30" t="str">
        <f t="shared" si="21"/>
        <v>[419]=1160,</v>
      </c>
      <c r="K396" s="3">
        <f t="shared" si="22"/>
        <v>419</v>
      </c>
      <c r="L396" s="3">
        <f t="shared" si="23"/>
        <v>1160</v>
      </c>
      <c r="M396" s="8" t="str">
        <f>VLOOKUP(A396,'ESO wayshrine names'!$A$3:$B$9992,2,)</f>
        <v>Southern Watch Wayshrine</v>
      </c>
      <c r="N396" s="3" t="str">
        <f>VLOOKUP(F396,'ESO zone constants'!$A$3:$D$9999,4,FALSE)</f>
        <v>Western Skyrim</v>
      </c>
    </row>
    <row r="397" spans="1:14" x14ac:dyDescent="0.25">
      <c r="A397" s="80">
        <v>420</v>
      </c>
      <c r="F397">
        <v>1160</v>
      </c>
      <c r="J397" s="30" t="str">
        <f t="shared" si="21"/>
        <v>[420]=1160,</v>
      </c>
      <c r="K397" s="3">
        <f t="shared" si="22"/>
        <v>420</v>
      </c>
      <c r="L397" s="3">
        <f t="shared" si="23"/>
        <v>1160</v>
      </c>
      <c r="M397" s="8" t="str">
        <f>VLOOKUP(A397,'ESO wayshrine names'!$A$3:$B$9992,2,)</f>
        <v>Frozen Coast Wayshrine</v>
      </c>
      <c r="N397" s="3" t="str">
        <f>VLOOKUP(F397,'ESO zone constants'!$A$3:$D$9999,4,FALSE)</f>
        <v>Western Skyrim</v>
      </c>
    </row>
    <row r="398" spans="1:14" x14ac:dyDescent="0.25">
      <c r="A398" s="80">
        <v>421</v>
      </c>
      <c r="F398">
        <v>1160</v>
      </c>
      <c r="J398" s="30" t="str">
        <f t="shared" si="21"/>
        <v>[421]=1160,</v>
      </c>
      <c r="K398" s="3">
        <f t="shared" si="22"/>
        <v>421</v>
      </c>
      <c r="L398" s="3">
        <f t="shared" si="23"/>
        <v>1160</v>
      </c>
      <c r="M398" s="8" t="str">
        <f>VLOOKUP(A398,'ESO wayshrine names'!$A$3:$B$9992,2,)</f>
        <v>Solitude Wayshrine</v>
      </c>
      <c r="N398" s="3" t="str">
        <f>VLOOKUP(F398,'ESO zone constants'!$A$3:$D$9999,4,FALSE)</f>
        <v>Western Skyrim</v>
      </c>
    </row>
    <row r="399" spans="1:14" x14ac:dyDescent="0.25">
      <c r="A399" s="80">
        <v>422</v>
      </c>
      <c r="F399">
        <v>1133</v>
      </c>
      <c r="J399" s="30" t="str">
        <f t="shared" si="21"/>
        <v>[422]=1133,</v>
      </c>
      <c r="K399" s="3">
        <f t="shared" si="22"/>
        <v>422</v>
      </c>
      <c r="L399" s="3">
        <f t="shared" si="23"/>
        <v>1133</v>
      </c>
      <c r="M399" s="8" t="str">
        <f>VLOOKUP(A399,'ESO wayshrine names'!$A$3:$B$9992,2,)</f>
        <v>Lucky Cat Landing</v>
      </c>
      <c r="N399" s="3" t="str">
        <f>VLOOKUP(F399,'ESO zone constants'!$A$3:$D$9999,4,FALSE)</f>
        <v>Southern Elsweyr</v>
      </c>
    </row>
    <row r="400" spans="1:14" x14ac:dyDescent="0.25">
      <c r="A400" s="80">
        <v>423</v>
      </c>
      <c r="F400">
        <v>1133</v>
      </c>
      <c r="J400" s="30" t="str">
        <f t="shared" si="21"/>
        <v>[423]=1133,</v>
      </c>
      <c r="K400" s="3">
        <f t="shared" si="22"/>
        <v>423</v>
      </c>
      <c r="L400" s="3">
        <f t="shared" si="23"/>
        <v>1133</v>
      </c>
      <c r="M400" s="8" t="str">
        <f>VLOOKUP(A400,'ESO wayshrine names'!$A$3:$B$9992,2,)</f>
        <v>Potentate's Retreat</v>
      </c>
      <c r="N400" s="3" t="str">
        <f>VLOOKUP(F400,'ESO zone constants'!$A$3:$D$9999,4,FALSE)</f>
        <v>Southern Elsweyr</v>
      </c>
    </row>
    <row r="401" spans="1:14" x14ac:dyDescent="0.25">
      <c r="A401" s="80">
        <v>424</v>
      </c>
      <c r="F401">
        <v>684</v>
      </c>
      <c r="J401" s="30" t="str">
        <f t="shared" si="21"/>
        <v>[424]=684,</v>
      </c>
      <c r="K401" s="3">
        <f t="shared" si="22"/>
        <v>424</v>
      </c>
      <c r="L401" s="3">
        <f t="shared" si="23"/>
        <v>684</v>
      </c>
      <c r="M401" s="8" t="str">
        <f>VLOOKUP(A401,'ESO wayshrine names'!$A$3:$B$9992,2,)</f>
        <v>Dungeon: Icereach</v>
      </c>
      <c r="N401" s="3" t="str">
        <f>VLOOKUP(F401,'ESO zone constants'!$A$3:$D$9999,4,FALSE)</f>
        <v>Wrothgar</v>
      </c>
    </row>
    <row r="402" spans="1:14" x14ac:dyDescent="0.25">
      <c r="A402" s="80">
        <v>425</v>
      </c>
      <c r="F402">
        <v>92</v>
      </c>
      <c r="J402" s="30" t="str">
        <f t="shared" si="21"/>
        <v>[425]=92,</v>
      </c>
      <c r="K402" s="3">
        <f t="shared" si="22"/>
        <v>425</v>
      </c>
      <c r="L402" s="3">
        <f t="shared" si="23"/>
        <v>92</v>
      </c>
      <c r="M402" s="8" t="str">
        <f>VLOOKUP(A402,'ESO wayshrine names'!$A$3:$B$9992,2,)</f>
        <v>Dungeon: Unhallowed Grave</v>
      </c>
      <c r="N402" s="3" t="str">
        <f>VLOOKUP(F402,'ESO zone constants'!$A$3:$D$9999,4,FALSE)</f>
        <v>Bangkorai</v>
      </c>
    </row>
    <row r="403" spans="1:14" x14ac:dyDescent="0.25">
      <c r="A403" s="80">
        <v>426</v>
      </c>
      <c r="F403">
        <v>1160</v>
      </c>
      <c r="J403" s="30" t="str">
        <f t="shared" si="21"/>
        <v>[426]=1160,</v>
      </c>
      <c r="K403" s="3">
        <f t="shared" si="22"/>
        <v>426</v>
      </c>
      <c r="L403" s="3">
        <f t="shared" si="23"/>
        <v>1160</v>
      </c>
      <c r="M403" s="8" t="str">
        <f>VLOOKUP(A403,'ESO wayshrine names'!$A$3:$B$9992,2,)</f>
        <v>Solitude Docks Wayshrine</v>
      </c>
      <c r="N403" s="3" t="str">
        <f>VLOOKUP(F403,'ESO zone constants'!$A$3:$D$9999,4,FALSE)</f>
        <v>Western Skyrim</v>
      </c>
    </row>
    <row r="404" spans="1:14" x14ac:dyDescent="0.25">
      <c r="A404" s="80">
        <v>427</v>
      </c>
      <c r="F404">
        <v>92</v>
      </c>
      <c r="J404" s="30" t="str">
        <f t="shared" si="21"/>
        <v>[427]=92,</v>
      </c>
      <c r="K404" s="3">
        <f t="shared" si="22"/>
        <v>427</v>
      </c>
      <c r="L404" s="3">
        <f t="shared" si="23"/>
        <v>92</v>
      </c>
      <c r="M404" s="8" t="str">
        <f>VLOOKUP(A404,'ESO wayshrine names'!$A$3:$B$9992,2,)</f>
        <v>Thieves' Oasis</v>
      </c>
      <c r="N404" s="3" t="str">
        <f>VLOOKUP(F404,'ESO zone constants'!$A$3:$D$9999,4,FALSE)</f>
        <v>Bangkorai</v>
      </c>
    </row>
    <row r="405" spans="1:14" x14ac:dyDescent="0.25">
      <c r="A405" s="80">
        <v>428</v>
      </c>
      <c r="F405">
        <v>684</v>
      </c>
      <c r="J405" s="30" t="str">
        <f t="shared" si="21"/>
        <v>[428]=684,</v>
      </c>
      <c r="K405" s="3">
        <f t="shared" si="22"/>
        <v>428</v>
      </c>
      <c r="L405" s="3">
        <f t="shared" si="23"/>
        <v>684</v>
      </c>
      <c r="M405" s="8" t="str">
        <f>VLOOKUP(A405,'ESO wayshrine names'!$A$3:$B$9992,2,)</f>
        <v>Forgemaster Falls</v>
      </c>
      <c r="N405" s="3" t="str">
        <f>VLOOKUP(F405,'ESO zone constants'!$A$3:$D$9999,4,FALSE)</f>
        <v>Wrothgar</v>
      </c>
    </row>
    <row r="406" spans="1:14" x14ac:dyDescent="0.25">
      <c r="A406" s="80">
        <v>429</v>
      </c>
      <c r="F406">
        <v>1160</v>
      </c>
      <c r="J406" s="30" t="str">
        <f t="shared" si="21"/>
        <v>[429]=1160,</v>
      </c>
      <c r="K406" s="3">
        <f t="shared" si="22"/>
        <v>429</v>
      </c>
      <c r="L406" s="3">
        <f t="shared" si="23"/>
        <v>1160</v>
      </c>
      <c r="M406" s="8" t="str">
        <f>VLOOKUP(A406,'ESO wayshrine names'!$A$3:$B$9992,2,)</f>
        <v>Deepwood Vale Wayshrine</v>
      </c>
      <c r="N406" s="3" t="str">
        <f>VLOOKUP(F406,'ESO zone constants'!$A$3:$D$9999,4,FALSE)</f>
        <v>Western Skyrim</v>
      </c>
    </row>
    <row r="407" spans="1:14" x14ac:dyDescent="0.25">
      <c r="A407" s="80">
        <v>430</v>
      </c>
      <c r="F407">
        <v>1161</v>
      </c>
      <c r="J407" s="30" t="str">
        <f t="shared" si="21"/>
        <v>[430]=1161,</v>
      </c>
      <c r="K407" s="3">
        <f t="shared" si="22"/>
        <v>430</v>
      </c>
      <c r="L407" s="3">
        <f t="shared" si="23"/>
        <v>1161</v>
      </c>
      <c r="M407" s="8" t="str">
        <f>VLOOKUP(A407,'ESO wayshrine names'!$A$3:$B$9992,2,)</f>
        <v>Dwarven Run Wayshrine</v>
      </c>
      <c r="N407" s="3" t="str">
        <f>VLOOKUP(F407,'ESO zone constants'!$A$3:$D$9999,4,FALSE)</f>
        <v>Blackreach: Greymoor Caverns</v>
      </c>
    </row>
    <row r="408" spans="1:14" x14ac:dyDescent="0.25">
      <c r="A408" s="80">
        <v>431</v>
      </c>
      <c r="F408">
        <v>1161</v>
      </c>
      <c r="J408" s="30" t="str">
        <f t="shared" si="21"/>
        <v>[431]=1161,</v>
      </c>
      <c r="K408" s="3">
        <f t="shared" si="22"/>
        <v>431</v>
      </c>
      <c r="L408" s="3">
        <f t="shared" si="23"/>
        <v>1161</v>
      </c>
      <c r="M408" s="8" t="str">
        <f>VLOOKUP(A408,'ESO wayshrine names'!$A$3:$B$9992,2,)</f>
        <v>Grotto Falls Wayshrine</v>
      </c>
      <c r="N408" s="3" t="str">
        <f>VLOOKUP(F408,'ESO zone constants'!$A$3:$D$9999,4,FALSE)</f>
        <v>Blackreach: Greymoor Caverns</v>
      </c>
    </row>
    <row r="409" spans="1:14" x14ac:dyDescent="0.25">
      <c r="A409" s="80">
        <v>432</v>
      </c>
      <c r="F409">
        <v>1161</v>
      </c>
      <c r="J409" s="30" t="str">
        <f t="shared" si="21"/>
        <v>[432]=1161,</v>
      </c>
      <c r="K409" s="3">
        <f t="shared" si="22"/>
        <v>432</v>
      </c>
      <c r="L409" s="3">
        <f t="shared" si="23"/>
        <v>1161</v>
      </c>
      <c r="M409" s="8" t="str">
        <f>VLOOKUP(A409,'ESO wayshrine names'!$A$3:$B$9992,2,)</f>
        <v>Deep Overlook Wayshrine</v>
      </c>
      <c r="N409" s="3" t="str">
        <f>VLOOKUP(F409,'ESO zone constants'!$A$3:$D$9999,4,FALSE)</f>
        <v>Blackreach: Greymoor Caverns</v>
      </c>
    </row>
    <row r="410" spans="1:14" x14ac:dyDescent="0.25">
      <c r="A410" s="80">
        <v>433</v>
      </c>
      <c r="F410">
        <v>1161</v>
      </c>
      <c r="J410" s="30" t="str">
        <f t="shared" si="21"/>
        <v>[433]=1161,</v>
      </c>
      <c r="K410" s="3">
        <f t="shared" si="22"/>
        <v>433</v>
      </c>
      <c r="L410" s="3">
        <f t="shared" si="23"/>
        <v>1161</v>
      </c>
      <c r="M410" s="8" t="str">
        <f>VLOOKUP(A410,'ESO wayshrine names'!$A$3:$B$9992,2,)</f>
        <v>Western Greymoor Wayshrine</v>
      </c>
      <c r="N410" s="3" t="str">
        <f>VLOOKUP(F410,'ESO zone constants'!$A$3:$D$9999,4,FALSE)</f>
        <v>Blackreach: Greymoor Caverns</v>
      </c>
    </row>
    <row r="411" spans="1:14" x14ac:dyDescent="0.25">
      <c r="A411" s="80">
        <v>434</v>
      </c>
      <c r="F411">
        <v>1160</v>
      </c>
      <c r="J411" s="30" t="str">
        <f t="shared" si="21"/>
        <v>[434]=1160,</v>
      </c>
      <c r="K411" s="3">
        <f t="shared" si="22"/>
        <v>434</v>
      </c>
      <c r="L411" s="3">
        <f t="shared" si="23"/>
        <v>1160</v>
      </c>
      <c r="M411" s="8" t="str">
        <f>VLOOKUP(A411,'ESO wayshrine names'!$A$3:$B$9992,2,)</f>
        <v>Trial: Kyne's Aegis</v>
      </c>
      <c r="N411" s="3" t="str">
        <f>VLOOKUP(F411,'ESO zone constants'!$A$3:$D$9999,4,FALSE)</f>
        <v>Western Skyrim</v>
      </c>
    </row>
    <row r="412" spans="1:14" x14ac:dyDescent="0.25">
      <c r="A412" s="80">
        <v>435</v>
      </c>
      <c r="F412">
        <v>1161</v>
      </c>
      <c r="J412" s="30" t="str">
        <f t="shared" si="21"/>
        <v>[435]=1161,</v>
      </c>
      <c r="K412" s="3">
        <f t="shared" si="22"/>
        <v>435</v>
      </c>
      <c r="L412" s="3">
        <f t="shared" si="23"/>
        <v>1161</v>
      </c>
      <c r="M412" s="8" t="str">
        <f>VLOOKUP(A412,'ESO wayshrine names'!$A$3:$B$9992,2,)</f>
        <v>Dungeon: Stone Garden</v>
      </c>
      <c r="N412" s="3" t="str">
        <f>VLOOKUP(F412,'ESO zone constants'!$A$3:$D$9999,4,FALSE)</f>
        <v>Blackreach: Greymoor Caverns</v>
      </c>
    </row>
    <row r="413" spans="1:14" x14ac:dyDescent="0.25">
      <c r="A413" s="80">
        <v>436</v>
      </c>
      <c r="F413">
        <v>1160</v>
      </c>
      <c r="J413" s="30" t="str">
        <f t="shared" si="21"/>
        <v>[436]=1160,</v>
      </c>
      <c r="K413" s="3">
        <f t="shared" si="22"/>
        <v>436</v>
      </c>
      <c r="L413" s="3">
        <f t="shared" si="23"/>
        <v>1160</v>
      </c>
      <c r="M413" s="8" t="str">
        <f>VLOOKUP(A413,'ESO wayshrine names'!$A$3:$B$9992,2,)</f>
        <v>Dungeon: Castle Thorn</v>
      </c>
      <c r="N413" s="3" t="str">
        <f>VLOOKUP(F413,'ESO zone constants'!$A$3:$D$9999,4,FALSE)</f>
        <v>Western Skyrim</v>
      </c>
    </row>
    <row r="414" spans="1:14" x14ac:dyDescent="0.25">
      <c r="A414" s="79">
        <v>437</v>
      </c>
      <c r="B414">
        <v>29</v>
      </c>
      <c r="C414">
        <v>1006</v>
      </c>
      <c r="D414" t="s">
        <v>515</v>
      </c>
      <c r="E414">
        <v>448</v>
      </c>
      <c r="F414">
        <v>823</v>
      </c>
      <c r="G414" t="s">
        <v>515</v>
      </c>
      <c r="H414">
        <v>6</v>
      </c>
      <c r="I414" t="s">
        <v>2424</v>
      </c>
      <c r="J414" s="30" t="str">
        <f t="shared" si="21"/>
        <v>[437]=823,</v>
      </c>
      <c r="K414" s="3">
        <f t="shared" si="22"/>
        <v>437</v>
      </c>
      <c r="L414" s="3">
        <f t="shared" si="23"/>
        <v>823</v>
      </c>
      <c r="M414" s="8" t="str">
        <f>VLOOKUP(A414,'ESO wayshrine names'!$A$3:$B$9992,2,)</f>
        <v>Dungeon: Black Drake Villa</v>
      </c>
      <c r="N414" s="3" t="str">
        <f>VLOOKUP(F414,'ESO zone constants'!$A$3:$D$9999,4,FALSE)</f>
        <v>Gold Coast</v>
      </c>
    </row>
    <row r="415" spans="1:14" x14ac:dyDescent="0.25">
      <c r="A415" s="80">
        <v>438</v>
      </c>
      <c r="F415">
        <v>1160</v>
      </c>
      <c r="J415" s="30" t="str">
        <f t="shared" si="21"/>
        <v>[438]=1160,</v>
      </c>
      <c r="K415" s="3">
        <f t="shared" si="22"/>
        <v>438</v>
      </c>
      <c r="L415" s="3">
        <f t="shared" si="23"/>
        <v>1160</v>
      </c>
      <c r="M415" s="8" t="str">
        <f>VLOOKUP(A415,'ESO wayshrine names'!$A$3:$B$9992,2,)</f>
        <v>Snowmelt Suite</v>
      </c>
      <c r="N415" s="3" t="str">
        <f>VLOOKUP(F415,'ESO zone constants'!$A$3:$D$9999,4,FALSE)</f>
        <v>Western Skyrim</v>
      </c>
    </row>
    <row r="416" spans="1:14" x14ac:dyDescent="0.25">
      <c r="A416" s="80">
        <v>439</v>
      </c>
      <c r="F416">
        <v>1160</v>
      </c>
      <c r="J416" s="30" t="str">
        <f t="shared" si="21"/>
        <v>[439]=1160,</v>
      </c>
      <c r="K416" s="3">
        <f t="shared" si="22"/>
        <v>439</v>
      </c>
      <c r="L416" s="3">
        <f t="shared" si="23"/>
        <v>1160</v>
      </c>
      <c r="M416" s="8" t="str">
        <f>VLOOKUP(A416,'ESO wayshrine names'!$A$3:$B$9992,2,)</f>
        <v>Proudspire Manor</v>
      </c>
      <c r="N416" s="3" t="str">
        <f>VLOOKUP(F416,'ESO zone constants'!$A$3:$D$9999,4,FALSE)</f>
        <v>Western Skyrim</v>
      </c>
    </row>
    <row r="417" spans="1:14" x14ac:dyDescent="0.25">
      <c r="A417" s="80">
        <v>440</v>
      </c>
      <c r="F417">
        <v>1161</v>
      </c>
      <c r="J417" s="30" t="str">
        <f t="shared" si="21"/>
        <v>[440]=1161,</v>
      </c>
      <c r="K417" s="3">
        <f t="shared" si="22"/>
        <v>440</v>
      </c>
      <c r="L417" s="3">
        <f t="shared" si="23"/>
        <v>1161</v>
      </c>
      <c r="M417" s="8" t="str">
        <f>VLOOKUP(A417,'ESO wayshrine names'!$A$3:$B$9992,2,)</f>
        <v>Bastion Sanguinaris</v>
      </c>
      <c r="N417" s="3" t="str">
        <f>VLOOKUP(F417,'ESO zone constants'!$A$3:$D$9999,4,FALSE)</f>
        <v>Blackreach: Greymoor Caverns</v>
      </c>
    </row>
    <row r="418" spans="1:14" x14ac:dyDescent="0.25">
      <c r="A418" s="80">
        <v>441</v>
      </c>
      <c r="F418">
        <v>1207</v>
      </c>
      <c r="J418" s="30" t="str">
        <f t="shared" si="21"/>
        <v>[441]=1207,</v>
      </c>
      <c r="K418" s="3">
        <f t="shared" si="22"/>
        <v>441</v>
      </c>
      <c r="L418" s="3">
        <f t="shared" si="23"/>
        <v>1207</v>
      </c>
      <c r="M418" s="8" t="str">
        <f>VLOOKUP(A418,'ESO wayshrine names'!$A$3:$B$9992,2,)</f>
        <v>Briar Rock Wayshrine</v>
      </c>
      <c r="N418" s="3" t="str">
        <f>VLOOKUP(F418,'ESO zone constants'!$A$3:$D$9999,4,FALSE)</f>
        <v>The Reach</v>
      </c>
    </row>
    <row r="419" spans="1:14" x14ac:dyDescent="0.25">
      <c r="A419" s="80">
        <v>442</v>
      </c>
      <c r="F419">
        <v>1207</v>
      </c>
      <c r="J419" s="30" t="str">
        <f t="shared" si="21"/>
        <v>[442]=1207,</v>
      </c>
      <c r="K419" s="3">
        <f t="shared" si="22"/>
        <v>442</v>
      </c>
      <c r="L419" s="3">
        <f t="shared" si="23"/>
        <v>1207</v>
      </c>
      <c r="M419" s="8" t="str">
        <f>VLOOKUP(A419,'ESO wayshrine names'!$A$3:$B$9992,2,)</f>
        <v>Druadach Mountains Wayshrine</v>
      </c>
      <c r="N419" s="3" t="str">
        <f>VLOOKUP(F419,'ESO zone constants'!$A$3:$D$9999,4,FALSE)</f>
        <v>The Reach</v>
      </c>
    </row>
    <row r="420" spans="1:14" x14ac:dyDescent="0.25">
      <c r="A420" s="80">
        <v>443</v>
      </c>
      <c r="F420">
        <v>1207</v>
      </c>
      <c r="J420" s="30" t="str">
        <f t="shared" si="21"/>
        <v>[443]=1207,</v>
      </c>
      <c r="K420" s="3">
        <f t="shared" si="22"/>
        <v>443</v>
      </c>
      <c r="L420" s="3">
        <f t="shared" si="23"/>
        <v>1207</v>
      </c>
      <c r="M420" s="8" t="str">
        <f>VLOOKUP(A420,'ESO wayshrine names'!$A$3:$B$9992,2,)</f>
        <v>North Markarth Wayshrine</v>
      </c>
      <c r="N420" s="3" t="str">
        <f>VLOOKUP(F420,'ESO zone constants'!$A$3:$D$9999,4,FALSE)</f>
        <v>The Reach</v>
      </c>
    </row>
    <row r="421" spans="1:14" x14ac:dyDescent="0.25">
      <c r="A421" s="80">
        <v>444</v>
      </c>
      <c r="F421">
        <v>1207</v>
      </c>
      <c r="J421" s="30" t="str">
        <f t="shared" si="21"/>
        <v>[444]=1207,</v>
      </c>
      <c r="K421" s="3">
        <f t="shared" si="22"/>
        <v>444</v>
      </c>
      <c r="L421" s="3">
        <f t="shared" si="23"/>
        <v>1207</v>
      </c>
      <c r="M421" s="8" t="str">
        <f>VLOOKUP(A421,'ESO wayshrine names'!$A$3:$B$9992,2,)</f>
        <v>Lost Valley Wayshrine</v>
      </c>
      <c r="N421" s="3" t="str">
        <f>VLOOKUP(F421,'ESO zone constants'!$A$3:$D$9999,4,FALSE)</f>
        <v>The Reach</v>
      </c>
    </row>
    <row r="422" spans="1:14" x14ac:dyDescent="0.25">
      <c r="A422" s="80">
        <v>445</v>
      </c>
      <c r="F422">
        <v>1207</v>
      </c>
      <c r="J422" s="30" t="str">
        <f t="shared" si="21"/>
        <v>[445]=1207,</v>
      </c>
      <c r="K422" s="3">
        <f t="shared" si="22"/>
        <v>445</v>
      </c>
      <c r="L422" s="3">
        <f t="shared" si="23"/>
        <v>1207</v>
      </c>
      <c r="M422" s="8" t="str">
        <f>VLOOKUP(A422,'ESO wayshrine names'!$A$3:$B$9992,2,)</f>
        <v>Karthwasten Wayshrine</v>
      </c>
      <c r="N422" s="3" t="str">
        <f>VLOOKUP(F422,'ESO zone constants'!$A$3:$D$9999,4,FALSE)</f>
        <v>The Reach</v>
      </c>
    </row>
    <row r="423" spans="1:14" x14ac:dyDescent="0.25">
      <c r="A423" s="80">
        <v>446</v>
      </c>
      <c r="F423">
        <v>1208</v>
      </c>
      <c r="J423" s="30" t="str">
        <f t="shared" si="21"/>
        <v>[446]=1208,</v>
      </c>
      <c r="K423" s="3">
        <f t="shared" si="22"/>
        <v>446</v>
      </c>
      <c r="L423" s="3">
        <f t="shared" si="23"/>
        <v>1208</v>
      </c>
      <c r="M423" s="8" t="str">
        <f>VLOOKUP(A423,'ESO wayshrine names'!$A$3:$B$9992,2,)</f>
        <v>Arkthzand Wayshrine</v>
      </c>
      <c r="N423" s="3" t="str">
        <f>VLOOKUP(F423,'ESO zone constants'!$A$3:$D$9999,4,FALSE)</f>
        <v>Blackreach: Arkthzand Cavern</v>
      </c>
    </row>
    <row r="424" spans="1:14" x14ac:dyDescent="0.25">
      <c r="A424" s="80">
        <v>447</v>
      </c>
      <c r="F424">
        <v>1207</v>
      </c>
      <c r="J424" s="30" t="str">
        <f t="shared" si="21"/>
        <v>[447]=1207,</v>
      </c>
      <c r="K424" s="3">
        <f t="shared" si="22"/>
        <v>447</v>
      </c>
      <c r="L424" s="3">
        <f t="shared" si="23"/>
        <v>1207</v>
      </c>
      <c r="M424" s="8" t="str">
        <f>VLOOKUP(A424,'ESO wayshrine names'!$A$3:$B$9992,2,)</f>
        <v>Rebel's Retreat Wayshrine</v>
      </c>
      <c r="N424" s="3" t="str">
        <f>VLOOKUP(F424,'ESO zone constants'!$A$3:$D$9999,4,FALSE)</f>
        <v>The Reach</v>
      </c>
    </row>
    <row r="425" spans="1:14" x14ac:dyDescent="0.25">
      <c r="A425" s="80">
        <v>448</v>
      </c>
      <c r="F425">
        <v>1208</v>
      </c>
      <c r="J425" s="30" t="str">
        <f t="shared" si="21"/>
        <v>[448]=1208,</v>
      </c>
      <c r="K425" s="3">
        <f t="shared" si="22"/>
        <v>448</v>
      </c>
      <c r="L425" s="3">
        <f t="shared" si="23"/>
        <v>1208</v>
      </c>
      <c r="M425" s="8" t="str">
        <f>VLOOKUP(A425,'ESO wayshrine names'!$A$3:$B$9992,2,)</f>
        <v>Nighthollow Wayshrine</v>
      </c>
      <c r="N425" s="3" t="str">
        <f>VLOOKUP(F425,'ESO zone constants'!$A$3:$D$9999,4,FALSE)</f>
        <v>Blackreach: Arkthzand Cavern</v>
      </c>
    </row>
    <row r="426" spans="1:14" x14ac:dyDescent="0.25">
      <c r="A426" s="80">
        <v>449</v>
      </c>
      <c r="F426">
        <v>1207</v>
      </c>
      <c r="J426" s="30" t="str">
        <f t="shared" si="21"/>
        <v>[449]=1207,</v>
      </c>
      <c r="K426" s="3">
        <f t="shared" si="22"/>
        <v>449</v>
      </c>
      <c r="L426" s="3">
        <f t="shared" si="23"/>
        <v>1207</v>
      </c>
      <c r="M426" s="8" t="str">
        <f>VLOOKUP(A426,'ESO wayshrine names'!$A$3:$B$9992,2,)</f>
        <v>Markarth Wayshrine</v>
      </c>
      <c r="N426" s="3" t="str">
        <f>VLOOKUP(F426,'ESO zone constants'!$A$3:$D$9999,4,FALSE)</f>
        <v>The Reach</v>
      </c>
    </row>
    <row r="427" spans="1:14" x14ac:dyDescent="0.25">
      <c r="A427" s="80">
        <v>450</v>
      </c>
      <c r="F427">
        <v>1160</v>
      </c>
      <c r="J427" s="30" t="str">
        <f t="shared" si="21"/>
        <v>[450]=1160,</v>
      </c>
      <c r="K427" s="3">
        <f t="shared" si="22"/>
        <v>450</v>
      </c>
      <c r="L427" s="3">
        <f t="shared" si="23"/>
        <v>1160</v>
      </c>
      <c r="M427" s="8" t="str">
        <f>VLOOKUP(A427,'ESO wayshrine names'!$A$3:$B$9992,2,)</f>
        <v>Giant's Coast Wayshrine</v>
      </c>
      <c r="N427" s="3" t="str">
        <f>VLOOKUP(F427,'ESO zone constants'!$A$3:$D$9999,4,FALSE)</f>
        <v>Western Skyrim</v>
      </c>
    </row>
    <row r="428" spans="1:14" x14ac:dyDescent="0.25">
      <c r="A428" s="80">
        <v>451</v>
      </c>
      <c r="F428">
        <v>1160</v>
      </c>
      <c r="J428" s="30" t="str">
        <f t="shared" si="21"/>
        <v>[451]=1160,</v>
      </c>
      <c r="K428" s="3">
        <f t="shared" si="22"/>
        <v>451</v>
      </c>
      <c r="L428" s="3">
        <f t="shared" si="23"/>
        <v>1160</v>
      </c>
      <c r="M428" s="8" t="str">
        <f>VLOOKUP(A428,'ESO wayshrine names'!$A$3:$B$9992,2,)</f>
        <v>Northern Watch Wayshrine</v>
      </c>
      <c r="N428" s="3" t="str">
        <f>VLOOKUP(F428,'ESO zone constants'!$A$3:$D$9999,4,FALSE)</f>
        <v>Western Skyrim</v>
      </c>
    </row>
    <row r="429" spans="1:14" x14ac:dyDescent="0.25">
      <c r="A429" s="80">
        <v>452</v>
      </c>
      <c r="F429">
        <v>1160</v>
      </c>
      <c r="J429" s="30" t="str">
        <f t="shared" si="21"/>
        <v>[452]=1160,</v>
      </c>
      <c r="K429" s="3">
        <f t="shared" si="22"/>
        <v>452</v>
      </c>
      <c r="L429" s="3">
        <f t="shared" si="23"/>
        <v>1160</v>
      </c>
      <c r="M429" s="8" t="str">
        <f>VLOOKUP(A429,'ESO wayshrine names'!$A$3:$B$9992,2,)</f>
        <v>Antiquarian's Alpine Gallery</v>
      </c>
      <c r="N429" s="3" t="str">
        <f>VLOOKUP(F429,'ESO zone constants'!$A$3:$D$9999,4,FALSE)</f>
        <v>Western Skyrim</v>
      </c>
    </row>
    <row r="430" spans="1:14" x14ac:dyDescent="0.25">
      <c r="A430" s="80">
        <v>453</v>
      </c>
      <c r="F430">
        <v>1160</v>
      </c>
      <c r="J430" s="30" t="str">
        <f t="shared" si="21"/>
        <v>[453]=1160,</v>
      </c>
      <c r="K430" s="3">
        <f t="shared" si="22"/>
        <v>453</v>
      </c>
      <c r="L430" s="3">
        <f t="shared" si="23"/>
        <v>1160</v>
      </c>
      <c r="M430" s="8" t="str">
        <f>VLOOKUP(A430,'ESO wayshrine names'!$A$3:$B$9992,2,)</f>
        <v>Stillwaters Retreat</v>
      </c>
      <c r="N430" s="3" t="str">
        <f>VLOOKUP(F430,'ESO zone constants'!$A$3:$D$9999,4,FALSE)</f>
        <v>Western Skyrim</v>
      </c>
    </row>
    <row r="431" spans="1:14" x14ac:dyDescent="0.25">
      <c r="A431" s="78">
        <v>454</v>
      </c>
      <c r="B431">
        <v>10</v>
      </c>
      <c r="C431">
        <v>13</v>
      </c>
      <c r="D431" t="s">
        <v>107</v>
      </c>
      <c r="E431">
        <v>10</v>
      </c>
      <c r="F431">
        <v>57</v>
      </c>
      <c r="G431" t="s">
        <v>107</v>
      </c>
      <c r="H431">
        <v>6</v>
      </c>
      <c r="I431" t="s">
        <v>2423</v>
      </c>
      <c r="J431" s="30" t="str">
        <f t="shared" si="21"/>
        <v>[454]=57,</v>
      </c>
      <c r="K431" s="3">
        <f t="shared" si="22"/>
        <v>454</v>
      </c>
      <c r="L431" s="3">
        <f t="shared" si="23"/>
        <v>57</v>
      </c>
      <c r="M431" s="8" t="str">
        <f>VLOOKUP(A431,'ESO wayshrine names'!$A$3:$B$9992,2,)</f>
        <v>Dungeon: The Cauldron</v>
      </c>
      <c r="N431" s="3" t="str">
        <f>VLOOKUP(F431,'ESO zone constants'!$A$3:$D$9999,4,FALSE)</f>
        <v>Deshaan</v>
      </c>
    </row>
    <row r="432" spans="1:14" x14ac:dyDescent="0.25">
      <c r="A432" s="80">
        <v>455</v>
      </c>
      <c r="F432">
        <v>1160</v>
      </c>
      <c r="J432" s="30" t="str">
        <f t="shared" si="21"/>
        <v>[455]=1160,</v>
      </c>
      <c r="K432" s="3">
        <f t="shared" si="22"/>
        <v>455</v>
      </c>
      <c r="L432" s="3">
        <f t="shared" si="23"/>
        <v>1160</v>
      </c>
      <c r="M432" s="8" t="str">
        <f>VLOOKUP(A432,'ESO wayshrine names'!$A$3:$B$9992,2,)</f>
        <v>Shalidor's Shrouded Realm</v>
      </c>
      <c r="N432" s="3" t="str">
        <f>VLOOKUP(F432,'ESO zone constants'!$A$3:$D$9999,4,FALSE)</f>
        <v>Western Skyrim</v>
      </c>
    </row>
    <row r="433" spans="1:14" x14ac:dyDescent="0.25">
      <c r="A433" s="80">
        <v>456</v>
      </c>
      <c r="F433">
        <v>1207</v>
      </c>
      <c r="J433" s="30" t="str">
        <f t="shared" si="21"/>
        <v>[456]=1207,</v>
      </c>
      <c r="K433" s="3">
        <f t="shared" si="22"/>
        <v>456</v>
      </c>
      <c r="L433" s="3">
        <f t="shared" si="23"/>
        <v>1207</v>
      </c>
      <c r="M433" s="8" t="str">
        <f>VLOOKUP(A433,'ESO wayshrine names'!$A$3:$B$9992,2,)</f>
        <v>Stone Eagle Aerie</v>
      </c>
      <c r="N433" s="3" t="str">
        <f>VLOOKUP(F433,'ESO zone constants'!$A$3:$D$9999,4,FALSE)</f>
        <v>The Reach</v>
      </c>
    </row>
    <row r="434" spans="1:14" x14ac:dyDescent="0.25">
      <c r="A434" s="80">
        <v>457</v>
      </c>
      <c r="F434">
        <v>1207</v>
      </c>
      <c r="J434" s="30" t="str">
        <f t="shared" si="21"/>
        <v>[457]=1207,</v>
      </c>
      <c r="K434" s="3">
        <f t="shared" si="22"/>
        <v>457</v>
      </c>
      <c r="L434" s="3">
        <f t="shared" si="23"/>
        <v>1207</v>
      </c>
      <c r="M434" s="8" t="str">
        <f>VLOOKUP(A434,'ESO wayshrine names'!$A$3:$B$9992,2,)</f>
        <v>Vateshran Hollows</v>
      </c>
      <c r="N434" s="3" t="str">
        <f>VLOOKUP(F434,'ESO zone constants'!$A$3:$D$9999,4,FALSE)</f>
        <v>The Reach</v>
      </c>
    </row>
    <row r="435" spans="1:14" x14ac:dyDescent="0.25">
      <c r="A435" s="80">
        <v>458</v>
      </c>
      <c r="B435">
        <v>43</v>
      </c>
      <c r="C435">
        <v>1887</v>
      </c>
      <c r="D435" t="s">
        <v>2407</v>
      </c>
      <c r="E435">
        <v>834</v>
      </c>
      <c r="F435">
        <v>1261</v>
      </c>
      <c r="G435" t="s">
        <v>2407</v>
      </c>
      <c r="H435">
        <v>1</v>
      </c>
      <c r="I435" t="s">
        <v>2471</v>
      </c>
      <c r="J435" s="30" t="str">
        <f t="shared" si="21"/>
        <v>[458]=1261,</v>
      </c>
      <c r="K435" s="3">
        <f t="shared" si="22"/>
        <v>458</v>
      </c>
      <c r="L435" s="3">
        <f t="shared" si="23"/>
        <v>1261</v>
      </c>
      <c r="M435" s="8" t="str">
        <f>VLOOKUP(A435,'ESO wayshrine names'!$A$3:$B$9992,2,)</f>
        <v>Leyawiin Wayshrine</v>
      </c>
      <c r="N435" s="3" t="str">
        <f>VLOOKUP(F435,'ESO zone constants'!$A$3:$D$9999,4,FALSE)</f>
        <v>Blackwood</v>
      </c>
    </row>
    <row r="436" spans="1:14" x14ac:dyDescent="0.25">
      <c r="A436" s="80">
        <v>459</v>
      </c>
      <c r="B436">
        <v>43</v>
      </c>
      <c r="C436">
        <v>1887</v>
      </c>
      <c r="D436" t="s">
        <v>2407</v>
      </c>
      <c r="E436">
        <v>834</v>
      </c>
      <c r="F436">
        <v>1261</v>
      </c>
      <c r="G436" t="s">
        <v>2407</v>
      </c>
      <c r="H436">
        <v>1</v>
      </c>
      <c r="I436" t="s">
        <v>2472</v>
      </c>
      <c r="J436" s="30" t="str">
        <f t="shared" si="21"/>
        <v>[459]=1261,</v>
      </c>
      <c r="K436" s="3">
        <f t="shared" si="22"/>
        <v>459</v>
      </c>
      <c r="L436" s="3">
        <f t="shared" si="23"/>
        <v>1261</v>
      </c>
      <c r="M436" s="8" t="str">
        <f>VLOOKUP(A436,'ESO wayshrine names'!$A$3:$B$9992,2,)</f>
        <v>Gideon Wayshrine</v>
      </c>
      <c r="N436" s="3" t="str">
        <f>VLOOKUP(F436,'ESO zone constants'!$A$3:$D$9999,4,FALSE)</f>
        <v>Blackwood</v>
      </c>
    </row>
    <row r="437" spans="1:14" x14ac:dyDescent="0.25">
      <c r="A437" s="80">
        <v>460</v>
      </c>
      <c r="B437">
        <v>43</v>
      </c>
      <c r="C437">
        <v>1887</v>
      </c>
      <c r="D437" t="s">
        <v>2407</v>
      </c>
      <c r="E437">
        <v>834</v>
      </c>
      <c r="F437">
        <v>1261</v>
      </c>
      <c r="G437" t="s">
        <v>2407</v>
      </c>
      <c r="H437">
        <v>1</v>
      </c>
      <c r="I437" t="s">
        <v>2473</v>
      </c>
      <c r="J437" s="30" t="str">
        <f t="shared" si="21"/>
        <v>[460]=1261,</v>
      </c>
      <c r="K437" s="3">
        <f t="shared" si="22"/>
        <v>460</v>
      </c>
      <c r="L437" s="3">
        <f t="shared" si="23"/>
        <v>1261</v>
      </c>
      <c r="M437" s="8" t="str">
        <f>VLOOKUP(A437,'ESO wayshrine names'!$A$3:$B$9992,2,)</f>
        <v>Borderwatch Wayshrine</v>
      </c>
      <c r="N437" s="3" t="str">
        <f>VLOOKUP(F437,'ESO zone constants'!$A$3:$D$9999,4,FALSE)</f>
        <v>Blackwood</v>
      </c>
    </row>
    <row r="438" spans="1:14" x14ac:dyDescent="0.25">
      <c r="A438" s="80">
        <v>461</v>
      </c>
      <c r="B438">
        <v>43</v>
      </c>
      <c r="C438">
        <v>1887</v>
      </c>
      <c r="D438" t="s">
        <v>2407</v>
      </c>
      <c r="E438">
        <v>834</v>
      </c>
      <c r="F438">
        <v>1261</v>
      </c>
      <c r="G438" t="s">
        <v>2407</v>
      </c>
      <c r="H438">
        <v>1</v>
      </c>
      <c r="I438" t="s">
        <v>2474</v>
      </c>
      <c r="J438" s="30" t="str">
        <f t="shared" si="21"/>
        <v>[461]=1261,</v>
      </c>
      <c r="K438" s="3">
        <f t="shared" si="22"/>
        <v>461</v>
      </c>
      <c r="L438" s="3">
        <f t="shared" si="23"/>
        <v>1261</v>
      </c>
      <c r="M438" s="8" t="str">
        <f>VLOOKUP(A438,'ESO wayshrine names'!$A$3:$B$9992,2,)</f>
        <v>Fort Redmane Wayshrine</v>
      </c>
      <c r="N438" s="3" t="str">
        <f>VLOOKUP(F438,'ESO zone constants'!$A$3:$D$9999,4,FALSE)</f>
        <v>Blackwood</v>
      </c>
    </row>
    <row r="439" spans="1:14" x14ac:dyDescent="0.25">
      <c r="A439" s="80">
        <v>462</v>
      </c>
      <c r="B439">
        <v>43</v>
      </c>
      <c r="C439">
        <v>1887</v>
      </c>
      <c r="D439" t="s">
        <v>2407</v>
      </c>
      <c r="E439">
        <v>834</v>
      </c>
      <c r="F439">
        <v>1261</v>
      </c>
      <c r="G439" t="s">
        <v>2407</v>
      </c>
      <c r="H439">
        <v>1</v>
      </c>
      <c r="I439" t="s">
        <v>2475</v>
      </c>
      <c r="J439" s="30" t="str">
        <f t="shared" si="21"/>
        <v>[462]=1261,</v>
      </c>
      <c r="K439" s="3">
        <f t="shared" si="22"/>
        <v>462</v>
      </c>
      <c r="L439" s="3">
        <f t="shared" si="23"/>
        <v>1261</v>
      </c>
      <c r="M439" s="8" t="str">
        <f>VLOOKUP(A439,'ESO wayshrine names'!$A$3:$B$9992,2,)</f>
        <v>Bloodrun Wayshrine</v>
      </c>
      <c r="N439" s="3" t="str">
        <f>VLOOKUP(F439,'ESO zone constants'!$A$3:$D$9999,4,FALSE)</f>
        <v>Blackwood</v>
      </c>
    </row>
    <row r="440" spans="1:14" x14ac:dyDescent="0.25">
      <c r="A440" s="80">
        <v>463</v>
      </c>
      <c r="B440">
        <v>43</v>
      </c>
      <c r="C440">
        <v>1887</v>
      </c>
      <c r="D440" t="s">
        <v>2407</v>
      </c>
      <c r="E440">
        <v>834</v>
      </c>
      <c r="F440">
        <v>1261</v>
      </c>
      <c r="G440" t="s">
        <v>2407</v>
      </c>
      <c r="H440">
        <v>1</v>
      </c>
      <c r="I440" t="s">
        <v>2476</v>
      </c>
      <c r="J440" s="30" t="str">
        <f t="shared" si="21"/>
        <v>[463]=1261,</v>
      </c>
      <c r="K440" s="3">
        <f t="shared" si="22"/>
        <v>463</v>
      </c>
      <c r="L440" s="3">
        <f t="shared" si="23"/>
        <v>1261</v>
      </c>
      <c r="M440" s="8" t="str">
        <f>VLOOKUP(A440,'ESO wayshrine names'!$A$3:$B$9992,2,)</f>
        <v>Blueblood Wayshrine</v>
      </c>
      <c r="N440" s="3" t="str">
        <f>VLOOKUP(F440,'ESO zone constants'!$A$3:$D$9999,4,FALSE)</f>
        <v>Blackwood</v>
      </c>
    </row>
    <row r="441" spans="1:14" x14ac:dyDescent="0.25">
      <c r="A441" s="78">
        <v>464</v>
      </c>
      <c r="B441">
        <v>43</v>
      </c>
      <c r="C441">
        <v>1887</v>
      </c>
      <c r="D441" t="s">
        <v>2407</v>
      </c>
      <c r="E441">
        <v>834</v>
      </c>
      <c r="F441">
        <v>1261</v>
      </c>
      <c r="G441" t="s">
        <v>2407</v>
      </c>
      <c r="H441">
        <v>1</v>
      </c>
      <c r="I441" t="s">
        <v>2468</v>
      </c>
      <c r="J441" s="30" t="str">
        <f t="shared" si="21"/>
        <v>[464]=1261,</v>
      </c>
      <c r="K441" s="3">
        <f t="shared" si="22"/>
        <v>464</v>
      </c>
      <c r="L441" s="3">
        <f t="shared" si="23"/>
        <v>1261</v>
      </c>
      <c r="M441" s="8" t="str">
        <f>VLOOKUP(A441,'ESO wayshrine names'!$A$3:$B$9992,2,)</f>
        <v>Stonewastes Wayshrine</v>
      </c>
      <c r="N441" s="3" t="str">
        <f>VLOOKUP(F441,'ESO zone constants'!$A$3:$D$9999,4,FALSE)</f>
        <v>Blackwood</v>
      </c>
    </row>
    <row r="442" spans="1:14" x14ac:dyDescent="0.25">
      <c r="A442" s="79">
        <v>466</v>
      </c>
      <c r="B442">
        <v>29</v>
      </c>
      <c r="C442">
        <v>1006</v>
      </c>
      <c r="D442" t="s">
        <v>515</v>
      </c>
      <c r="E442">
        <v>448</v>
      </c>
      <c r="F442">
        <v>823</v>
      </c>
      <c r="G442" t="s">
        <v>515</v>
      </c>
      <c r="H442">
        <v>7</v>
      </c>
      <c r="I442" t="s">
        <v>2417</v>
      </c>
      <c r="J442" s="30" t="str">
        <f t="shared" si="21"/>
        <v>[466]=823,</v>
      </c>
      <c r="K442" s="3">
        <f t="shared" si="22"/>
        <v>466</v>
      </c>
      <c r="L442" s="3">
        <f t="shared" si="23"/>
        <v>823</v>
      </c>
      <c r="M442" s="8" t="str">
        <f>VLOOKUP(A442,'ESO wayshrine names'!$A$3:$B$9992,2,)</f>
        <v>Varlaisvea Ayleid Ruins</v>
      </c>
      <c r="N442" s="3" t="str">
        <f>VLOOKUP(F442,'ESO zone constants'!$A$3:$D$9999,4,FALSE)</f>
        <v>Gold Coast</v>
      </c>
    </row>
    <row r="443" spans="1:14" x14ac:dyDescent="0.25">
      <c r="A443" s="78">
        <v>467</v>
      </c>
      <c r="B443">
        <v>43</v>
      </c>
      <c r="C443">
        <v>1887</v>
      </c>
      <c r="D443" t="s">
        <v>2407</v>
      </c>
      <c r="E443">
        <v>834</v>
      </c>
      <c r="F443">
        <v>1261</v>
      </c>
      <c r="G443" t="s">
        <v>2407</v>
      </c>
      <c r="H443">
        <v>1</v>
      </c>
      <c r="I443" t="s">
        <v>2469</v>
      </c>
      <c r="J443" s="30" t="str">
        <f t="shared" si="21"/>
        <v>[467]=1261,</v>
      </c>
      <c r="K443" s="3">
        <f t="shared" si="22"/>
        <v>467</v>
      </c>
      <c r="L443" s="3">
        <f t="shared" si="23"/>
        <v>1261</v>
      </c>
      <c r="M443" s="8" t="str">
        <f>VLOOKUP(A443,'ESO wayshrine names'!$A$3:$B$9992,2,)</f>
        <v>Leyawiin Outskirts Wayshrine</v>
      </c>
      <c r="N443" s="3" t="str">
        <f>VLOOKUP(F443,'ESO zone constants'!$A$3:$D$9999,4,FALSE)</f>
        <v>Blackwood</v>
      </c>
    </row>
    <row r="444" spans="1:14" x14ac:dyDescent="0.25">
      <c r="A444" s="78">
        <v>468</v>
      </c>
      <c r="B444">
        <v>43</v>
      </c>
      <c r="C444">
        <v>1887</v>
      </c>
      <c r="D444" t="s">
        <v>2407</v>
      </c>
      <c r="E444">
        <v>834</v>
      </c>
      <c r="F444">
        <v>1261</v>
      </c>
      <c r="G444" t="s">
        <v>2407</v>
      </c>
      <c r="H444">
        <v>3</v>
      </c>
      <c r="I444" t="s">
        <v>2470</v>
      </c>
      <c r="J444" s="30" t="str">
        <f t="shared" si="21"/>
        <v>[468]=1261,</v>
      </c>
      <c r="K444" s="3">
        <f t="shared" si="22"/>
        <v>468</v>
      </c>
      <c r="L444" s="3">
        <f t="shared" si="23"/>
        <v>1261</v>
      </c>
      <c r="M444" s="8" t="str">
        <f>VLOOKUP(A444,'ESO wayshrine names'!$A$3:$B$9992,2,)</f>
        <v>Trial: Rockgrove</v>
      </c>
      <c r="N444" s="3" t="str">
        <f>VLOOKUP(F444,'ESO zone constants'!$A$3:$D$9999,4,FALSE)</f>
        <v>Blackwood</v>
      </c>
    </row>
    <row r="445" spans="1:14" s="57" customFormat="1" x14ac:dyDescent="0.25">
      <c r="A445" s="78">
        <v>469</v>
      </c>
      <c r="B445">
        <v>43</v>
      </c>
      <c r="C445">
        <v>1887</v>
      </c>
      <c r="D445" t="s">
        <v>2407</v>
      </c>
      <c r="E445">
        <v>834</v>
      </c>
      <c r="F445">
        <v>1261</v>
      </c>
      <c r="G445" t="s">
        <v>2407</v>
      </c>
      <c r="H445">
        <v>6</v>
      </c>
      <c r="I445" t="s">
        <v>2531</v>
      </c>
      <c r="J445" s="30" t="str">
        <f t="shared" si="21"/>
        <v>[469]=1261,</v>
      </c>
      <c r="K445" s="3">
        <f t="shared" si="22"/>
        <v>469</v>
      </c>
      <c r="L445" s="3">
        <f t="shared" si="23"/>
        <v>1261</v>
      </c>
      <c r="M445" s="8" t="str">
        <f>VLOOKUP(A445,'ESO wayshrine names'!$A$3:$B$9992,2,)</f>
        <v>Dungeon: The Dread Cellar</v>
      </c>
      <c r="N445" s="3" t="str">
        <f>VLOOKUP(F445,'ESO zone constants'!$A$3:$D$9999,4,FALSE)</f>
        <v>Blackwood</v>
      </c>
    </row>
    <row r="446" spans="1:14" s="57" customFormat="1" x14ac:dyDescent="0.25">
      <c r="A446" s="78">
        <v>470</v>
      </c>
      <c r="B446">
        <v>43</v>
      </c>
      <c r="C446">
        <v>1887</v>
      </c>
      <c r="D446" t="s">
        <v>2407</v>
      </c>
      <c r="E446"/>
      <c r="F446">
        <v>144</v>
      </c>
      <c r="G446" t="s">
        <v>103</v>
      </c>
      <c r="H446">
        <v>6</v>
      </c>
      <c r="I446" t="s">
        <v>2532</v>
      </c>
      <c r="J446" s="30" t="str">
        <f t="shared" si="21"/>
        <v>[470]=144,</v>
      </c>
      <c r="K446" s="3">
        <f t="shared" si="22"/>
        <v>470</v>
      </c>
      <c r="L446" s="3">
        <f t="shared" si="23"/>
        <v>144</v>
      </c>
      <c r="M446" s="8" t="str">
        <f>VLOOKUP(A446,'ESO wayshrine names'!$A$3:$B$9992,2,)</f>
        <v>Dungeon: Red Petal Bastion</v>
      </c>
      <c r="N446" s="3" t="str">
        <f>VLOOKUP(F446,'ESO zone constants'!$A$3:$D$9999,4,FALSE)</f>
        <v>Spindleclutch I</v>
      </c>
    </row>
    <row r="447" spans="1:14" x14ac:dyDescent="0.25">
      <c r="A447" s="78">
        <v>471</v>
      </c>
      <c r="B447">
        <v>43</v>
      </c>
      <c r="C447">
        <v>1887</v>
      </c>
      <c r="D447" t="s">
        <v>2407</v>
      </c>
      <c r="E447">
        <v>834</v>
      </c>
      <c r="F447">
        <v>1261</v>
      </c>
      <c r="G447" t="s">
        <v>2407</v>
      </c>
      <c r="H447">
        <v>7</v>
      </c>
      <c r="I447" t="s">
        <v>2466</v>
      </c>
      <c r="J447" s="30" t="str">
        <f t="shared" si="21"/>
        <v>[471]=1261,</v>
      </c>
      <c r="K447" s="3">
        <f t="shared" si="22"/>
        <v>471</v>
      </c>
      <c r="L447" s="3">
        <f t="shared" si="23"/>
        <v>1261</v>
      </c>
      <c r="M447" s="8" t="str">
        <f>VLOOKUP(A447,'ESO wayshrine names'!$A$3:$B$9992,2,)</f>
        <v>Pilgrim's Rest</v>
      </c>
      <c r="N447" s="3" t="str">
        <f>VLOOKUP(F447,'ESO zone constants'!$A$3:$D$9999,4,FALSE)</f>
        <v>Blackwood</v>
      </c>
    </row>
    <row r="448" spans="1:14" x14ac:dyDescent="0.25">
      <c r="A448" s="79">
        <v>472</v>
      </c>
      <c r="B448">
        <v>43</v>
      </c>
      <c r="C448">
        <v>1887</v>
      </c>
      <c r="D448" t="s">
        <v>2407</v>
      </c>
      <c r="E448">
        <v>834</v>
      </c>
      <c r="F448">
        <v>1261</v>
      </c>
      <c r="G448" t="s">
        <v>2407</v>
      </c>
      <c r="H448">
        <v>7</v>
      </c>
      <c r="I448" t="s">
        <v>2467</v>
      </c>
      <c r="J448" s="30" t="str">
        <f t="shared" si="21"/>
        <v>[472]=1261,</v>
      </c>
      <c r="K448" s="3">
        <f t="shared" si="22"/>
        <v>472</v>
      </c>
      <c r="L448" s="3">
        <f t="shared" si="23"/>
        <v>1261</v>
      </c>
      <c r="M448" s="8" t="str">
        <f>VLOOKUP(A448,'ESO wayshrine names'!$A$3:$B$9992,2,)</f>
        <v>Water's Edge</v>
      </c>
      <c r="N448" s="3" t="str">
        <f>VLOOKUP(F448,'ESO zone constants'!$A$3:$D$9999,4,FALSE)</f>
        <v>Blackwood</v>
      </c>
    </row>
    <row r="449" spans="1:14" x14ac:dyDescent="0.25">
      <c r="A449" s="80">
        <v>473</v>
      </c>
      <c r="B449">
        <v>43</v>
      </c>
      <c r="C449">
        <v>1887</v>
      </c>
      <c r="D449" t="s">
        <v>2407</v>
      </c>
      <c r="E449">
        <v>834</v>
      </c>
      <c r="F449">
        <v>1261</v>
      </c>
      <c r="G449" t="s">
        <v>2407</v>
      </c>
      <c r="H449">
        <v>7</v>
      </c>
      <c r="I449" t="s">
        <v>2438</v>
      </c>
      <c r="J449" s="30" t="str">
        <f t="shared" si="21"/>
        <v>[473]=1261,</v>
      </c>
      <c r="K449" s="3">
        <f t="shared" si="22"/>
        <v>473</v>
      </c>
      <c r="L449" s="3">
        <f t="shared" si="23"/>
        <v>1261</v>
      </c>
      <c r="M449" s="8" t="str">
        <f>VLOOKUP(A449,'ESO wayshrine names'!$A$3:$B$9992,2,)</f>
        <v>Pantherfang Chapel</v>
      </c>
      <c r="N449" s="3" t="str">
        <f>VLOOKUP(F449,'ESO zone constants'!$A$3:$D$9999,4,FALSE)</f>
        <v>Blackwood</v>
      </c>
    </row>
    <row r="450" spans="1:14" x14ac:dyDescent="0.25">
      <c r="A450" s="79">
        <v>481</v>
      </c>
      <c r="B450">
        <v>43</v>
      </c>
      <c r="C450">
        <v>1887</v>
      </c>
      <c r="D450" t="s">
        <v>2407</v>
      </c>
      <c r="E450">
        <v>834</v>
      </c>
      <c r="F450">
        <v>1261</v>
      </c>
      <c r="G450" t="s">
        <v>2407</v>
      </c>
      <c r="H450">
        <v>1</v>
      </c>
      <c r="I450" t="s">
        <v>2533</v>
      </c>
      <c r="J450" s="30" t="str">
        <f t="shared" si="21"/>
        <v>[481]=1261,</v>
      </c>
      <c r="K450" s="3">
        <f t="shared" si="22"/>
        <v>481</v>
      </c>
      <c r="L450" s="3">
        <f t="shared" si="23"/>
        <v>1261</v>
      </c>
      <c r="M450" s="8" t="str">
        <f>VLOOKUP(A450,'ESO wayshrine names'!$A$3:$B$9992,2,)</f>
        <v>Doomvault Vulpinaz Wayshrine</v>
      </c>
      <c r="N450" s="3" t="str">
        <f>VLOOKUP(F450,'ESO zone constants'!$A$3:$D$9999,4,FALSE)</f>
        <v>Blackwood</v>
      </c>
    </row>
    <row r="451" spans="1:14" x14ac:dyDescent="0.25">
      <c r="A451" s="78">
        <v>482</v>
      </c>
      <c r="B451">
        <v>43</v>
      </c>
      <c r="C451">
        <v>1887</v>
      </c>
      <c r="D451" t="s">
        <v>2407</v>
      </c>
      <c r="E451">
        <v>834</v>
      </c>
      <c r="F451">
        <v>1261</v>
      </c>
      <c r="G451" t="s">
        <v>2407</v>
      </c>
      <c r="H451">
        <v>1</v>
      </c>
      <c r="I451" t="s">
        <v>2534</v>
      </c>
      <c r="J451" s="30" t="str">
        <f t="shared" si="21"/>
        <v>[482]=1261,</v>
      </c>
      <c r="K451" s="3">
        <f t="shared" si="22"/>
        <v>482</v>
      </c>
      <c r="L451" s="3">
        <f t="shared" si="23"/>
        <v>1261</v>
      </c>
      <c r="M451" s="8" t="str">
        <f>VLOOKUP(A451,'ESO wayshrine names'!$A$3:$B$9992,2,)</f>
        <v>Blackwood Crossroads Wayshrine</v>
      </c>
      <c r="N451" s="3" t="str">
        <f>VLOOKUP(F451,'ESO zone constants'!$A$3:$D$9999,4,FALSE)</f>
        <v>Blackwood</v>
      </c>
    </row>
    <row r="452" spans="1:14" x14ac:dyDescent="0.25">
      <c r="A452" s="78">
        <v>483</v>
      </c>
      <c r="B452">
        <v>43</v>
      </c>
      <c r="C452">
        <v>1887</v>
      </c>
      <c r="D452" t="s">
        <v>2407</v>
      </c>
      <c r="E452">
        <v>834</v>
      </c>
      <c r="F452">
        <v>1261</v>
      </c>
      <c r="G452" t="s">
        <v>2407</v>
      </c>
      <c r="H452">
        <v>1</v>
      </c>
      <c r="I452" t="s">
        <v>2535</v>
      </c>
      <c r="J452" s="30" t="str">
        <f t="shared" si="21"/>
        <v>[483]=1261,</v>
      </c>
      <c r="K452" s="3">
        <f t="shared" si="22"/>
        <v>483</v>
      </c>
      <c r="L452" s="3">
        <f t="shared" si="23"/>
        <v>1261</v>
      </c>
      <c r="M452" s="8" t="str">
        <f>VLOOKUP(A452,'ESO wayshrine names'!$A$3:$B$9992,2,)</f>
        <v>Hutan-Tzel Wayshrine</v>
      </c>
      <c r="N452" s="3" t="str">
        <f>VLOOKUP(F452,'ESO zone constants'!$A$3:$D$9999,4,FALSE)</f>
        <v>Blackwood</v>
      </c>
    </row>
    <row r="453" spans="1:14" x14ac:dyDescent="0.25">
      <c r="A453" s="79">
        <v>484</v>
      </c>
      <c r="B453">
        <v>43</v>
      </c>
      <c r="C453">
        <v>1887</v>
      </c>
      <c r="D453" t="s">
        <v>2407</v>
      </c>
      <c r="E453">
        <v>834</v>
      </c>
      <c r="F453">
        <v>1261</v>
      </c>
      <c r="G453" t="s">
        <v>2407</v>
      </c>
      <c r="H453">
        <v>1</v>
      </c>
      <c r="I453" t="s">
        <v>2536</v>
      </c>
      <c r="J453" s="30" t="str">
        <f t="shared" si="21"/>
        <v>[484]=1261,</v>
      </c>
      <c r="K453" s="3">
        <f t="shared" si="22"/>
        <v>484</v>
      </c>
      <c r="L453" s="3">
        <f t="shared" si="23"/>
        <v>1261</v>
      </c>
      <c r="M453" s="8" t="str">
        <f>VLOOKUP(A453,'ESO wayshrine names'!$A$3:$B$9992,2,)</f>
        <v>Vunalk Wayshrine</v>
      </c>
      <c r="N453" s="3" t="str">
        <f>VLOOKUP(F453,'ESO zone constants'!$A$3:$D$9999,4,FALSE)</f>
        <v>Blackwood</v>
      </c>
    </row>
    <row r="454" spans="1:14" x14ac:dyDescent="0.25">
      <c r="A454" s="78">
        <v>486</v>
      </c>
      <c r="B454">
        <v>43</v>
      </c>
      <c r="C454">
        <v>1887</v>
      </c>
      <c r="D454" t="s">
        <v>2407</v>
      </c>
      <c r="E454">
        <v>834</v>
      </c>
      <c r="F454">
        <v>1261</v>
      </c>
      <c r="G454" t="s">
        <v>2407</v>
      </c>
      <c r="H454">
        <v>7</v>
      </c>
      <c r="I454" t="s">
        <v>2530</v>
      </c>
      <c r="J454" s="30" t="str">
        <f t="shared" si="21"/>
        <v>[486]=1261,</v>
      </c>
      <c r="K454" s="3">
        <f t="shared" si="22"/>
        <v>486</v>
      </c>
      <c r="L454" s="3">
        <f t="shared" si="23"/>
        <v>1261</v>
      </c>
      <c r="M454" s="8" t="str">
        <f>VLOOKUP(A454,'ESO wayshrine names'!$A$3:$B$9992,2,)</f>
        <v>Sweetwater Cascades</v>
      </c>
      <c r="N454" s="3" t="str">
        <f>VLOOKUP(F454,'ESO zone constants'!$A$3:$D$9999,4,FALSE)</f>
        <v>Blackwood</v>
      </c>
    </row>
    <row r="455" spans="1:14" x14ac:dyDescent="0.25">
      <c r="A455" s="90">
        <v>487</v>
      </c>
      <c r="B455" s="37">
        <v>44</v>
      </c>
      <c r="C455" s="37">
        <v>2119</v>
      </c>
      <c r="D455" s="37" t="s">
        <v>2721</v>
      </c>
      <c r="E455" s="37">
        <v>854</v>
      </c>
      <c r="F455" s="37">
        <v>1283</v>
      </c>
      <c r="G455" s="37" t="s">
        <v>2722</v>
      </c>
      <c r="H455" s="37">
        <v>1</v>
      </c>
      <c r="I455" s="37" t="s">
        <v>2724</v>
      </c>
      <c r="J455" s="30" t="str">
        <f t="shared" si="21"/>
        <v>[487]=1283,</v>
      </c>
      <c r="K455" s="3">
        <f t="shared" si="22"/>
        <v>487</v>
      </c>
      <c r="L455" s="3">
        <f t="shared" si="23"/>
        <v>1283</v>
      </c>
      <c r="M455" s="8" t="str">
        <f>VLOOKUP(A455,'ESO wayshrine names'!$A$3:$B$9992,2,)</f>
        <v>Fargrave Outskirts Wayshrine</v>
      </c>
      <c r="N455" s="3" t="str">
        <f>VLOOKUP(F455,'ESO zone constants'!$A$3:$D$9999,4,FALSE)</f>
        <v>The Shambles</v>
      </c>
    </row>
    <row r="456" spans="1:14" x14ac:dyDescent="0.25">
      <c r="A456" s="90">
        <v>488</v>
      </c>
      <c r="B456" s="37">
        <v>45</v>
      </c>
      <c r="C456" s="94">
        <v>2021</v>
      </c>
      <c r="D456" s="37" t="s">
        <v>2735</v>
      </c>
      <c r="E456" s="37">
        <v>857</v>
      </c>
      <c r="F456" s="37">
        <v>1286</v>
      </c>
      <c r="G456" s="37" t="s">
        <v>2735</v>
      </c>
      <c r="H456" s="37"/>
      <c r="I456" s="37"/>
      <c r="J456" s="30" t="str">
        <f t="shared" si="21"/>
        <v>[488]=1286,</v>
      </c>
      <c r="K456" s="3">
        <f t="shared" si="22"/>
        <v>488</v>
      </c>
      <c r="L456" s="3">
        <f t="shared" si="23"/>
        <v>1286</v>
      </c>
      <c r="M456" s="8">
        <f>VLOOKUP(A456,'ESO wayshrine names'!$A$3:$B$9992,2,)</f>
        <v>0</v>
      </c>
      <c r="N456" s="3" t="str">
        <f>VLOOKUP(F456,'ESO zone constants'!$A$3:$D$9999,4,FALSE)</f>
        <v>The Deadlands</v>
      </c>
    </row>
    <row r="457" spans="1:14" x14ac:dyDescent="0.25">
      <c r="A457" s="90">
        <v>489</v>
      </c>
      <c r="B457" s="37">
        <v>45</v>
      </c>
      <c r="C457" s="94">
        <v>2021</v>
      </c>
      <c r="D457" s="37" t="s">
        <v>2735</v>
      </c>
      <c r="E457" s="37">
        <v>857</v>
      </c>
      <c r="F457" s="37">
        <v>1286</v>
      </c>
      <c r="G457" s="37" t="s">
        <v>2735</v>
      </c>
      <c r="H457" s="37"/>
      <c r="I457" s="37"/>
      <c r="J457" s="30" t="str">
        <f t="shared" si="21"/>
        <v>[489]=1286,</v>
      </c>
      <c r="K457" s="3">
        <f t="shared" si="22"/>
        <v>489</v>
      </c>
      <c r="L457" s="3">
        <f t="shared" si="23"/>
        <v>1286</v>
      </c>
      <c r="M457" s="8" t="str">
        <f>VLOOKUP(A457,'ESO wayshrine names'!$A$3:$B$9992,2,)</f>
        <v>The Shambles Wayshrine</v>
      </c>
      <c r="N457" s="3" t="str">
        <f>VLOOKUP(F457,'ESO zone constants'!$A$3:$D$9999,4,FALSE)</f>
        <v>The Deadlands</v>
      </c>
    </row>
    <row r="458" spans="1:14" x14ac:dyDescent="0.25">
      <c r="A458" s="90">
        <v>490</v>
      </c>
      <c r="B458" s="37">
        <v>45</v>
      </c>
      <c r="C458" s="94">
        <v>2021</v>
      </c>
      <c r="D458" s="37" t="s">
        <v>2735</v>
      </c>
      <c r="E458" s="37">
        <v>857</v>
      </c>
      <c r="F458" s="37">
        <v>1286</v>
      </c>
      <c r="G458" s="37" t="s">
        <v>2735</v>
      </c>
      <c r="H458" s="37"/>
      <c r="I458" s="37"/>
      <c r="J458" s="30" t="str">
        <f t="shared" si="21"/>
        <v>[490]=1286,</v>
      </c>
      <c r="K458" s="3">
        <f t="shared" si="22"/>
        <v>490</v>
      </c>
      <c r="L458" s="3">
        <f t="shared" si="23"/>
        <v>1286</v>
      </c>
      <c r="M458" s="8" t="str">
        <f>VLOOKUP(A458,'ESO wayshrine names'!$A$3:$B$9992,2,)</f>
        <v>Wounded Crossing Wayshrine</v>
      </c>
      <c r="N458" s="3" t="str">
        <f>VLOOKUP(F458,'ESO zone constants'!$A$3:$D$9999,4,FALSE)</f>
        <v>The Deadlands</v>
      </c>
    </row>
    <row r="459" spans="1:14" x14ac:dyDescent="0.25">
      <c r="A459" s="90">
        <v>491</v>
      </c>
      <c r="B459" s="37">
        <v>45</v>
      </c>
      <c r="C459" s="94">
        <v>2021</v>
      </c>
      <c r="D459" s="37" t="s">
        <v>2735</v>
      </c>
      <c r="E459" s="37">
        <v>857</v>
      </c>
      <c r="F459" s="37">
        <v>1286</v>
      </c>
      <c r="G459" s="37" t="s">
        <v>2735</v>
      </c>
      <c r="H459" s="37"/>
      <c r="I459" s="37"/>
      <c r="J459" s="30" t="str">
        <f t="shared" ref="J459:J466" si="24">IF(A459&lt;&gt;"",IF(F459&lt;&gt;"",IF(OR(ISNA(A459),ISNA(F459)),"","["&amp;A459&amp;"]="&amp;F459&amp;","),""),"")</f>
        <v>[491]=1286,</v>
      </c>
      <c r="K459" s="3">
        <f t="shared" ref="K459:K466" si="25">A459</f>
        <v>491</v>
      </c>
      <c r="L459" s="3">
        <f t="shared" ref="L459:L466" si="26">F459</f>
        <v>1286</v>
      </c>
      <c r="M459" s="8" t="str">
        <f>VLOOKUP(A459,'ESO wayshrine names'!$A$3:$B$9992,2,)</f>
        <v>The Scourshales Wayshrine</v>
      </c>
      <c r="N459" s="3" t="str">
        <f>VLOOKUP(F459,'ESO zone constants'!$A$3:$D$9999,4,FALSE)</f>
        <v>The Deadlands</v>
      </c>
    </row>
    <row r="460" spans="1:14" x14ac:dyDescent="0.25">
      <c r="A460" s="90">
        <v>492</v>
      </c>
      <c r="B460" s="37">
        <v>45</v>
      </c>
      <c r="C460" s="94">
        <v>2021</v>
      </c>
      <c r="D460" s="37" t="s">
        <v>2735</v>
      </c>
      <c r="E460" s="37">
        <v>857</v>
      </c>
      <c r="F460" s="37">
        <v>1286</v>
      </c>
      <c r="G460" s="37" t="s">
        <v>2735</v>
      </c>
      <c r="H460" s="37"/>
      <c r="I460" s="37"/>
      <c r="J460" s="30" t="str">
        <f t="shared" si="24"/>
        <v>[492]=1286,</v>
      </c>
      <c r="K460" s="3">
        <f t="shared" si="25"/>
        <v>492</v>
      </c>
      <c r="L460" s="3">
        <f t="shared" si="26"/>
        <v>1286</v>
      </c>
      <c r="M460" s="8">
        <f>VLOOKUP(A460,'ESO wayshrine names'!$A$3:$B$9992,2,)</f>
        <v>0</v>
      </c>
      <c r="N460" s="3" t="str">
        <f>VLOOKUP(F460,'ESO zone constants'!$A$3:$D$9999,4,FALSE)</f>
        <v>The Deadlands</v>
      </c>
    </row>
    <row r="461" spans="1:14" x14ac:dyDescent="0.25">
      <c r="A461" s="90">
        <v>493</v>
      </c>
      <c r="B461" s="37">
        <v>44</v>
      </c>
      <c r="C461" s="37">
        <v>2119</v>
      </c>
      <c r="D461" s="37" t="s">
        <v>2721</v>
      </c>
      <c r="E461" s="37">
        <v>854</v>
      </c>
      <c r="F461" s="37">
        <v>1283</v>
      </c>
      <c r="G461" s="37" t="s">
        <v>2722</v>
      </c>
      <c r="H461" s="37">
        <v>1</v>
      </c>
      <c r="I461" s="37" t="s">
        <v>2723</v>
      </c>
      <c r="J461" s="30" t="str">
        <f t="shared" si="24"/>
        <v>[493]=1283,</v>
      </c>
      <c r="K461" s="3">
        <f t="shared" si="25"/>
        <v>493</v>
      </c>
      <c r="L461" s="3">
        <f t="shared" si="26"/>
        <v>1283</v>
      </c>
      <c r="M461" s="8" t="str">
        <f>VLOOKUP(A461,'ESO wayshrine names'!$A$3:$B$9992,2,)</f>
        <v>Fargrave Wayshrine</v>
      </c>
      <c r="N461" s="3" t="str">
        <f>VLOOKUP(F461,'ESO zone constants'!$A$3:$D$9999,4,FALSE)</f>
        <v>The Shambles</v>
      </c>
    </row>
    <row r="462" spans="1:14" x14ac:dyDescent="0.25">
      <c r="A462" s="90">
        <v>494</v>
      </c>
      <c r="B462" s="37">
        <v>45</v>
      </c>
      <c r="C462" s="94">
        <v>2021</v>
      </c>
      <c r="D462" s="37" t="s">
        <v>2735</v>
      </c>
      <c r="E462" s="37">
        <v>857</v>
      </c>
      <c r="F462" s="37">
        <v>1286</v>
      </c>
      <c r="G462" s="37" t="s">
        <v>2735</v>
      </c>
      <c r="H462" s="37"/>
      <c r="I462" s="37"/>
      <c r="J462" s="30" t="str">
        <f t="shared" si="24"/>
        <v>[494]=1286,</v>
      </c>
      <c r="K462" s="3">
        <f t="shared" si="25"/>
        <v>494</v>
      </c>
      <c r="L462" s="3">
        <f t="shared" si="26"/>
        <v>1286</v>
      </c>
      <c r="M462" s="8" t="str">
        <f>VLOOKUP(A462,'ESO wayshrine names'!$A$3:$B$9992,2,)</f>
        <v>Raging Coast Wayshrine</v>
      </c>
      <c r="N462" s="3" t="str">
        <f>VLOOKUP(F462,'ESO zone constants'!$A$3:$D$9999,4,FALSE)</f>
        <v>The Deadlands</v>
      </c>
    </row>
    <row r="463" spans="1:14" x14ac:dyDescent="0.25">
      <c r="A463" s="90">
        <v>495</v>
      </c>
      <c r="B463" s="37">
        <v>44</v>
      </c>
      <c r="C463" s="37">
        <v>2119</v>
      </c>
      <c r="D463" s="37" t="s">
        <v>2721</v>
      </c>
      <c r="E463" s="37">
        <v>854</v>
      </c>
      <c r="F463" s="37">
        <v>1283</v>
      </c>
      <c r="G463" s="37" t="s">
        <v>2722</v>
      </c>
      <c r="H463" s="37">
        <v>7</v>
      </c>
      <c r="I463" s="37" t="s">
        <v>2725</v>
      </c>
      <c r="J463" s="30" t="str">
        <f t="shared" si="24"/>
        <v>[495]=1283,</v>
      </c>
      <c r="K463" s="3">
        <f t="shared" si="25"/>
        <v>495</v>
      </c>
      <c r="L463" s="3">
        <f t="shared" si="26"/>
        <v>1283</v>
      </c>
      <c r="M463" s="8" t="str">
        <f>VLOOKUP(A463,'ESO wayshrine names'!$A$3:$B$9992,2,)</f>
        <v>Ossa Accentium</v>
      </c>
      <c r="N463" s="3" t="str">
        <f>VLOOKUP(F463,'ESO zone constants'!$A$3:$D$9999,4,FALSE)</f>
        <v>The Shambles</v>
      </c>
    </row>
    <row r="464" spans="1:14" x14ac:dyDescent="0.25">
      <c r="A464" s="90">
        <v>496</v>
      </c>
      <c r="B464" s="37">
        <v>45</v>
      </c>
      <c r="C464" s="94">
        <v>2021</v>
      </c>
      <c r="D464" s="37" t="s">
        <v>2735</v>
      </c>
      <c r="E464" s="37">
        <v>857</v>
      </c>
      <c r="F464" s="37">
        <v>1286</v>
      </c>
      <c r="G464" s="37" t="s">
        <v>2735</v>
      </c>
      <c r="H464" s="37"/>
      <c r="I464" s="37"/>
      <c r="J464" s="30" t="str">
        <f t="shared" si="24"/>
        <v>[496]=1286,</v>
      </c>
      <c r="K464" s="3">
        <f t="shared" si="25"/>
        <v>496</v>
      </c>
      <c r="L464" s="3">
        <f t="shared" si="26"/>
        <v>1286</v>
      </c>
      <c r="M464" s="8" t="str">
        <f>VLOOKUP(A464,'ESO wayshrine names'!$A$3:$B$9992,2,)</f>
        <v>Agony's Ascent</v>
      </c>
      <c r="N464" s="3" t="str">
        <f>VLOOKUP(F464,'ESO zone constants'!$A$3:$D$9999,4,FALSE)</f>
        <v>The Deadlands</v>
      </c>
    </row>
    <row r="465" spans="1:14" x14ac:dyDescent="0.25">
      <c r="A465" s="96">
        <v>497</v>
      </c>
      <c r="B465" s="57"/>
      <c r="C465" s="57"/>
      <c r="D465" s="57"/>
      <c r="E465" s="57"/>
      <c r="F465" s="57">
        <v>1011</v>
      </c>
      <c r="G465" s="57"/>
      <c r="H465" s="57"/>
      <c r="I465" s="57"/>
      <c r="J465" s="30" t="str">
        <f t="shared" si="24"/>
        <v>[497]=1011,</v>
      </c>
      <c r="K465" s="3">
        <f t="shared" si="25"/>
        <v>497</v>
      </c>
      <c r="L465" s="3">
        <f t="shared" si="26"/>
        <v>1011</v>
      </c>
      <c r="M465" s="8" t="str">
        <f>VLOOKUP(A465,'ESO wayshrine names'!$A$3:$B$9992,2,)</f>
        <v>Dungeon: Coral Aerie</v>
      </c>
      <c r="N465" s="3" t="str">
        <f>VLOOKUP(F465,'ESO zone constants'!$A$3:$D$9999,4,FALSE)</f>
        <v>Summerset</v>
      </c>
    </row>
    <row r="466" spans="1:14" x14ac:dyDescent="0.25">
      <c r="A466" s="96">
        <v>498</v>
      </c>
      <c r="B466" s="57"/>
      <c r="C466" s="57"/>
      <c r="D466" s="57"/>
      <c r="E466" s="57"/>
      <c r="F466" s="57">
        <v>20</v>
      </c>
      <c r="G466" s="57"/>
      <c r="H466" s="57"/>
      <c r="I466" s="57"/>
      <c r="J466" s="30" t="str">
        <f t="shared" si="24"/>
        <v>[498]=20,</v>
      </c>
      <c r="K466" s="3">
        <f t="shared" si="25"/>
        <v>498</v>
      </c>
      <c r="L466" s="3">
        <f t="shared" si="26"/>
        <v>20</v>
      </c>
      <c r="M466" s="8" t="str">
        <f>VLOOKUP(A466,'ESO wayshrine names'!$A$3:$B$9992,2,)</f>
        <v>Dungeon: Shipwright's Regret</v>
      </c>
      <c r="N466" s="3" t="str">
        <f>VLOOKUP(F466,'ESO zone constants'!$A$3:$D$9999,4,FALSE)</f>
        <v>Rivenspire</v>
      </c>
    </row>
    <row r="467" spans="1:14" x14ac:dyDescent="0.25">
      <c r="A467" s="78"/>
    </row>
    <row r="468" spans="1:14" x14ac:dyDescent="0.25">
      <c r="A468" s="78"/>
    </row>
    <row r="469" spans="1:14" x14ac:dyDescent="0.25">
      <c r="A469" s="78"/>
    </row>
    <row r="470" spans="1:14" x14ac:dyDescent="0.25">
      <c r="A470" s="79"/>
    </row>
    <row r="471" spans="1:14" x14ac:dyDescent="0.25">
      <c r="A471" s="79"/>
    </row>
  </sheetData>
  <autoFilter ref="A2:N466" xr:uid="{00000000-0001-0000-0800-000000000000}">
    <sortState xmlns:xlrd2="http://schemas.microsoft.com/office/spreadsheetml/2017/richdata2" ref="A11:N466">
      <sortCondition ref="A2:A466"/>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480" activePane="bottomRight" state="frozen"/>
      <selection pane="topRight" activeCell="B1" sqref="B1"/>
      <selection pane="bottomLeft" activeCell="A2" sqref="A2"/>
      <selection pane="bottomRight" activeCell="A499" sqref="A499"/>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2767</v>
      </c>
      <c r="C1" s="55"/>
      <c r="D1" s="55"/>
      <c r="E1" s="55"/>
      <c r="F1" s="55"/>
      <c r="G1" s="55"/>
      <c r="H1" s="55"/>
      <c r="I1" s="55"/>
      <c r="J1" s="55"/>
      <c r="K1" s="55"/>
      <c r="L1" s="55"/>
    </row>
    <row r="2" spans="1:12" s="1" customFormat="1" x14ac:dyDescent="0.25">
      <c r="A2" s="5" t="s">
        <v>1393</v>
      </c>
      <c r="B2" s="1" t="s">
        <v>82</v>
      </c>
    </row>
    <row r="3" spans="1:12" x14ac:dyDescent="0.25">
      <c r="A3" s="12">
        <v>1</v>
      </c>
      <c r="B3" t="s">
        <v>1823</v>
      </c>
    </row>
    <row r="4" spans="1:12" x14ac:dyDescent="0.25">
      <c r="A4" s="12">
        <v>2</v>
      </c>
      <c r="B4" t="s">
        <v>1824</v>
      </c>
    </row>
    <row r="5" spans="1:12" x14ac:dyDescent="0.25">
      <c r="A5" s="12">
        <v>3</v>
      </c>
      <c r="B5" t="s">
        <v>1825</v>
      </c>
    </row>
    <row r="6" spans="1:12" x14ac:dyDescent="0.25">
      <c r="A6" s="12">
        <v>4</v>
      </c>
      <c r="B6" t="s">
        <v>1826</v>
      </c>
    </row>
    <row r="7" spans="1:12" x14ac:dyDescent="0.25">
      <c r="A7" s="12">
        <v>5</v>
      </c>
      <c r="B7" t="s">
        <v>1827</v>
      </c>
    </row>
    <row r="8" spans="1:12" x14ac:dyDescent="0.25">
      <c r="A8" s="12">
        <v>6</v>
      </c>
      <c r="B8" t="s">
        <v>1828</v>
      </c>
    </row>
    <row r="9" spans="1:12" x14ac:dyDescent="0.25">
      <c r="A9" s="12">
        <v>7</v>
      </c>
      <c r="B9" t="s">
        <v>1829</v>
      </c>
    </row>
    <row r="10" spans="1:12" x14ac:dyDescent="0.25">
      <c r="A10" s="12">
        <v>8</v>
      </c>
      <c r="B10" t="s">
        <v>1830</v>
      </c>
    </row>
    <row r="11" spans="1:12" x14ac:dyDescent="0.25">
      <c r="A11" s="12">
        <v>9</v>
      </c>
      <c r="B11" t="s">
        <v>1831</v>
      </c>
    </row>
    <row r="12" spans="1:12" x14ac:dyDescent="0.25">
      <c r="A12" s="12">
        <v>10</v>
      </c>
      <c r="B12" t="s">
        <v>1832</v>
      </c>
    </row>
    <row r="13" spans="1:12" x14ac:dyDescent="0.25">
      <c r="A13" s="12">
        <v>11</v>
      </c>
      <c r="B13" t="s">
        <v>1833</v>
      </c>
    </row>
    <row r="14" spans="1:12" x14ac:dyDescent="0.25">
      <c r="A14" s="12">
        <v>12</v>
      </c>
      <c r="B14" t="s">
        <v>1834</v>
      </c>
    </row>
    <row r="15" spans="1:12" x14ac:dyDescent="0.25">
      <c r="A15" s="12">
        <v>13</v>
      </c>
      <c r="B15" t="s">
        <v>1835</v>
      </c>
    </row>
    <row r="16" spans="1:12" x14ac:dyDescent="0.25">
      <c r="A16" s="12">
        <v>14</v>
      </c>
      <c r="B16" t="s">
        <v>1836</v>
      </c>
    </row>
    <row r="17" spans="1:2" x14ac:dyDescent="0.25">
      <c r="A17" s="12">
        <v>15</v>
      </c>
      <c r="B17" t="s">
        <v>1837</v>
      </c>
    </row>
    <row r="18" spans="1:2" x14ac:dyDescent="0.25">
      <c r="A18" s="12">
        <v>16</v>
      </c>
      <c r="B18" t="s">
        <v>1838</v>
      </c>
    </row>
    <row r="19" spans="1:2" x14ac:dyDescent="0.25">
      <c r="A19" s="12">
        <v>17</v>
      </c>
      <c r="B19" t="s">
        <v>1839</v>
      </c>
    </row>
    <row r="20" spans="1:2" x14ac:dyDescent="0.25">
      <c r="A20" s="12">
        <v>18</v>
      </c>
      <c r="B20" t="s">
        <v>1840</v>
      </c>
    </row>
    <row r="21" spans="1:2" x14ac:dyDescent="0.25">
      <c r="A21" s="12">
        <v>19</v>
      </c>
      <c r="B21" t="s">
        <v>1841</v>
      </c>
    </row>
    <row r="22" spans="1:2" x14ac:dyDescent="0.25">
      <c r="A22" s="12">
        <v>20</v>
      </c>
      <c r="B22" t="s">
        <v>1842</v>
      </c>
    </row>
    <row r="23" spans="1:2" x14ac:dyDescent="0.25">
      <c r="A23" s="12">
        <v>21</v>
      </c>
      <c r="B23" t="s">
        <v>1843</v>
      </c>
    </row>
    <row r="24" spans="1:2" x14ac:dyDescent="0.25">
      <c r="A24" s="12">
        <v>22</v>
      </c>
      <c r="B24" t="s">
        <v>1844</v>
      </c>
    </row>
    <row r="25" spans="1:2" x14ac:dyDescent="0.25">
      <c r="A25" s="12">
        <v>23</v>
      </c>
      <c r="B25" t="s">
        <v>1845</v>
      </c>
    </row>
    <row r="26" spans="1:2" x14ac:dyDescent="0.25">
      <c r="A26" s="12">
        <v>24</v>
      </c>
      <c r="B26" t="s">
        <v>1846</v>
      </c>
    </row>
    <row r="27" spans="1:2" x14ac:dyDescent="0.25">
      <c r="A27" s="12">
        <v>25</v>
      </c>
      <c r="B27" t="s">
        <v>1847</v>
      </c>
    </row>
    <row r="28" spans="1:2" x14ac:dyDescent="0.25">
      <c r="A28" s="12">
        <v>26</v>
      </c>
      <c r="B28" t="s">
        <v>1848</v>
      </c>
    </row>
    <row r="29" spans="1:2" x14ac:dyDescent="0.25">
      <c r="A29" s="12">
        <v>27</v>
      </c>
      <c r="B29" t="s">
        <v>1849</v>
      </c>
    </row>
    <row r="30" spans="1:2" x14ac:dyDescent="0.25">
      <c r="A30" s="12">
        <v>28</v>
      </c>
      <c r="B30" t="s">
        <v>1850</v>
      </c>
    </row>
    <row r="31" spans="1:2" x14ac:dyDescent="0.25">
      <c r="A31" s="12">
        <v>29</v>
      </c>
      <c r="B31" t="s">
        <v>1851</v>
      </c>
    </row>
    <row r="32" spans="1:2" x14ac:dyDescent="0.25">
      <c r="A32" s="12">
        <v>30</v>
      </c>
      <c r="B32" t="s">
        <v>1852</v>
      </c>
    </row>
    <row r="33" spans="1:2" x14ac:dyDescent="0.25">
      <c r="A33" s="12">
        <v>31</v>
      </c>
      <c r="B33" t="s">
        <v>1853</v>
      </c>
    </row>
    <row r="34" spans="1:2" x14ac:dyDescent="0.25">
      <c r="A34" s="12">
        <v>32</v>
      </c>
      <c r="B34" t="s">
        <v>1854</v>
      </c>
    </row>
    <row r="35" spans="1:2" x14ac:dyDescent="0.25">
      <c r="A35" s="12">
        <v>33</v>
      </c>
      <c r="B35" t="s">
        <v>1855</v>
      </c>
    </row>
    <row r="36" spans="1:2" x14ac:dyDescent="0.25">
      <c r="A36" s="12">
        <v>34</v>
      </c>
      <c r="B36" t="s">
        <v>1856</v>
      </c>
    </row>
    <row r="37" spans="1:2" x14ac:dyDescent="0.25">
      <c r="A37" s="12">
        <v>35</v>
      </c>
      <c r="B37" t="s">
        <v>1857</v>
      </c>
    </row>
    <row r="38" spans="1:2" x14ac:dyDescent="0.25">
      <c r="A38" s="12">
        <v>36</v>
      </c>
      <c r="B38" t="s">
        <v>1858</v>
      </c>
    </row>
    <row r="39" spans="1:2" x14ac:dyDescent="0.25">
      <c r="A39" s="12">
        <v>37</v>
      </c>
      <c r="B39" t="s">
        <v>1859</v>
      </c>
    </row>
    <row r="40" spans="1:2" x14ac:dyDescent="0.25">
      <c r="A40" s="12">
        <v>38</v>
      </c>
      <c r="B40" t="s">
        <v>1860</v>
      </c>
    </row>
    <row r="41" spans="1:2" x14ac:dyDescent="0.25">
      <c r="A41" s="12">
        <v>39</v>
      </c>
      <c r="B41" t="s">
        <v>1861</v>
      </c>
    </row>
    <row r="42" spans="1:2" x14ac:dyDescent="0.25">
      <c r="A42" s="12">
        <v>40</v>
      </c>
      <c r="B42" t="s">
        <v>1862</v>
      </c>
    </row>
    <row r="43" spans="1:2" x14ac:dyDescent="0.25">
      <c r="A43" s="12">
        <v>41</v>
      </c>
      <c r="B43" t="s">
        <v>1863</v>
      </c>
    </row>
    <row r="44" spans="1:2" x14ac:dyDescent="0.25">
      <c r="A44" s="12">
        <v>42</v>
      </c>
      <c r="B44" t="s">
        <v>1864</v>
      </c>
    </row>
    <row r="45" spans="1:2" x14ac:dyDescent="0.25">
      <c r="A45" s="12">
        <v>43</v>
      </c>
      <c r="B45" t="s">
        <v>1865</v>
      </c>
    </row>
    <row r="46" spans="1:2" x14ac:dyDescent="0.25">
      <c r="A46" s="12">
        <v>44</v>
      </c>
      <c r="B46" t="s">
        <v>1866</v>
      </c>
    </row>
    <row r="47" spans="1:2" x14ac:dyDescent="0.25">
      <c r="A47" s="12">
        <v>45</v>
      </c>
      <c r="B47" t="s">
        <v>1867</v>
      </c>
    </row>
    <row r="48" spans="1:2" x14ac:dyDescent="0.25">
      <c r="A48" s="12">
        <v>46</v>
      </c>
      <c r="B48" t="s">
        <v>1868</v>
      </c>
    </row>
    <row r="49" spans="1:2" x14ac:dyDescent="0.25">
      <c r="A49" s="12">
        <v>47</v>
      </c>
      <c r="B49" t="s">
        <v>1869</v>
      </c>
    </row>
    <row r="50" spans="1:2" x14ac:dyDescent="0.25">
      <c r="A50" s="12">
        <v>48</v>
      </c>
      <c r="B50" t="s">
        <v>1870</v>
      </c>
    </row>
    <row r="51" spans="1:2" x14ac:dyDescent="0.25">
      <c r="A51" s="12">
        <v>49</v>
      </c>
      <c r="B51" t="s">
        <v>1871</v>
      </c>
    </row>
    <row r="52" spans="1:2" x14ac:dyDescent="0.25">
      <c r="A52" s="12">
        <v>50</v>
      </c>
      <c r="B52" t="s">
        <v>1872</v>
      </c>
    </row>
    <row r="53" spans="1:2" x14ac:dyDescent="0.25">
      <c r="A53" s="12">
        <v>51</v>
      </c>
      <c r="B53" t="s">
        <v>1873</v>
      </c>
    </row>
    <row r="54" spans="1:2" x14ac:dyDescent="0.25">
      <c r="A54" s="12">
        <v>52</v>
      </c>
      <c r="B54" t="s">
        <v>1874</v>
      </c>
    </row>
    <row r="55" spans="1:2" x14ac:dyDescent="0.25">
      <c r="A55" s="12">
        <v>53</v>
      </c>
      <c r="B55" t="s">
        <v>1875</v>
      </c>
    </row>
    <row r="56" spans="1:2" x14ac:dyDescent="0.25">
      <c r="A56" s="12">
        <v>54</v>
      </c>
    </row>
    <row r="57" spans="1:2" x14ac:dyDescent="0.25">
      <c r="A57" s="12">
        <v>55</v>
      </c>
      <c r="B57" t="s">
        <v>1876</v>
      </c>
    </row>
    <row r="58" spans="1:2" x14ac:dyDescent="0.25">
      <c r="A58" s="12">
        <v>56</v>
      </c>
      <c r="B58" t="s">
        <v>1877</v>
      </c>
    </row>
    <row r="59" spans="1:2" x14ac:dyDescent="0.25">
      <c r="A59" s="12">
        <v>57</v>
      </c>
      <c r="B59" t="s">
        <v>1878</v>
      </c>
    </row>
    <row r="60" spans="1:2" x14ac:dyDescent="0.25">
      <c r="A60" s="12">
        <v>58</v>
      </c>
      <c r="B60" t="s">
        <v>1879</v>
      </c>
    </row>
    <row r="61" spans="1:2" x14ac:dyDescent="0.25">
      <c r="A61" s="12">
        <v>59</v>
      </c>
      <c r="B61" t="s">
        <v>1880</v>
      </c>
    </row>
    <row r="62" spans="1:2" x14ac:dyDescent="0.25">
      <c r="A62" s="12">
        <v>60</v>
      </c>
      <c r="B62" t="s">
        <v>1881</v>
      </c>
    </row>
    <row r="63" spans="1:2" x14ac:dyDescent="0.25">
      <c r="A63" s="12">
        <v>61</v>
      </c>
      <c r="B63" t="s">
        <v>1882</v>
      </c>
    </row>
    <row r="64" spans="1:2" x14ac:dyDescent="0.25">
      <c r="A64" s="12">
        <v>62</v>
      </c>
      <c r="B64" t="s">
        <v>1883</v>
      </c>
    </row>
    <row r="65" spans="1:2" x14ac:dyDescent="0.25">
      <c r="A65" s="12">
        <v>63</v>
      </c>
      <c r="B65" t="s">
        <v>1884</v>
      </c>
    </row>
    <row r="66" spans="1:2" x14ac:dyDescent="0.25">
      <c r="A66" s="12">
        <v>64</v>
      </c>
      <c r="B66" t="s">
        <v>1885</v>
      </c>
    </row>
    <row r="67" spans="1:2" x14ac:dyDescent="0.25">
      <c r="A67" s="12">
        <v>65</v>
      </c>
      <c r="B67" t="s">
        <v>1886</v>
      </c>
    </row>
    <row r="68" spans="1:2" x14ac:dyDescent="0.25">
      <c r="A68" s="12">
        <v>66</v>
      </c>
      <c r="B68" t="s">
        <v>1887</v>
      </c>
    </row>
    <row r="69" spans="1:2" x14ac:dyDescent="0.25">
      <c r="A69" s="12">
        <v>67</v>
      </c>
      <c r="B69" t="s">
        <v>1888</v>
      </c>
    </row>
    <row r="70" spans="1:2" x14ac:dyDescent="0.25">
      <c r="A70" s="12">
        <v>68</v>
      </c>
      <c r="B70" t="s">
        <v>1889</v>
      </c>
    </row>
    <row r="71" spans="1:2" x14ac:dyDescent="0.25">
      <c r="A71" s="12">
        <v>69</v>
      </c>
      <c r="B71" t="s">
        <v>1890</v>
      </c>
    </row>
    <row r="72" spans="1:2" x14ac:dyDescent="0.25">
      <c r="A72" s="12">
        <v>70</v>
      </c>
    </row>
    <row r="73" spans="1:2" x14ac:dyDescent="0.25">
      <c r="A73" s="12">
        <v>71</v>
      </c>
      <c r="B73" t="s">
        <v>1891</v>
      </c>
    </row>
    <row r="74" spans="1:2" x14ac:dyDescent="0.25">
      <c r="A74" s="12">
        <v>72</v>
      </c>
      <c r="B74" t="s">
        <v>1892</v>
      </c>
    </row>
    <row r="75" spans="1:2" x14ac:dyDescent="0.25">
      <c r="A75" s="12">
        <v>73</v>
      </c>
      <c r="B75" t="s">
        <v>1893</v>
      </c>
    </row>
    <row r="76" spans="1:2" x14ac:dyDescent="0.25">
      <c r="A76" s="12">
        <v>74</v>
      </c>
      <c r="B76" t="s">
        <v>1894</v>
      </c>
    </row>
    <row r="77" spans="1:2" x14ac:dyDescent="0.25">
      <c r="A77" s="12">
        <v>75</v>
      </c>
      <c r="B77" t="s">
        <v>1895</v>
      </c>
    </row>
    <row r="78" spans="1:2" x14ac:dyDescent="0.25">
      <c r="A78" s="12">
        <v>76</v>
      </c>
      <c r="B78" t="s">
        <v>1896</v>
      </c>
    </row>
    <row r="79" spans="1:2" x14ac:dyDescent="0.25">
      <c r="A79" s="12">
        <v>77</v>
      </c>
      <c r="B79" t="s">
        <v>1897</v>
      </c>
    </row>
    <row r="80" spans="1:2" x14ac:dyDescent="0.25">
      <c r="A80" s="12">
        <v>78</v>
      </c>
      <c r="B80" t="s">
        <v>1898</v>
      </c>
    </row>
    <row r="81" spans="1:2" x14ac:dyDescent="0.25">
      <c r="A81" s="12">
        <v>79</v>
      </c>
      <c r="B81" t="s">
        <v>1899</v>
      </c>
    </row>
    <row r="82" spans="1:2" x14ac:dyDescent="0.25">
      <c r="A82" s="12">
        <v>80</v>
      </c>
      <c r="B82" t="s">
        <v>1900</v>
      </c>
    </row>
    <row r="83" spans="1:2" x14ac:dyDescent="0.25">
      <c r="A83" s="12">
        <v>81</v>
      </c>
      <c r="B83" t="s">
        <v>1901</v>
      </c>
    </row>
    <row r="84" spans="1:2" x14ac:dyDescent="0.25">
      <c r="A84" s="12">
        <v>82</v>
      </c>
      <c r="B84" t="s">
        <v>1902</v>
      </c>
    </row>
    <row r="85" spans="1:2" x14ac:dyDescent="0.25">
      <c r="A85" s="12">
        <v>83</v>
      </c>
      <c r="B85" t="s">
        <v>1903</v>
      </c>
    </row>
    <row r="86" spans="1:2" x14ac:dyDescent="0.25">
      <c r="A86" s="12">
        <v>84</v>
      </c>
      <c r="B86" t="s">
        <v>1904</v>
      </c>
    </row>
    <row r="87" spans="1:2" x14ac:dyDescent="0.25">
      <c r="A87" s="12">
        <v>85</v>
      </c>
      <c r="B87" t="s">
        <v>1905</v>
      </c>
    </row>
    <row r="88" spans="1:2" x14ac:dyDescent="0.25">
      <c r="A88" s="12">
        <v>86</v>
      </c>
      <c r="B88" t="s">
        <v>1906</v>
      </c>
    </row>
    <row r="89" spans="1:2" x14ac:dyDescent="0.25">
      <c r="A89" s="12">
        <v>87</v>
      </c>
      <c r="B89" t="s">
        <v>1907</v>
      </c>
    </row>
    <row r="90" spans="1:2" x14ac:dyDescent="0.25">
      <c r="A90" s="12">
        <v>88</v>
      </c>
      <c r="B90" t="s">
        <v>1908</v>
      </c>
    </row>
    <row r="91" spans="1:2" x14ac:dyDescent="0.25">
      <c r="A91" s="12">
        <v>89</v>
      </c>
      <c r="B91" t="s">
        <v>1909</v>
      </c>
    </row>
    <row r="92" spans="1:2" x14ac:dyDescent="0.25">
      <c r="A92" s="12">
        <v>90</v>
      </c>
      <c r="B92" t="s">
        <v>1910</v>
      </c>
    </row>
    <row r="93" spans="1:2" x14ac:dyDescent="0.25">
      <c r="A93" s="12">
        <v>91</v>
      </c>
      <c r="B93" t="s">
        <v>1911</v>
      </c>
    </row>
    <row r="94" spans="1:2" x14ac:dyDescent="0.25">
      <c r="A94" s="12">
        <v>92</v>
      </c>
      <c r="B94" t="s">
        <v>1912</v>
      </c>
    </row>
    <row r="95" spans="1:2" x14ac:dyDescent="0.25">
      <c r="A95" s="12">
        <v>93</v>
      </c>
      <c r="B95" t="s">
        <v>1913</v>
      </c>
    </row>
    <row r="96" spans="1:2" x14ac:dyDescent="0.25">
      <c r="A96" s="12">
        <v>94</v>
      </c>
      <c r="B96" t="s">
        <v>1914</v>
      </c>
    </row>
    <row r="97" spans="1:2" x14ac:dyDescent="0.25">
      <c r="A97" s="12">
        <v>95</v>
      </c>
      <c r="B97" t="s">
        <v>1915</v>
      </c>
    </row>
    <row r="98" spans="1:2" x14ac:dyDescent="0.25">
      <c r="A98" s="12">
        <v>96</v>
      </c>
      <c r="B98" t="s">
        <v>1916</v>
      </c>
    </row>
    <row r="99" spans="1:2" x14ac:dyDescent="0.25">
      <c r="A99" s="12">
        <v>97</v>
      </c>
      <c r="B99" t="s">
        <v>1917</v>
      </c>
    </row>
    <row r="100" spans="1:2" x14ac:dyDescent="0.25">
      <c r="A100" s="12">
        <v>98</v>
      </c>
      <c r="B100" t="s">
        <v>1918</v>
      </c>
    </row>
    <row r="101" spans="1:2" x14ac:dyDescent="0.25">
      <c r="A101" s="12">
        <v>99</v>
      </c>
      <c r="B101" t="s">
        <v>1919</v>
      </c>
    </row>
    <row r="102" spans="1:2" x14ac:dyDescent="0.25">
      <c r="A102" s="12">
        <v>100</v>
      </c>
      <c r="B102" t="s">
        <v>1920</v>
      </c>
    </row>
    <row r="103" spans="1:2" x14ac:dyDescent="0.25">
      <c r="A103" s="12">
        <v>101</v>
      </c>
      <c r="B103" t="s">
        <v>1921</v>
      </c>
    </row>
    <row r="104" spans="1:2" x14ac:dyDescent="0.25">
      <c r="A104" s="12">
        <v>102</v>
      </c>
      <c r="B104" t="s">
        <v>1922</v>
      </c>
    </row>
    <row r="105" spans="1:2" x14ac:dyDescent="0.25">
      <c r="A105" s="12">
        <v>103</v>
      </c>
      <c r="B105" t="s">
        <v>1923</v>
      </c>
    </row>
    <row r="106" spans="1:2" x14ac:dyDescent="0.25">
      <c r="A106" s="12">
        <v>104</v>
      </c>
      <c r="B106" t="s">
        <v>1924</v>
      </c>
    </row>
    <row r="107" spans="1:2" x14ac:dyDescent="0.25">
      <c r="A107" s="12">
        <v>105</v>
      </c>
      <c r="B107" t="s">
        <v>1925</v>
      </c>
    </row>
    <row r="108" spans="1:2" x14ac:dyDescent="0.25">
      <c r="A108" s="12">
        <v>106</v>
      </c>
      <c r="B108" t="s">
        <v>1926</v>
      </c>
    </row>
    <row r="109" spans="1:2" x14ac:dyDescent="0.25">
      <c r="A109" s="12">
        <v>107</v>
      </c>
      <c r="B109" t="s">
        <v>1927</v>
      </c>
    </row>
    <row r="110" spans="1:2" x14ac:dyDescent="0.25">
      <c r="A110" s="12">
        <v>108</v>
      </c>
      <c r="B110" t="s">
        <v>1928</v>
      </c>
    </row>
    <row r="111" spans="1:2" x14ac:dyDescent="0.25">
      <c r="A111" s="12">
        <v>109</v>
      </c>
      <c r="B111" t="s">
        <v>1929</v>
      </c>
    </row>
    <row r="112" spans="1:2" x14ac:dyDescent="0.25">
      <c r="A112" s="12">
        <v>110</v>
      </c>
      <c r="B112" t="s">
        <v>1930</v>
      </c>
    </row>
    <row r="113" spans="1:2" x14ac:dyDescent="0.25">
      <c r="A113" s="12">
        <v>111</v>
      </c>
      <c r="B113" t="s">
        <v>1931</v>
      </c>
    </row>
    <row r="114" spans="1:2" x14ac:dyDescent="0.25">
      <c r="A114" s="12">
        <v>112</v>
      </c>
      <c r="B114" t="s">
        <v>1932</v>
      </c>
    </row>
    <row r="115" spans="1:2" x14ac:dyDescent="0.25">
      <c r="A115" s="12">
        <v>113</v>
      </c>
      <c r="B115" t="s">
        <v>1933</v>
      </c>
    </row>
    <row r="116" spans="1:2" x14ac:dyDescent="0.25">
      <c r="A116" s="12">
        <v>114</v>
      </c>
      <c r="B116" t="s">
        <v>1934</v>
      </c>
    </row>
    <row r="117" spans="1:2" x14ac:dyDescent="0.25">
      <c r="A117" s="12">
        <v>115</v>
      </c>
      <c r="B117" t="s">
        <v>1935</v>
      </c>
    </row>
    <row r="118" spans="1:2" x14ac:dyDescent="0.25">
      <c r="A118" s="12">
        <v>116</v>
      </c>
      <c r="B118" t="s">
        <v>1936</v>
      </c>
    </row>
    <row r="119" spans="1:2" x14ac:dyDescent="0.25">
      <c r="A119" s="12">
        <v>117</v>
      </c>
      <c r="B119" t="s">
        <v>1937</v>
      </c>
    </row>
    <row r="120" spans="1:2" x14ac:dyDescent="0.25">
      <c r="A120" s="12">
        <v>118</v>
      </c>
      <c r="B120" t="s">
        <v>1938</v>
      </c>
    </row>
    <row r="121" spans="1:2" x14ac:dyDescent="0.25">
      <c r="A121" s="12">
        <v>119</v>
      </c>
      <c r="B121" t="s">
        <v>1939</v>
      </c>
    </row>
    <row r="122" spans="1:2" x14ac:dyDescent="0.25">
      <c r="A122" s="12">
        <v>120</v>
      </c>
      <c r="B122" t="s">
        <v>1940</v>
      </c>
    </row>
    <row r="123" spans="1:2" x14ac:dyDescent="0.25">
      <c r="A123" s="12">
        <v>121</v>
      </c>
      <c r="B123" t="s">
        <v>1941</v>
      </c>
    </row>
    <row r="124" spans="1:2" x14ac:dyDescent="0.25">
      <c r="A124" s="12">
        <v>122</v>
      </c>
      <c r="B124" t="s">
        <v>1942</v>
      </c>
    </row>
    <row r="125" spans="1:2" x14ac:dyDescent="0.25">
      <c r="A125" s="12">
        <v>123</v>
      </c>
      <c r="B125" t="s">
        <v>1943</v>
      </c>
    </row>
    <row r="126" spans="1:2" x14ac:dyDescent="0.25">
      <c r="A126" s="12">
        <v>124</v>
      </c>
      <c r="B126" t="s">
        <v>1944</v>
      </c>
    </row>
    <row r="127" spans="1:2" x14ac:dyDescent="0.25">
      <c r="A127" s="12">
        <v>125</v>
      </c>
      <c r="B127" t="s">
        <v>1945</v>
      </c>
    </row>
    <row r="128" spans="1:2" x14ac:dyDescent="0.25">
      <c r="A128" s="12">
        <v>126</v>
      </c>
      <c r="B128" t="s">
        <v>1946</v>
      </c>
    </row>
    <row r="129" spans="1:2" x14ac:dyDescent="0.25">
      <c r="A129" s="12">
        <v>127</v>
      </c>
      <c r="B129" t="s">
        <v>1947</v>
      </c>
    </row>
    <row r="130" spans="1:2" x14ac:dyDescent="0.25">
      <c r="A130" s="12">
        <v>128</v>
      </c>
      <c r="B130" t="s">
        <v>1948</v>
      </c>
    </row>
    <row r="131" spans="1:2" x14ac:dyDescent="0.25">
      <c r="A131" s="12">
        <v>129</v>
      </c>
      <c r="B131" t="s">
        <v>1949</v>
      </c>
    </row>
    <row r="132" spans="1:2" x14ac:dyDescent="0.25">
      <c r="A132" s="12">
        <v>130</v>
      </c>
      <c r="B132" t="s">
        <v>1950</v>
      </c>
    </row>
    <row r="133" spans="1:2" x14ac:dyDescent="0.25">
      <c r="A133" s="12">
        <v>131</v>
      </c>
      <c r="B133" t="s">
        <v>1951</v>
      </c>
    </row>
    <row r="134" spans="1:2" x14ac:dyDescent="0.25">
      <c r="A134" s="12">
        <v>132</v>
      </c>
      <c r="B134" t="s">
        <v>1952</v>
      </c>
    </row>
    <row r="135" spans="1:2" x14ac:dyDescent="0.25">
      <c r="A135" s="12">
        <v>133</v>
      </c>
      <c r="B135" t="s">
        <v>1953</v>
      </c>
    </row>
    <row r="136" spans="1:2" x14ac:dyDescent="0.25">
      <c r="A136" s="12">
        <v>134</v>
      </c>
      <c r="B136" t="s">
        <v>1954</v>
      </c>
    </row>
    <row r="137" spans="1:2" x14ac:dyDescent="0.25">
      <c r="A137" s="12">
        <v>135</v>
      </c>
      <c r="B137" t="s">
        <v>1955</v>
      </c>
    </row>
    <row r="138" spans="1:2" x14ac:dyDescent="0.25">
      <c r="A138" s="12">
        <v>136</v>
      </c>
      <c r="B138" t="s">
        <v>1956</v>
      </c>
    </row>
    <row r="139" spans="1:2" x14ac:dyDescent="0.25">
      <c r="A139" s="12">
        <v>137</v>
      </c>
      <c r="B139" t="s">
        <v>1957</v>
      </c>
    </row>
    <row r="140" spans="1:2" x14ac:dyDescent="0.25">
      <c r="A140" s="12">
        <v>138</v>
      </c>
      <c r="B140" t="s">
        <v>1958</v>
      </c>
    </row>
    <row r="141" spans="1:2" x14ac:dyDescent="0.25">
      <c r="A141" s="12">
        <v>139</v>
      </c>
      <c r="B141" t="s">
        <v>1959</v>
      </c>
    </row>
    <row r="142" spans="1:2" x14ac:dyDescent="0.25">
      <c r="A142" s="12">
        <v>140</v>
      </c>
      <c r="B142" t="s">
        <v>1960</v>
      </c>
    </row>
    <row r="143" spans="1:2" x14ac:dyDescent="0.25">
      <c r="A143" s="12">
        <v>141</v>
      </c>
      <c r="B143" t="s">
        <v>1961</v>
      </c>
    </row>
    <row r="144" spans="1:2" x14ac:dyDescent="0.25">
      <c r="A144" s="12">
        <v>142</v>
      </c>
      <c r="B144" t="s">
        <v>1962</v>
      </c>
    </row>
    <row r="145" spans="1:2" x14ac:dyDescent="0.25">
      <c r="A145" s="12">
        <v>143</v>
      </c>
      <c r="B145" t="s">
        <v>1963</v>
      </c>
    </row>
    <row r="146" spans="1:2" x14ac:dyDescent="0.25">
      <c r="A146" s="12">
        <v>144</v>
      </c>
      <c r="B146" t="s">
        <v>1964</v>
      </c>
    </row>
    <row r="147" spans="1:2" x14ac:dyDescent="0.25">
      <c r="A147" s="12">
        <v>145</v>
      </c>
      <c r="B147" t="s">
        <v>1965</v>
      </c>
    </row>
    <row r="148" spans="1:2" x14ac:dyDescent="0.25">
      <c r="A148" s="12">
        <v>146</v>
      </c>
      <c r="B148" t="s">
        <v>1966</v>
      </c>
    </row>
    <row r="149" spans="1:2" x14ac:dyDescent="0.25">
      <c r="A149" s="12">
        <v>147</v>
      </c>
      <c r="B149" t="s">
        <v>1967</v>
      </c>
    </row>
    <row r="150" spans="1:2" x14ac:dyDescent="0.25">
      <c r="A150" s="12">
        <v>148</v>
      </c>
      <c r="B150" t="s">
        <v>1968</v>
      </c>
    </row>
    <row r="151" spans="1:2" x14ac:dyDescent="0.25">
      <c r="A151" s="12">
        <v>149</v>
      </c>
      <c r="B151" t="s">
        <v>1969</v>
      </c>
    </row>
    <row r="152" spans="1:2" x14ac:dyDescent="0.25">
      <c r="A152" s="12">
        <v>150</v>
      </c>
      <c r="B152" t="s">
        <v>1970</v>
      </c>
    </row>
    <row r="153" spans="1:2" x14ac:dyDescent="0.25">
      <c r="A153" s="12">
        <v>151</v>
      </c>
      <c r="B153" t="s">
        <v>1971</v>
      </c>
    </row>
    <row r="154" spans="1:2" x14ac:dyDescent="0.25">
      <c r="A154" s="12">
        <v>152</v>
      </c>
      <c r="B154" t="s">
        <v>1972</v>
      </c>
    </row>
    <row r="155" spans="1:2" x14ac:dyDescent="0.25">
      <c r="A155" s="12">
        <v>153</v>
      </c>
      <c r="B155" t="s">
        <v>1973</v>
      </c>
    </row>
    <row r="156" spans="1:2" x14ac:dyDescent="0.25">
      <c r="A156" s="12">
        <v>154</v>
      </c>
      <c r="B156" t="s">
        <v>1974</v>
      </c>
    </row>
    <row r="157" spans="1:2" x14ac:dyDescent="0.25">
      <c r="A157" s="12">
        <v>155</v>
      </c>
      <c r="B157" t="s">
        <v>1975</v>
      </c>
    </row>
    <row r="158" spans="1:2" x14ac:dyDescent="0.25">
      <c r="A158" s="12">
        <v>156</v>
      </c>
      <c r="B158" t="s">
        <v>1976</v>
      </c>
    </row>
    <row r="159" spans="1:2" x14ac:dyDescent="0.25">
      <c r="A159" s="12">
        <v>157</v>
      </c>
      <c r="B159" t="s">
        <v>1977</v>
      </c>
    </row>
    <row r="160" spans="1:2" x14ac:dyDescent="0.25">
      <c r="A160" s="12">
        <v>158</v>
      </c>
      <c r="B160" t="s">
        <v>1978</v>
      </c>
    </row>
    <row r="161" spans="1:2" x14ac:dyDescent="0.25">
      <c r="A161" s="12">
        <v>159</v>
      </c>
      <c r="B161" t="s">
        <v>1979</v>
      </c>
    </row>
    <row r="162" spans="1:2" x14ac:dyDescent="0.25">
      <c r="A162" s="12">
        <v>160</v>
      </c>
      <c r="B162" t="s">
        <v>1980</v>
      </c>
    </row>
    <row r="163" spans="1:2" x14ac:dyDescent="0.25">
      <c r="A163" s="12">
        <v>161</v>
      </c>
      <c r="B163" t="s">
        <v>1981</v>
      </c>
    </row>
    <row r="164" spans="1:2" x14ac:dyDescent="0.25">
      <c r="A164" s="12">
        <v>162</v>
      </c>
      <c r="B164" t="s">
        <v>1982</v>
      </c>
    </row>
    <row r="165" spans="1:2" x14ac:dyDescent="0.25">
      <c r="A165" s="12">
        <v>163</v>
      </c>
      <c r="B165" t="s">
        <v>1983</v>
      </c>
    </row>
    <row r="166" spans="1:2" x14ac:dyDescent="0.25">
      <c r="A166" s="12">
        <v>164</v>
      </c>
      <c r="B166" t="s">
        <v>1984</v>
      </c>
    </row>
    <row r="167" spans="1:2" x14ac:dyDescent="0.25">
      <c r="A167" s="12">
        <v>165</v>
      </c>
      <c r="B167" t="s">
        <v>1985</v>
      </c>
    </row>
    <row r="168" spans="1:2" x14ac:dyDescent="0.25">
      <c r="A168" s="12">
        <v>166</v>
      </c>
      <c r="B168" t="s">
        <v>1986</v>
      </c>
    </row>
    <row r="169" spans="1:2" x14ac:dyDescent="0.25">
      <c r="A169" s="12">
        <v>167</v>
      </c>
      <c r="B169" t="s">
        <v>1987</v>
      </c>
    </row>
    <row r="170" spans="1:2" x14ac:dyDescent="0.25">
      <c r="A170" s="12">
        <v>168</v>
      </c>
      <c r="B170" t="s">
        <v>1988</v>
      </c>
    </row>
    <row r="171" spans="1:2" x14ac:dyDescent="0.25">
      <c r="A171" s="12">
        <v>169</v>
      </c>
      <c r="B171" t="s">
        <v>1989</v>
      </c>
    </row>
    <row r="172" spans="1:2" x14ac:dyDescent="0.25">
      <c r="A172" s="12">
        <v>170</v>
      </c>
      <c r="B172" t="s">
        <v>1990</v>
      </c>
    </row>
    <row r="173" spans="1:2" x14ac:dyDescent="0.25">
      <c r="A173" s="12">
        <v>171</v>
      </c>
      <c r="B173" t="s">
        <v>1991</v>
      </c>
    </row>
    <row r="174" spans="1:2" x14ac:dyDescent="0.25">
      <c r="A174" s="12">
        <v>172</v>
      </c>
      <c r="B174" t="s">
        <v>1992</v>
      </c>
    </row>
    <row r="175" spans="1:2" x14ac:dyDescent="0.25">
      <c r="A175" s="12">
        <v>173</v>
      </c>
      <c r="B175" t="s">
        <v>1993</v>
      </c>
    </row>
    <row r="176" spans="1:2" x14ac:dyDescent="0.25">
      <c r="A176" s="12">
        <v>174</v>
      </c>
      <c r="B176" t="s">
        <v>1994</v>
      </c>
    </row>
    <row r="177" spans="1:2" x14ac:dyDescent="0.25">
      <c r="A177" s="12">
        <v>175</v>
      </c>
      <c r="B177" t="s">
        <v>1995</v>
      </c>
    </row>
    <row r="178" spans="1:2" x14ac:dyDescent="0.25">
      <c r="A178" s="12">
        <v>176</v>
      </c>
      <c r="B178" t="s">
        <v>1996</v>
      </c>
    </row>
    <row r="179" spans="1:2" x14ac:dyDescent="0.25">
      <c r="A179" s="12">
        <v>177</v>
      </c>
      <c r="B179" t="s">
        <v>1997</v>
      </c>
    </row>
    <row r="180" spans="1:2" x14ac:dyDescent="0.25">
      <c r="A180" s="12">
        <v>178</v>
      </c>
      <c r="B180" t="s">
        <v>1998</v>
      </c>
    </row>
    <row r="181" spans="1:2" x14ac:dyDescent="0.25">
      <c r="A181" s="12">
        <v>179</v>
      </c>
      <c r="B181" t="s">
        <v>1999</v>
      </c>
    </row>
    <row r="182" spans="1:2" x14ac:dyDescent="0.25">
      <c r="A182" s="12">
        <v>180</v>
      </c>
      <c r="B182" t="s">
        <v>2000</v>
      </c>
    </row>
    <row r="183" spans="1:2" x14ac:dyDescent="0.25">
      <c r="A183" s="12">
        <v>181</v>
      </c>
      <c r="B183" t="s">
        <v>2001</v>
      </c>
    </row>
    <row r="184" spans="1:2" x14ac:dyDescent="0.25">
      <c r="A184" s="12">
        <v>182</v>
      </c>
      <c r="B184" t="s">
        <v>2002</v>
      </c>
    </row>
    <row r="185" spans="1:2" x14ac:dyDescent="0.25">
      <c r="A185" s="12">
        <v>183</v>
      </c>
      <c r="B185" t="s">
        <v>2003</v>
      </c>
    </row>
    <row r="186" spans="1:2" x14ac:dyDescent="0.25">
      <c r="A186" s="12">
        <v>184</v>
      </c>
      <c r="B186" t="s">
        <v>2004</v>
      </c>
    </row>
    <row r="187" spans="1:2" x14ac:dyDescent="0.25">
      <c r="A187" s="12">
        <v>185</v>
      </c>
      <c r="B187" t="s">
        <v>2005</v>
      </c>
    </row>
    <row r="188" spans="1:2" x14ac:dyDescent="0.25">
      <c r="A188" s="12">
        <v>186</v>
      </c>
      <c r="B188" t="s">
        <v>2006</v>
      </c>
    </row>
    <row r="189" spans="1:2" x14ac:dyDescent="0.25">
      <c r="A189" s="12">
        <v>187</v>
      </c>
      <c r="B189" t="s">
        <v>2007</v>
      </c>
    </row>
    <row r="190" spans="1:2" x14ac:dyDescent="0.25">
      <c r="A190" s="12">
        <v>188</v>
      </c>
      <c r="B190" t="s">
        <v>2008</v>
      </c>
    </row>
    <row r="191" spans="1:2" x14ac:dyDescent="0.25">
      <c r="A191" s="12">
        <v>189</v>
      </c>
      <c r="B191" t="s">
        <v>2009</v>
      </c>
    </row>
    <row r="192" spans="1:2" x14ac:dyDescent="0.25">
      <c r="A192" s="12">
        <v>190</v>
      </c>
      <c r="B192" t="s">
        <v>2010</v>
      </c>
    </row>
    <row r="193" spans="1:2" x14ac:dyDescent="0.25">
      <c r="A193" s="12">
        <v>191</v>
      </c>
      <c r="B193" t="s">
        <v>2011</v>
      </c>
    </row>
    <row r="194" spans="1:2" x14ac:dyDescent="0.25">
      <c r="A194" s="12">
        <v>192</v>
      </c>
      <c r="B194" t="s">
        <v>2012</v>
      </c>
    </row>
    <row r="195" spans="1:2" x14ac:dyDescent="0.25">
      <c r="A195" s="12">
        <v>193</v>
      </c>
      <c r="B195" t="s">
        <v>2013</v>
      </c>
    </row>
    <row r="196" spans="1:2" x14ac:dyDescent="0.25">
      <c r="A196" s="12">
        <v>194</v>
      </c>
      <c r="B196" t="s">
        <v>2014</v>
      </c>
    </row>
    <row r="197" spans="1:2" x14ac:dyDescent="0.25">
      <c r="A197" s="12">
        <v>195</v>
      </c>
      <c r="B197" t="s">
        <v>2015</v>
      </c>
    </row>
    <row r="198" spans="1:2" x14ac:dyDescent="0.25">
      <c r="A198" s="12">
        <v>196</v>
      </c>
      <c r="B198" t="s">
        <v>2016</v>
      </c>
    </row>
    <row r="199" spans="1:2" x14ac:dyDescent="0.25">
      <c r="A199" s="12">
        <v>197</v>
      </c>
      <c r="B199" t="s">
        <v>2017</v>
      </c>
    </row>
    <row r="200" spans="1:2" x14ac:dyDescent="0.25">
      <c r="A200" s="12">
        <v>198</v>
      </c>
      <c r="B200" t="s">
        <v>2018</v>
      </c>
    </row>
    <row r="201" spans="1:2" x14ac:dyDescent="0.25">
      <c r="A201" s="12">
        <v>199</v>
      </c>
      <c r="B201" t="s">
        <v>2019</v>
      </c>
    </row>
    <row r="202" spans="1:2" x14ac:dyDescent="0.25">
      <c r="A202" s="12">
        <v>200</v>
      </c>
      <c r="B202" t="s">
        <v>2020</v>
      </c>
    </row>
    <row r="203" spans="1:2" x14ac:dyDescent="0.25">
      <c r="A203" s="12">
        <v>201</v>
      </c>
      <c r="B203" t="s">
        <v>2021</v>
      </c>
    </row>
    <row r="204" spans="1:2" x14ac:dyDescent="0.25">
      <c r="A204" s="12">
        <v>202</v>
      </c>
      <c r="B204" t="s">
        <v>2022</v>
      </c>
    </row>
    <row r="205" spans="1:2" x14ac:dyDescent="0.25">
      <c r="A205" s="12">
        <v>203</v>
      </c>
      <c r="B205" t="s">
        <v>2023</v>
      </c>
    </row>
    <row r="206" spans="1:2" x14ac:dyDescent="0.25">
      <c r="A206" s="12">
        <v>204</v>
      </c>
      <c r="B206" t="s">
        <v>2024</v>
      </c>
    </row>
    <row r="207" spans="1:2" x14ac:dyDescent="0.25">
      <c r="A207" s="12">
        <v>205</v>
      </c>
      <c r="B207" t="s">
        <v>2025</v>
      </c>
    </row>
    <row r="208" spans="1:2" x14ac:dyDescent="0.25">
      <c r="A208" s="12">
        <v>206</v>
      </c>
      <c r="B208" t="s">
        <v>2026</v>
      </c>
    </row>
    <row r="209" spans="1:2" x14ac:dyDescent="0.25">
      <c r="A209" s="12">
        <v>207</v>
      </c>
      <c r="B209" t="s">
        <v>2027</v>
      </c>
    </row>
    <row r="210" spans="1:2" x14ac:dyDescent="0.25">
      <c r="A210" s="12">
        <v>208</v>
      </c>
      <c r="B210" t="s">
        <v>2028</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2029</v>
      </c>
    </row>
    <row r="216" spans="1:2" x14ac:dyDescent="0.25">
      <c r="A216" s="12">
        <v>214</v>
      </c>
      <c r="B216" t="s">
        <v>2030</v>
      </c>
    </row>
    <row r="217" spans="1:2" x14ac:dyDescent="0.25">
      <c r="A217" s="12">
        <v>215</v>
      </c>
      <c r="B217" t="s">
        <v>187</v>
      </c>
    </row>
    <row r="218" spans="1:2" x14ac:dyDescent="0.25">
      <c r="A218" s="12">
        <v>216</v>
      </c>
      <c r="B218" t="s">
        <v>2031</v>
      </c>
    </row>
    <row r="219" spans="1:2" x14ac:dyDescent="0.25">
      <c r="A219" s="12">
        <v>217</v>
      </c>
      <c r="B219" t="s">
        <v>2032</v>
      </c>
    </row>
    <row r="220" spans="1:2" x14ac:dyDescent="0.25">
      <c r="A220" s="12">
        <v>218</v>
      </c>
      <c r="B220" t="s">
        <v>2033</v>
      </c>
    </row>
    <row r="221" spans="1:2" x14ac:dyDescent="0.25">
      <c r="A221" s="12">
        <v>219</v>
      </c>
      <c r="B221" t="s">
        <v>2034</v>
      </c>
    </row>
    <row r="222" spans="1:2" x14ac:dyDescent="0.25">
      <c r="A222" s="12">
        <v>220</v>
      </c>
      <c r="B222" t="s">
        <v>2035</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2036</v>
      </c>
    </row>
    <row r="228" spans="1:2" x14ac:dyDescent="0.25">
      <c r="A228" s="12">
        <v>226</v>
      </c>
      <c r="B228" t="s">
        <v>2037</v>
      </c>
    </row>
    <row r="229" spans="1:2" x14ac:dyDescent="0.25">
      <c r="A229" s="12">
        <v>227</v>
      </c>
      <c r="B229" t="s">
        <v>2038</v>
      </c>
    </row>
    <row r="230" spans="1:2" x14ac:dyDescent="0.25">
      <c r="A230" s="12">
        <v>228</v>
      </c>
    </row>
    <row r="231" spans="1:2" x14ac:dyDescent="0.25">
      <c r="A231" s="12">
        <v>229</v>
      </c>
      <c r="B231" t="s">
        <v>2039</v>
      </c>
    </row>
    <row r="232" spans="1:2" x14ac:dyDescent="0.25">
      <c r="A232" s="12">
        <v>230</v>
      </c>
      <c r="B232" t="s">
        <v>2040</v>
      </c>
    </row>
    <row r="233" spans="1:2" x14ac:dyDescent="0.25">
      <c r="A233" s="12">
        <v>231</v>
      </c>
      <c r="B233" t="s">
        <v>2041</v>
      </c>
    </row>
    <row r="234" spans="1:2" x14ac:dyDescent="0.25">
      <c r="A234" s="12">
        <v>232</v>
      </c>
      <c r="B234" t="s">
        <v>2042</v>
      </c>
    </row>
    <row r="235" spans="1:2" x14ac:dyDescent="0.25">
      <c r="A235" s="12">
        <v>233</v>
      </c>
      <c r="B235" t="s">
        <v>2043</v>
      </c>
    </row>
    <row r="236" spans="1:2" x14ac:dyDescent="0.25">
      <c r="A236" s="12">
        <v>234</v>
      </c>
      <c r="B236" t="s">
        <v>2044</v>
      </c>
    </row>
    <row r="237" spans="1:2" x14ac:dyDescent="0.25">
      <c r="A237" s="12">
        <v>235</v>
      </c>
      <c r="B237" t="s">
        <v>2045</v>
      </c>
    </row>
    <row r="238" spans="1:2" x14ac:dyDescent="0.25">
      <c r="A238" s="12">
        <v>236</v>
      </c>
      <c r="B238" t="s">
        <v>2046</v>
      </c>
    </row>
    <row r="239" spans="1:2" x14ac:dyDescent="0.25">
      <c r="A239" s="12">
        <v>237</v>
      </c>
      <c r="B239" t="s">
        <v>2047</v>
      </c>
    </row>
    <row r="240" spans="1:2" x14ac:dyDescent="0.25">
      <c r="A240" s="12">
        <v>238</v>
      </c>
      <c r="B240" t="s">
        <v>2048</v>
      </c>
    </row>
    <row r="241" spans="1:2" x14ac:dyDescent="0.25">
      <c r="A241" s="12">
        <v>239</v>
      </c>
      <c r="B241" t="s">
        <v>2049</v>
      </c>
    </row>
    <row r="242" spans="1:2" x14ac:dyDescent="0.25">
      <c r="A242" s="12">
        <v>240</v>
      </c>
      <c r="B242" t="s">
        <v>2050</v>
      </c>
    </row>
    <row r="243" spans="1:2" x14ac:dyDescent="0.25">
      <c r="A243" s="12">
        <v>241</v>
      </c>
      <c r="B243" t="s">
        <v>2051</v>
      </c>
    </row>
    <row r="244" spans="1:2" x14ac:dyDescent="0.25">
      <c r="A244" s="12">
        <v>242</v>
      </c>
      <c r="B244" t="s">
        <v>2052</v>
      </c>
    </row>
    <row r="245" spans="1:2" x14ac:dyDescent="0.25">
      <c r="A245" s="12">
        <v>243</v>
      </c>
      <c r="B245" t="s">
        <v>2053</v>
      </c>
    </row>
    <row r="246" spans="1:2" x14ac:dyDescent="0.25">
      <c r="A246" s="12">
        <v>244</v>
      </c>
      <c r="B246" t="s">
        <v>2054</v>
      </c>
    </row>
    <row r="247" spans="1:2" x14ac:dyDescent="0.25">
      <c r="A247" s="12">
        <v>245</v>
      </c>
      <c r="B247" t="s">
        <v>2055</v>
      </c>
    </row>
    <row r="248" spans="1:2" x14ac:dyDescent="0.25">
      <c r="A248" s="12">
        <v>246</v>
      </c>
      <c r="B248" t="s">
        <v>2056</v>
      </c>
    </row>
    <row r="249" spans="1:2" x14ac:dyDescent="0.25">
      <c r="A249" s="12">
        <v>247</v>
      </c>
      <c r="B249" t="s">
        <v>2057</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2058</v>
      </c>
    </row>
    <row r="254" spans="1:2" x14ac:dyDescent="0.25">
      <c r="A254" s="12">
        <v>252</v>
      </c>
      <c r="B254" t="s">
        <v>2059</v>
      </c>
    </row>
    <row r="255" spans="1:2" x14ac:dyDescent="0.25">
      <c r="A255" s="12">
        <v>253</v>
      </c>
      <c r="B255" t="s">
        <v>2060</v>
      </c>
    </row>
    <row r="256" spans="1:2" x14ac:dyDescent="0.25">
      <c r="A256" s="12">
        <v>254</v>
      </c>
      <c r="B256" t="s">
        <v>2061</v>
      </c>
    </row>
    <row r="257" spans="1:2" x14ac:dyDescent="0.25">
      <c r="A257" s="12">
        <v>255</v>
      </c>
      <c r="B257" t="s">
        <v>2062</v>
      </c>
    </row>
    <row r="258" spans="1:2" x14ac:dyDescent="0.25">
      <c r="A258" s="12">
        <v>256</v>
      </c>
      <c r="B258" t="s">
        <v>2063</v>
      </c>
    </row>
    <row r="259" spans="1:2" x14ac:dyDescent="0.25">
      <c r="A259" s="12">
        <v>257</v>
      </c>
      <c r="B259" t="s">
        <v>2064</v>
      </c>
    </row>
    <row r="260" spans="1:2" x14ac:dyDescent="0.25">
      <c r="A260" s="12">
        <v>258</v>
      </c>
      <c r="B260" t="s">
        <v>2065</v>
      </c>
    </row>
    <row r="261" spans="1:2" x14ac:dyDescent="0.25">
      <c r="A261" s="12">
        <v>259</v>
      </c>
    </row>
    <row r="262" spans="1:2" x14ac:dyDescent="0.25">
      <c r="A262" s="12">
        <v>260</v>
      </c>
      <c r="B262" t="s">
        <v>2066</v>
      </c>
    </row>
    <row r="263" spans="1:2" x14ac:dyDescent="0.25">
      <c r="A263" s="12">
        <v>261</v>
      </c>
      <c r="B263" t="s">
        <v>2067</v>
      </c>
    </row>
    <row r="264" spans="1:2" x14ac:dyDescent="0.25">
      <c r="A264" s="12">
        <v>262</v>
      </c>
      <c r="B264" t="s">
        <v>2068</v>
      </c>
    </row>
    <row r="265" spans="1:2" x14ac:dyDescent="0.25">
      <c r="A265" s="12">
        <v>263</v>
      </c>
      <c r="B265" t="s">
        <v>2069</v>
      </c>
    </row>
    <row r="266" spans="1:2" x14ac:dyDescent="0.25">
      <c r="A266" s="12">
        <v>264</v>
      </c>
      <c r="B266" t="s">
        <v>2070</v>
      </c>
    </row>
    <row r="267" spans="1:2" x14ac:dyDescent="0.25">
      <c r="A267" s="12">
        <v>265</v>
      </c>
      <c r="B267" t="s">
        <v>2071</v>
      </c>
    </row>
    <row r="268" spans="1:2" x14ac:dyDescent="0.25">
      <c r="A268" s="12">
        <v>266</v>
      </c>
      <c r="B268" t="s">
        <v>2072</v>
      </c>
    </row>
    <row r="269" spans="1:2" x14ac:dyDescent="0.25">
      <c r="A269" s="12">
        <v>267</v>
      </c>
      <c r="B269" t="s">
        <v>2073</v>
      </c>
    </row>
    <row r="270" spans="1:2" x14ac:dyDescent="0.25">
      <c r="A270" s="12">
        <v>268</v>
      </c>
      <c r="B270" t="s">
        <v>2074</v>
      </c>
    </row>
    <row r="271" spans="1:2" x14ac:dyDescent="0.25">
      <c r="A271" s="12">
        <v>269</v>
      </c>
      <c r="B271" t="s">
        <v>2075</v>
      </c>
    </row>
    <row r="272" spans="1:2" x14ac:dyDescent="0.25">
      <c r="A272" s="12">
        <v>270</v>
      </c>
      <c r="B272" t="s">
        <v>441</v>
      </c>
    </row>
    <row r="273" spans="1:2" x14ac:dyDescent="0.25">
      <c r="A273" s="12">
        <v>271</v>
      </c>
    </row>
    <row r="274" spans="1:2" x14ac:dyDescent="0.25">
      <c r="A274" s="12">
        <v>272</v>
      </c>
      <c r="B274" t="s">
        <v>2076</v>
      </c>
    </row>
    <row r="275" spans="1:2" x14ac:dyDescent="0.25">
      <c r="A275" s="12">
        <v>273</v>
      </c>
      <c r="B275" t="s">
        <v>2077</v>
      </c>
    </row>
    <row r="276" spans="1:2" x14ac:dyDescent="0.25">
      <c r="A276" s="12">
        <v>274</v>
      </c>
      <c r="B276" t="s">
        <v>2078</v>
      </c>
    </row>
    <row r="277" spans="1:2" x14ac:dyDescent="0.25">
      <c r="A277" s="12">
        <v>275</v>
      </c>
      <c r="B277" t="s">
        <v>2079</v>
      </c>
    </row>
    <row r="278" spans="1:2" x14ac:dyDescent="0.25">
      <c r="A278" s="12">
        <v>276</v>
      </c>
      <c r="B278" t="s">
        <v>2080</v>
      </c>
    </row>
    <row r="279" spans="1:2" x14ac:dyDescent="0.25">
      <c r="A279" s="12">
        <v>277</v>
      </c>
      <c r="B279" t="s">
        <v>2081</v>
      </c>
    </row>
    <row r="280" spans="1:2" x14ac:dyDescent="0.25">
      <c r="A280" s="12">
        <v>278</v>
      </c>
      <c r="B280" t="s">
        <v>2082</v>
      </c>
    </row>
    <row r="281" spans="1:2" x14ac:dyDescent="0.25">
      <c r="A281" s="12">
        <v>279</v>
      </c>
      <c r="B281" t="s">
        <v>2083</v>
      </c>
    </row>
    <row r="282" spans="1:2" x14ac:dyDescent="0.25">
      <c r="A282" s="12">
        <v>280</v>
      </c>
      <c r="B282" t="s">
        <v>2084</v>
      </c>
    </row>
    <row r="283" spans="1:2" x14ac:dyDescent="0.25">
      <c r="A283" s="12">
        <v>281</v>
      </c>
      <c r="B283" t="s">
        <v>2085</v>
      </c>
    </row>
    <row r="284" spans="1:2" x14ac:dyDescent="0.25">
      <c r="A284" s="12">
        <v>282</v>
      </c>
      <c r="B284" t="s">
        <v>2086</v>
      </c>
    </row>
    <row r="285" spans="1:2" x14ac:dyDescent="0.25">
      <c r="A285" s="12">
        <v>283</v>
      </c>
    </row>
    <row r="286" spans="1:2" x14ac:dyDescent="0.25">
      <c r="A286" s="12">
        <v>284</v>
      </c>
      <c r="B286" t="s">
        <v>2087</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2088</v>
      </c>
    </row>
    <row r="329" spans="1:2" x14ac:dyDescent="0.25">
      <c r="A329" s="12">
        <v>327</v>
      </c>
      <c r="B329" t="s">
        <v>564</v>
      </c>
    </row>
    <row r="330" spans="1:2" x14ac:dyDescent="0.25">
      <c r="A330" s="12">
        <v>328</v>
      </c>
      <c r="B330" t="s">
        <v>2089</v>
      </c>
    </row>
    <row r="331" spans="1:2" x14ac:dyDescent="0.25">
      <c r="A331" s="12">
        <v>329</v>
      </c>
      <c r="B331" t="s">
        <v>2090</v>
      </c>
    </row>
    <row r="332" spans="1:2" x14ac:dyDescent="0.25">
      <c r="A332" s="12">
        <v>330</v>
      </c>
      <c r="B332" t="s">
        <v>2091</v>
      </c>
    </row>
    <row r="333" spans="1:2" x14ac:dyDescent="0.25">
      <c r="A333" s="12">
        <v>331</v>
      </c>
      <c r="B333" t="s">
        <v>2092</v>
      </c>
    </row>
    <row r="334" spans="1:2" x14ac:dyDescent="0.25">
      <c r="A334" s="12">
        <v>332</v>
      </c>
      <c r="B334" t="s">
        <v>2093</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2094</v>
      </c>
    </row>
    <row r="340" spans="1:2" x14ac:dyDescent="0.25">
      <c r="A340" s="12">
        <v>338</v>
      </c>
      <c r="B340" t="s">
        <v>2095</v>
      </c>
    </row>
    <row r="341" spans="1:2" x14ac:dyDescent="0.25">
      <c r="A341" s="12">
        <v>339</v>
      </c>
      <c r="B341" t="s">
        <v>2096</v>
      </c>
    </row>
    <row r="342" spans="1:2" x14ac:dyDescent="0.25">
      <c r="A342" s="12">
        <v>340</v>
      </c>
      <c r="B342" t="s">
        <v>2097</v>
      </c>
    </row>
    <row r="343" spans="1:2" x14ac:dyDescent="0.25">
      <c r="A343" s="12">
        <v>341</v>
      </c>
      <c r="B343" t="s">
        <v>2098</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2099</v>
      </c>
    </row>
    <row r="349" spans="1:2" x14ac:dyDescent="0.25">
      <c r="A349" s="12">
        <v>347</v>
      </c>
      <c r="B349" t="s">
        <v>694</v>
      </c>
    </row>
    <row r="350" spans="1:2" x14ac:dyDescent="0.25">
      <c r="A350" s="12">
        <v>348</v>
      </c>
      <c r="B350" t="s">
        <v>693</v>
      </c>
    </row>
    <row r="351" spans="1:2" x14ac:dyDescent="0.25">
      <c r="A351" s="12">
        <v>349</v>
      </c>
      <c r="B351" t="s">
        <v>2100</v>
      </c>
    </row>
    <row r="352" spans="1:2" x14ac:dyDescent="0.25">
      <c r="A352" s="12">
        <v>350</v>
      </c>
      <c r="B352" t="s">
        <v>2101</v>
      </c>
    </row>
    <row r="353" spans="1:2" x14ac:dyDescent="0.25">
      <c r="A353" s="12">
        <v>351</v>
      </c>
      <c r="B353" t="s">
        <v>2102</v>
      </c>
    </row>
    <row r="354" spans="1:2" x14ac:dyDescent="0.25">
      <c r="A354" s="12">
        <v>352</v>
      </c>
      <c r="B354" t="s">
        <v>2103</v>
      </c>
    </row>
    <row r="355" spans="1:2" x14ac:dyDescent="0.25">
      <c r="A355" s="12">
        <v>353</v>
      </c>
      <c r="B355" t="s">
        <v>2104</v>
      </c>
    </row>
    <row r="356" spans="1:2" x14ac:dyDescent="0.25">
      <c r="A356" s="12">
        <v>354</v>
      </c>
      <c r="B356" t="s">
        <v>2105</v>
      </c>
    </row>
    <row r="357" spans="1:2" x14ac:dyDescent="0.25">
      <c r="A357" s="12">
        <v>355</v>
      </c>
      <c r="B357" t="s">
        <v>2106</v>
      </c>
    </row>
    <row r="358" spans="1:2" x14ac:dyDescent="0.25">
      <c r="A358" s="12">
        <v>356</v>
      </c>
      <c r="B358" t="s">
        <v>2107</v>
      </c>
    </row>
    <row r="359" spans="1:2" x14ac:dyDescent="0.25">
      <c r="A359" s="12">
        <v>357</v>
      </c>
      <c r="B359" t="s">
        <v>2108</v>
      </c>
    </row>
    <row r="360" spans="1:2" x14ac:dyDescent="0.25">
      <c r="A360" s="12">
        <v>358</v>
      </c>
      <c r="B360" t="s">
        <v>2109</v>
      </c>
    </row>
    <row r="361" spans="1:2" x14ac:dyDescent="0.25">
      <c r="A361" s="12">
        <v>359</v>
      </c>
      <c r="B361" t="s">
        <v>2110</v>
      </c>
    </row>
    <row r="362" spans="1:2" x14ac:dyDescent="0.25">
      <c r="A362" s="12">
        <v>360</v>
      </c>
      <c r="B362" t="s">
        <v>2111</v>
      </c>
    </row>
    <row r="363" spans="1:2" x14ac:dyDescent="0.25">
      <c r="A363" s="12">
        <v>361</v>
      </c>
      <c r="B363" t="s">
        <v>696</v>
      </c>
    </row>
    <row r="364" spans="1:2" x14ac:dyDescent="0.25">
      <c r="A364" s="12">
        <v>362</v>
      </c>
      <c r="B364" t="s">
        <v>695</v>
      </c>
    </row>
    <row r="365" spans="1:2" x14ac:dyDescent="0.25">
      <c r="A365" s="12">
        <v>363</v>
      </c>
      <c r="B365" t="s">
        <v>2112</v>
      </c>
    </row>
    <row r="366" spans="1:2" x14ac:dyDescent="0.25">
      <c r="A366" s="12">
        <v>364</v>
      </c>
      <c r="B366" t="s">
        <v>2113</v>
      </c>
    </row>
    <row r="367" spans="1:2" x14ac:dyDescent="0.25">
      <c r="A367" s="12">
        <v>365</v>
      </c>
      <c r="B367" t="s">
        <v>2114</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2115</v>
      </c>
    </row>
    <row r="372" spans="1:2" x14ac:dyDescent="0.25">
      <c r="A372" s="12">
        <v>370</v>
      </c>
      <c r="B372" t="s">
        <v>2116</v>
      </c>
    </row>
    <row r="373" spans="1:2" x14ac:dyDescent="0.25">
      <c r="A373" s="12">
        <v>371</v>
      </c>
      <c r="B373" t="s">
        <v>2117</v>
      </c>
    </row>
    <row r="374" spans="1:2" x14ac:dyDescent="0.25">
      <c r="A374" s="12">
        <v>372</v>
      </c>
      <c r="B374" t="s">
        <v>707</v>
      </c>
    </row>
    <row r="375" spans="1:2" x14ac:dyDescent="0.25">
      <c r="A375" s="12">
        <v>373</v>
      </c>
      <c r="B375" t="s">
        <v>706</v>
      </c>
    </row>
    <row r="376" spans="1:2" x14ac:dyDescent="0.25">
      <c r="A376" s="12">
        <v>374</v>
      </c>
      <c r="B376" t="s">
        <v>2118</v>
      </c>
    </row>
    <row r="377" spans="1:2" x14ac:dyDescent="0.25">
      <c r="A377" s="12">
        <v>375</v>
      </c>
      <c r="B377" t="s">
        <v>2119</v>
      </c>
    </row>
    <row r="378" spans="1:2" x14ac:dyDescent="0.25">
      <c r="A378" s="12">
        <v>376</v>
      </c>
      <c r="B378" t="s">
        <v>2120</v>
      </c>
    </row>
    <row r="379" spans="1:2" x14ac:dyDescent="0.25">
      <c r="A379" s="12">
        <v>377</v>
      </c>
      <c r="B379" t="s">
        <v>2121</v>
      </c>
    </row>
    <row r="380" spans="1:2" x14ac:dyDescent="0.25">
      <c r="A380" s="12">
        <v>378</v>
      </c>
      <c r="B380" t="s">
        <v>721</v>
      </c>
    </row>
    <row r="381" spans="1:2" x14ac:dyDescent="0.25">
      <c r="A381" s="12">
        <v>379</v>
      </c>
      <c r="B381" t="s">
        <v>2122</v>
      </c>
    </row>
    <row r="382" spans="1:2" x14ac:dyDescent="0.25">
      <c r="A382" s="12">
        <v>380</v>
      </c>
      <c r="B382" t="s">
        <v>723</v>
      </c>
    </row>
    <row r="383" spans="1:2" x14ac:dyDescent="0.25">
      <c r="A383" s="12">
        <v>381</v>
      </c>
      <c r="B383" t="s">
        <v>2123</v>
      </c>
    </row>
    <row r="384" spans="1:2" x14ac:dyDescent="0.25">
      <c r="A384" s="12">
        <v>382</v>
      </c>
      <c r="B384" t="s">
        <v>2124</v>
      </c>
    </row>
    <row r="385" spans="1:2" x14ac:dyDescent="0.25">
      <c r="A385" s="12">
        <v>383</v>
      </c>
      <c r="B385" t="s">
        <v>2125</v>
      </c>
    </row>
    <row r="386" spans="1:2" x14ac:dyDescent="0.25">
      <c r="A386" s="12">
        <v>384</v>
      </c>
      <c r="B386" t="s">
        <v>2126</v>
      </c>
    </row>
    <row r="387" spans="1:2" x14ac:dyDescent="0.25">
      <c r="A387" s="12">
        <v>385</v>
      </c>
    </row>
    <row r="388" spans="1:2" x14ac:dyDescent="0.25">
      <c r="A388" s="12">
        <v>386</v>
      </c>
      <c r="B388" t="s">
        <v>2127</v>
      </c>
    </row>
    <row r="389" spans="1:2" x14ac:dyDescent="0.25">
      <c r="A389" s="12">
        <v>387</v>
      </c>
      <c r="B389" t="s">
        <v>2128</v>
      </c>
    </row>
    <row r="390" spans="1:2" x14ac:dyDescent="0.25">
      <c r="A390" s="12">
        <v>388</v>
      </c>
      <c r="B390" t="s">
        <v>725</v>
      </c>
    </row>
    <row r="391" spans="1:2" x14ac:dyDescent="0.25">
      <c r="A391" s="12">
        <v>389</v>
      </c>
      <c r="B391" t="s">
        <v>2129</v>
      </c>
    </row>
    <row r="392" spans="1:2" x14ac:dyDescent="0.25">
      <c r="A392" s="12">
        <v>390</v>
      </c>
      <c r="B392" t="s">
        <v>2130</v>
      </c>
    </row>
    <row r="393" spans="1:2" x14ac:dyDescent="0.25">
      <c r="A393" s="12">
        <v>391</v>
      </c>
      <c r="B393" t="s">
        <v>2131</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1390</v>
      </c>
    </row>
    <row r="399" spans="1:2" x14ac:dyDescent="0.25">
      <c r="A399" s="12">
        <v>397</v>
      </c>
      <c r="B399" t="s">
        <v>2132</v>
      </c>
    </row>
    <row r="400" spans="1:2" x14ac:dyDescent="0.25">
      <c r="A400" s="12">
        <v>398</v>
      </c>
      <c r="B400" t="s">
        <v>2133</v>
      </c>
    </row>
    <row r="401" spans="1:2" x14ac:dyDescent="0.25">
      <c r="A401" s="12">
        <v>399</v>
      </c>
      <c r="B401" t="s">
        <v>2134</v>
      </c>
    </row>
    <row r="402" spans="1:2" x14ac:dyDescent="0.25">
      <c r="A402" s="12">
        <v>400</v>
      </c>
      <c r="B402" t="s">
        <v>1391</v>
      </c>
    </row>
    <row r="403" spans="1:2" x14ac:dyDescent="0.25">
      <c r="A403" s="12">
        <v>401</v>
      </c>
      <c r="B403" t="s">
        <v>1392</v>
      </c>
    </row>
    <row r="404" spans="1:2" x14ac:dyDescent="0.25">
      <c r="A404" s="12">
        <v>402</v>
      </c>
      <c r="B404" t="s">
        <v>2135</v>
      </c>
    </row>
    <row r="405" spans="1:2" x14ac:dyDescent="0.25">
      <c r="A405" s="12">
        <v>403</v>
      </c>
      <c r="B405" t="s">
        <v>2136</v>
      </c>
    </row>
    <row r="406" spans="1:2" x14ac:dyDescent="0.25">
      <c r="A406" s="12">
        <v>404</v>
      </c>
      <c r="B406" t="s">
        <v>2137</v>
      </c>
    </row>
    <row r="407" spans="1:2" x14ac:dyDescent="0.25">
      <c r="A407" s="12">
        <v>405</v>
      </c>
      <c r="B407" t="s">
        <v>2138</v>
      </c>
    </row>
    <row r="408" spans="1:2" x14ac:dyDescent="0.25">
      <c r="A408" s="12">
        <v>406</v>
      </c>
      <c r="B408" t="s">
        <v>2139</v>
      </c>
    </row>
    <row r="409" spans="1:2" x14ac:dyDescent="0.25">
      <c r="A409" s="12">
        <v>407</v>
      </c>
      <c r="B409" t="s">
        <v>2140</v>
      </c>
    </row>
    <row r="410" spans="1:2" x14ac:dyDescent="0.25">
      <c r="A410" s="12">
        <v>408</v>
      </c>
    </row>
    <row r="411" spans="1:2" x14ac:dyDescent="0.25">
      <c r="A411" s="12">
        <v>409</v>
      </c>
      <c r="B411" t="s">
        <v>1504</v>
      </c>
    </row>
    <row r="412" spans="1:2" x14ac:dyDescent="0.25">
      <c r="A412" s="12">
        <v>410</v>
      </c>
      <c r="B412" t="s">
        <v>1503</v>
      </c>
    </row>
    <row r="413" spans="1:2" x14ac:dyDescent="0.25">
      <c r="A413" s="12">
        <v>411</v>
      </c>
      <c r="B413" t="s">
        <v>2141</v>
      </c>
    </row>
    <row r="414" spans="1:2" x14ac:dyDescent="0.25">
      <c r="A414" s="12">
        <v>412</v>
      </c>
      <c r="B414" t="s">
        <v>2142</v>
      </c>
    </row>
    <row r="415" spans="1:2" x14ac:dyDescent="0.25">
      <c r="A415" s="12">
        <v>413</v>
      </c>
      <c r="B415" t="s">
        <v>2143</v>
      </c>
    </row>
    <row r="416" spans="1:2" x14ac:dyDescent="0.25">
      <c r="A416" s="12">
        <v>414</v>
      </c>
      <c r="B416" t="s">
        <v>2144</v>
      </c>
    </row>
    <row r="417" spans="1:2" x14ac:dyDescent="0.25">
      <c r="A417" s="12">
        <v>415</v>
      </c>
      <c r="B417" t="s">
        <v>2145</v>
      </c>
    </row>
    <row r="418" spans="1:2" x14ac:dyDescent="0.25">
      <c r="A418" s="12">
        <v>416</v>
      </c>
      <c r="B418" t="s">
        <v>2146</v>
      </c>
    </row>
    <row r="419" spans="1:2" x14ac:dyDescent="0.25">
      <c r="A419" s="12">
        <v>417</v>
      </c>
      <c r="B419" t="s">
        <v>2147</v>
      </c>
    </row>
    <row r="420" spans="1:2" x14ac:dyDescent="0.25">
      <c r="A420" s="12">
        <v>418</v>
      </c>
      <c r="B420" t="s">
        <v>2148</v>
      </c>
    </row>
    <row r="421" spans="1:2" x14ac:dyDescent="0.25">
      <c r="A421" s="12">
        <v>419</v>
      </c>
      <c r="B421" t="s">
        <v>2149</v>
      </c>
    </row>
    <row r="422" spans="1:2" x14ac:dyDescent="0.25">
      <c r="A422" s="12">
        <v>420</v>
      </c>
      <c r="B422" t="s">
        <v>2150</v>
      </c>
    </row>
    <row r="423" spans="1:2" x14ac:dyDescent="0.25">
      <c r="A423" s="12">
        <v>421</v>
      </c>
      <c r="B423" t="s">
        <v>2151</v>
      </c>
    </row>
    <row r="424" spans="1:2" x14ac:dyDescent="0.25">
      <c r="A424" s="12">
        <v>422</v>
      </c>
      <c r="B424" t="s">
        <v>1605</v>
      </c>
    </row>
    <row r="425" spans="1:2" x14ac:dyDescent="0.25">
      <c r="A425" s="12">
        <v>423</v>
      </c>
      <c r="B425" t="s">
        <v>1606</v>
      </c>
    </row>
    <row r="426" spans="1:2" x14ac:dyDescent="0.25">
      <c r="A426" s="12">
        <v>424</v>
      </c>
      <c r="B426" t="s">
        <v>2152</v>
      </c>
    </row>
    <row r="427" spans="1:2" x14ac:dyDescent="0.25">
      <c r="A427" s="12">
        <v>425</v>
      </c>
      <c r="B427" t="s">
        <v>2153</v>
      </c>
    </row>
    <row r="428" spans="1:2" x14ac:dyDescent="0.25">
      <c r="A428" s="12">
        <v>426</v>
      </c>
      <c r="B428" t="s">
        <v>2154</v>
      </c>
    </row>
    <row r="429" spans="1:2" x14ac:dyDescent="0.25">
      <c r="A429" s="12">
        <v>427</v>
      </c>
      <c r="B429" t="s">
        <v>1667</v>
      </c>
    </row>
    <row r="430" spans="1:2" x14ac:dyDescent="0.25">
      <c r="A430" s="12">
        <v>428</v>
      </c>
      <c r="B430" t="s">
        <v>1668</v>
      </c>
    </row>
    <row r="431" spans="1:2" x14ac:dyDescent="0.25">
      <c r="A431" s="12">
        <v>429</v>
      </c>
      <c r="B431" t="s">
        <v>2155</v>
      </c>
    </row>
    <row r="432" spans="1:2" x14ac:dyDescent="0.25">
      <c r="A432" s="12">
        <v>430</v>
      </c>
      <c r="B432" t="s">
        <v>2156</v>
      </c>
    </row>
    <row r="433" spans="1:2" x14ac:dyDescent="0.25">
      <c r="A433" s="12">
        <v>431</v>
      </c>
      <c r="B433" t="s">
        <v>2157</v>
      </c>
    </row>
    <row r="434" spans="1:2" x14ac:dyDescent="0.25">
      <c r="A434" s="12">
        <v>432</v>
      </c>
      <c r="B434" t="s">
        <v>2158</v>
      </c>
    </row>
    <row r="435" spans="1:2" x14ac:dyDescent="0.25">
      <c r="A435" s="12">
        <v>433</v>
      </c>
      <c r="B435" t="s">
        <v>2159</v>
      </c>
    </row>
    <row r="436" spans="1:2" x14ac:dyDescent="0.25">
      <c r="A436" s="12">
        <v>434</v>
      </c>
      <c r="B436" t="s">
        <v>2160</v>
      </c>
    </row>
    <row r="437" spans="1:2" x14ac:dyDescent="0.25">
      <c r="A437" s="12">
        <v>435</v>
      </c>
      <c r="B437" t="s">
        <v>2161</v>
      </c>
    </row>
    <row r="438" spans="1:2" x14ac:dyDescent="0.25">
      <c r="A438" s="12">
        <v>436</v>
      </c>
      <c r="B438" t="s">
        <v>2162</v>
      </c>
    </row>
    <row r="439" spans="1:2" x14ac:dyDescent="0.25">
      <c r="A439" s="12">
        <v>437</v>
      </c>
      <c r="B439" t="s">
        <v>2424</v>
      </c>
    </row>
    <row r="440" spans="1:2" x14ac:dyDescent="0.25">
      <c r="A440" s="12">
        <v>438</v>
      </c>
      <c r="B440" t="s">
        <v>1719</v>
      </c>
    </row>
    <row r="441" spans="1:2" x14ac:dyDescent="0.25">
      <c r="A441" s="12">
        <v>439</v>
      </c>
      <c r="B441" t="s">
        <v>1720</v>
      </c>
    </row>
    <row r="442" spans="1:2" x14ac:dyDescent="0.25">
      <c r="A442" s="12">
        <v>440</v>
      </c>
      <c r="B442" t="s">
        <v>1721</v>
      </c>
    </row>
    <row r="443" spans="1:2" x14ac:dyDescent="0.25">
      <c r="A443" s="12">
        <v>441</v>
      </c>
      <c r="B443" t="s">
        <v>2216</v>
      </c>
    </row>
    <row r="444" spans="1:2" x14ac:dyDescent="0.25">
      <c r="A444" s="12">
        <v>442</v>
      </c>
      <c r="B444" t="s">
        <v>2217</v>
      </c>
    </row>
    <row r="445" spans="1:2" x14ac:dyDescent="0.25">
      <c r="A445" s="12">
        <v>443</v>
      </c>
      <c r="B445" t="s">
        <v>2218</v>
      </c>
    </row>
    <row r="446" spans="1:2" x14ac:dyDescent="0.25">
      <c r="A446" s="12">
        <v>444</v>
      </c>
      <c r="B446" t="s">
        <v>2219</v>
      </c>
    </row>
    <row r="447" spans="1:2" x14ac:dyDescent="0.25">
      <c r="A447" s="12">
        <v>445</v>
      </c>
      <c r="B447" t="s">
        <v>2220</v>
      </c>
    </row>
    <row r="448" spans="1:2" x14ac:dyDescent="0.25">
      <c r="A448" s="12">
        <v>446</v>
      </c>
      <c r="B448" t="s">
        <v>2221</v>
      </c>
    </row>
    <row r="449" spans="1:2" x14ac:dyDescent="0.25">
      <c r="A449" s="12">
        <v>447</v>
      </c>
      <c r="B449" t="s">
        <v>2222</v>
      </c>
    </row>
    <row r="450" spans="1:2" x14ac:dyDescent="0.25">
      <c r="A450" s="12">
        <v>448</v>
      </c>
      <c r="B450" t="s">
        <v>2223</v>
      </c>
    </row>
    <row r="451" spans="1:2" x14ac:dyDescent="0.25">
      <c r="A451" s="12">
        <v>449</v>
      </c>
      <c r="B451" t="s">
        <v>2224</v>
      </c>
    </row>
    <row r="452" spans="1:2" x14ac:dyDescent="0.25">
      <c r="A452" s="12">
        <v>450</v>
      </c>
      <c r="B452" t="s">
        <v>2163</v>
      </c>
    </row>
    <row r="453" spans="1:2" x14ac:dyDescent="0.25">
      <c r="A453" s="12">
        <v>451</v>
      </c>
      <c r="B453" t="s">
        <v>2164</v>
      </c>
    </row>
    <row r="454" spans="1:2" x14ac:dyDescent="0.25">
      <c r="A454" s="12">
        <v>452</v>
      </c>
      <c r="B454" t="s">
        <v>2165</v>
      </c>
    </row>
    <row r="455" spans="1:2" x14ac:dyDescent="0.25">
      <c r="A455" s="12">
        <v>453</v>
      </c>
      <c r="B455" t="s">
        <v>2166</v>
      </c>
    </row>
    <row r="456" spans="1:2" x14ac:dyDescent="0.25">
      <c r="A456" s="12">
        <v>454</v>
      </c>
      <c r="B456" t="s">
        <v>2423</v>
      </c>
    </row>
    <row r="457" spans="1:2" x14ac:dyDescent="0.25">
      <c r="A457" s="12">
        <v>455</v>
      </c>
      <c r="B457" t="s">
        <v>2225</v>
      </c>
    </row>
    <row r="458" spans="1:2" x14ac:dyDescent="0.25">
      <c r="A458" s="12">
        <v>456</v>
      </c>
      <c r="B458" t="s">
        <v>2226</v>
      </c>
    </row>
    <row r="459" spans="1:2" x14ac:dyDescent="0.25">
      <c r="A459" s="12">
        <v>457</v>
      </c>
      <c r="B459" t="s">
        <v>2227</v>
      </c>
    </row>
    <row r="460" spans="1:2" x14ac:dyDescent="0.25">
      <c r="A460" s="12">
        <v>458</v>
      </c>
      <c r="B460" t="s">
        <v>2471</v>
      </c>
    </row>
    <row r="461" spans="1:2" x14ac:dyDescent="0.25">
      <c r="A461" s="12">
        <v>459</v>
      </c>
      <c r="B461" t="s">
        <v>2472</v>
      </c>
    </row>
    <row r="462" spans="1:2" x14ac:dyDescent="0.25">
      <c r="A462" s="12">
        <v>460</v>
      </c>
      <c r="B462" t="s">
        <v>2473</v>
      </c>
    </row>
    <row r="463" spans="1:2" x14ac:dyDescent="0.25">
      <c r="A463" s="12">
        <v>461</v>
      </c>
      <c r="B463" t="s">
        <v>2474</v>
      </c>
    </row>
    <row r="464" spans="1:2" x14ac:dyDescent="0.25">
      <c r="A464" s="12">
        <v>462</v>
      </c>
      <c r="B464" t="s">
        <v>2475</v>
      </c>
    </row>
    <row r="465" spans="1:3" x14ac:dyDescent="0.25">
      <c r="A465" s="12">
        <v>463</v>
      </c>
      <c r="B465" t="s">
        <v>2476</v>
      </c>
    </row>
    <row r="466" spans="1:3" x14ac:dyDescent="0.25">
      <c r="A466" s="12">
        <v>464</v>
      </c>
      <c r="B466" t="s">
        <v>2468</v>
      </c>
    </row>
    <row r="467" spans="1:3" x14ac:dyDescent="0.25">
      <c r="A467" s="12">
        <v>465</v>
      </c>
      <c r="B467" t="s">
        <v>2418</v>
      </c>
    </row>
    <row r="468" spans="1:3" x14ac:dyDescent="0.25">
      <c r="A468" s="12">
        <v>466</v>
      </c>
      <c r="B468" t="s">
        <v>2417</v>
      </c>
    </row>
    <row r="469" spans="1:3" x14ac:dyDescent="0.25">
      <c r="A469" s="12">
        <v>467</v>
      </c>
      <c r="B469" t="s">
        <v>2469</v>
      </c>
    </row>
    <row r="470" spans="1:3" x14ac:dyDescent="0.25">
      <c r="A470" s="12">
        <v>468</v>
      </c>
      <c r="B470" t="s">
        <v>2470</v>
      </c>
    </row>
    <row r="471" spans="1:3" x14ac:dyDescent="0.25">
      <c r="A471" s="12">
        <v>469</v>
      </c>
      <c r="B471" t="s">
        <v>2531</v>
      </c>
    </row>
    <row r="472" spans="1:3" x14ac:dyDescent="0.25">
      <c r="A472" s="12">
        <v>470</v>
      </c>
      <c r="B472" t="s">
        <v>2532</v>
      </c>
    </row>
    <row r="473" spans="1:3" x14ac:dyDescent="0.25">
      <c r="A473" s="12">
        <v>471</v>
      </c>
      <c r="B473" t="s">
        <v>2466</v>
      </c>
    </row>
    <row r="474" spans="1:3" x14ac:dyDescent="0.25">
      <c r="A474" s="12">
        <v>472</v>
      </c>
      <c r="B474" t="s">
        <v>2467</v>
      </c>
      <c r="C474" s="78"/>
    </row>
    <row r="475" spans="1:3" x14ac:dyDescent="0.25">
      <c r="A475" s="12">
        <v>473</v>
      </c>
      <c r="B475" t="s">
        <v>2438</v>
      </c>
      <c r="C475" s="78"/>
    </row>
    <row r="476" spans="1:3" x14ac:dyDescent="0.25">
      <c r="A476" s="12">
        <v>474</v>
      </c>
      <c r="C476" s="78"/>
    </row>
    <row r="477" spans="1:3" x14ac:dyDescent="0.25">
      <c r="A477" s="12">
        <v>475</v>
      </c>
      <c r="C477" s="78"/>
    </row>
    <row r="478" spans="1:3" x14ac:dyDescent="0.25">
      <c r="A478" s="12">
        <v>476</v>
      </c>
      <c r="B478" t="s">
        <v>2690</v>
      </c>
      <c r="C478" s="79"/>
    </row>
    <row r="479" spans="1:3" x14ac:dyDescent="0.25">
      <c r="A479" s="12">
        <v>477</v>
      </c>
      <c r="B479" t="s">
        <v>2691</v>
      </c>
      <c r="C479" s="80"/>
    </row>
    <row r="480" spans="1:3" x14ac:dyDescent="0.25">
      <c r="A480" s="12">
        <v>478</v>
      </c>
      <c r="B480" t="s">
        <v>2692</v>
      </c>
      <c r="C480" s="80"/>
    </row>
    <row r="481" spans="1:3" x14ac:dyDescent="0.25">
      <c r="A481" s="12">
        <v>479</v>
      </c>
      <c r="B481" t="s">
        <v>2693</v>
      </c>
      <c r="C481" s="80"/>
    </row>
    <row r="482" spans="1:3" x14ac:dyDescent="0.25">
      <c r="A482" s="12">
        <v>480</v>
      </c>
      <c r="B482" t="s">
        <v>2694</v>
      </c>
      <c r="C482" s="80"/>
    </row>
    <row r="483" spans="1:3" x14ac:dyDescent="0.25">
      <c r="A483" s="12">
        <v>481</v>
      </c>
      <c r="B483" t="s">
        <v>2533</v>
      </c>
      <c r="C483" s="80"/>
    </row>
    <row r="484" spans="1:3" x14ac:dyDescent="0.25">
      <c r="A484" s="12">
        <v>482</v>
      </c>
      <c r="B484" t="s">
        <v>2534</v>
      </c>
      <c r="C484" s="80"/>
    </row>
    <row r="485" spans="1:3" x14ac:dyDescent="0.25">
      <c r="A485" s="12">
        <v>483</v>
      </c>
      <c r="B485" t="s">
        <v>2535</v>
      </c>
      <c r="C485" s="80"/>
    </row>
    <row r="486" spans="1:3" x14ac:dyDescent="0.25">
      <c r="A486" s="12">
        <v>484</v>
      </c>
      <c r="B486" t="s">
        <v>2536</v>
      </c>
    </row>
    <row r="487" spans="1:3" x14ac:dyDescent="0.25">
      <c r="A487" s="12">
        <v>485</v>
      </c>
      <c r="B487" t="s">
        <v>2525</v>
      </c>
    </row>
    <row r="488" spans="1:3" x14ac:dyDescent="0.25">
      <c r="A488" s="12">
        <v>486</v>
      </c>
      <c r="B488" t="s">
        <v>2530</v>
      </c>
    </row>
    <row r="489" spans="1:3" x14ac:dyDescent="0.25">
      <c r="A489" s="12">
        <v>487</v>
      </c>
      <c r="B489" t="s">
        <v>2695</v>
      </c>
    </row>
    <row r="490" spans="1:3" x14ac:dyDescent="0.25">
      <c r="A490" s="12">
        <v>488</v>
      </c>
    </row>
    <row r="491" spans="1:3" x14ac:dyDescent="0.25">
      <c r="A491" s="12">
        <v>489</v>
      </c>
      <c r="B491" t="s">
        <v>2696</v>
      </c>
    </row>
    <row r="492" spans="1:3" x14ac:dyDescent="0.25">
      <c r="A492" s="12">
        <v>490</v>
      </c>
      <c r="B492" t="s">
        <v>2697</v>
      </c>
    </row>
    <row r="493" spans="1:3" x14ac:dyDescent="0.25">
      <c r="A493" s="12">
        <v>491</v>
      </c>
      <c r="B493" t="s">
        <v>2698</v>
      </c>
    </row>
    <row r="494" spans="1:3" x14ac:dyDescent="0.25">
      <c r="A494" s="12">
        <v>492</v>
      </c>
    </row>
    <row r="495" spans="1:3" x14ac:dyDescent="0.25">
      <c r="A495" s="12">
        <v>493</v>
      </c>
      <c r="B495" t="s">
        <v>2699</v>
      </c>
    </row>
    <row r="496" spans="1:3" x14ac:dyDescent="0.25">
      <c r="A496" s="12">
        <v>494</v>
      </c>
      <c r="B496" t="s">
        <v>2700</v>
      </c>
    </row>
    <row r="497" spans="1:2" x14ac:dyDescent="0.25">
      <c r="A497" s="12">
        <v>495</v>
      </c>
      <c r="B497" t="s">
        <v>2701</v>
      </c>
    </row>
    <row r="498" spans="1:2" x14ac:dyDescent="0.25">
      <c r="A498" s="12">
        <v>496</v>
      </c>
      <c r="B498" t="s">
        <v>2702</v>
      </c>
    </row>
    <row r="499" spans="1:2" x14ac:dyDescent="0.25">
      <c r="A499" s="12">
        <v>497</v>
      </c>
      <c r="B499" t="s">
        <v>2769</v>
      </c>
    </row>
    <row r="500" spans="1:2" x14ac:dyDescent="0.25">
      <c r="A500" s="12">
        <v>498</v>
      </c>
      <c r="B500" t="s">
        <v>2770</v>
      </c>
    </row>
    <row r="501" spans="1:2" x14ac:dyDescent="0.25">
      <c r="A501" s="12">
        <v>499</v>
      </c>
      <c r="B501" t="s">
        <v>2757</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488"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E44"/>
  <sheetViews>
    <sheetView workbookViewId="0">
      <pane ySplit="1" topLeftCell="A2" activePane="bottomLeft" state="frozen"/>
      <selection pane="bottomLeft" activeCell="I11" sqref="I11"/>
    </sheetView>
  </sheetViews>
  <sheetFormatPr baseColWidth="10" defaultRowHeight="15" x14ac:dyDescent="0.25"/>
  <cols>
    <col min="4" max="4" width="30.28515625" bestFit="1" customWidth="1"/>
  </cols>
  <sheetData>
    <row r="1" spans="1:5" s="98" customFormat="1" ht="35.25" customHeight="1" x14ac:dyDescent="0.25">
      <c r="A1" s="103" t="s">
        <v>2760</v>
      </c>
    </row>
    <row r="2" spans="1:5" s="91" customFormat="1" ht="21" customHeight="1" x14ac:dyDescent="0.25">
      <c r="A2" s="92" t="s">
        <v>2762</v>
      </c>
      <c r="B2" s="93" t="s">
        <v>2771</v>
      </c>
      <c r="C2" s="93" t="s">
        <v>2772</v>
      </c>
      <c r="D2" s="93" t="s">
        <v>1377</v>
      </c>
      <c r="E2" s="91" t="s">
        <v>2761</v>
      </c>
    </row>
    <row r="3" spans="1:5" x14ac:dyDescent="0.25">
      <c r="A3" s="78"/>
    </row>
    <row r="4" spans="1:5" x14ac:dyDescent="0.25">
      <c r="A4" s="78"/>
    </row>
    <row r="5" spans="1:5" x14ac:dyDescent="0.25">
      <c r="A5" s="78"/>
    </row>
    <row r="6" spans="1:5" x14ac:dyDescent="0.25">
      <c r="A6" s="78"/>
    </row>
    <row r="7" spans="1:5" x14ac:dyDescent="0.25">
      <c r="A7" s="78"/>
    </row>
    <row r="8" spans="1:5" x14ac:dyDescent="0.25">
      <c r="A8" s="78"/>
    </row>
    <row r="9" spans="1:5" x14ac:dyDescent="0.25">
      <c r="A9" s="78"/>
    </row>
    <row r="10" spans="1:5" x14ac:dyDescent="0.25">
      <c r="A10" s="78"/>
    </row>
    <row r="11" spans="1:5" x14ac:dyDescent="0.25">
      <c r="A11" s="78"/>
    </row>
    <row r="12" spans="1:5" x14ac:dyDescent="0.25">
      <c r="A12" s="78"/>
    </row>
    <row r="13" spans="1:5" x14ac:dyDescent="0.25">
      <c r="A13" s="78"/>
    </row>
    <row r="14" spans="1:5" x14ac:dyDescent="0.25">
      <c r="A14" s="78"/>
    </row>
    <row r="15" spans="1:5" x14ac:dyDescent="0.25">
      <c r="A15" s="78"/>
    </row>
    <row r="16" spans="1:5" x14ac:dyDescent="0.25">
      <c r="A16" s="78"/>
    </row>
    <row r="17" spans="1:1" x14ac:dyDescent="0.25">
      <c r="A17" s="78"/>
    </row>
    <row r="18" spans="1:1" x14ac:dyDescent="0.25">
      <c r="A18" s="78"/>
    </row>
    <row r="19" spans="1:1" x14ac:dyDescent="0.25">
      <c r="A19" s="78"/>
    </row>
    <row r="20" spans="1:1" x14ac:dyDescent="0.25">
      <c r="A20" s="78"/>
    </row>
    <row r="21" spans="1:1" x14ac:dyDescent="0.25">
      <c r="A21" s="78"/>
    </row>
    <row r="22" spans="1:1" x14ac:dyDescent="0.25">
      <c r="A22" s="78"/>
    </row>
    <row r="23" spans="1:1" x14ac:dyDescent="0.25">
      <c r="A23" s="78"/>
    </row>
    <row r="24" spans="1:1" x14ac:dyDescent="0.25">
      <c r="A24" s="78"/>
    </row>
    <row r="25" spans="1:1" x14ac:dyDescent="0.25">
      <c r="A25" s="78"/>
    </row>
    <row r="26" spans="1:1" x14ac:dyDescent="0.25">
      <c r="A26" s="78"/>
    </row>
    <row r="27" spans="1:1" x14ac:dyDescent="0.25">
      <c r="A27" s="78"/>
    </row>
    <row r="28" spans="1:1" x14ac:dyDescent="0.25">
      <c r="A28" s="78"/>
    </row>
    <row r="29" spans="1:1" x14ac:dyDescent="0.25">
      <c r="A29" s="78"/>
    </row>
    <row r="30" spans="1:1" x14ac:dyDescent="0.25">
      <c r="A30" s="78"/>
    </row>
    <row r="31" spans="1:1" x14ac:dyDescent="0.25">
      <c r="A31" s="78"/>
    </row>
    <row r="32" spans="1:1" x14ac:dyDescent="0.25">
      <c r="A32" s="78"/>
    </row>
    <row r="33" spans="1:1" x14ac:dyDescent="0.25">
      <c r="A33" s="78"/>
    </row>
    <row r="34" spans="1:1" x14ac:dyDescent="0.25">
      <c r="A34" s="78"/>
    </row>
    <row r="35" spans="1:1" x14ac:dyDescent="0.25">
      <c r="A35" s="78"/>
    </row>
    <row r="36" spans="1:1" x14ac:dyDescent="0.25">
      <c r="A36" s="78"/>
    </row>
    <row r="37" spans="1:1" x14ac:dyDescent="0.25">
      <c r="A37" s="78"/>
    </row>
    <row r="38" spans="1:1" x14ac:dyDescent="0.25">
      <c r="A38" s="78"/>
    </row>
    <row r="39" spans="1:1" x14ac:dyDescent="0.25">
      <c r="A39" s="78"/>
    </row>
    <row r="40" spans="1:1" x14ac:dyDescent="0.25">
      <c r="A40" s="78"/>
    </row>
    <row r="41" spans="1:1" x14ac:dyDescent="0.25">
      <c r="A41" s="78"/>
    </row>
    <row r="42" spans="1:1" x14ac:dyDescent="0.25">
      <c r="A42" s="78"/>
    </row>
    <row r="43" spans="1:1" x14ac:dyDescent="0.25">
      <c r="A43" s="78"/>
    </row>
    <row r="44" spans="1:1" x14ac:dyDescent="0.25">
      <c r="A44" s="78"/>
    </row>
  </sheetData>
  <autoFilter ref="A2:D883" xr:uid="{6D5CB378-C4C7-4C5D-A362-D10951D9C051}">
    <sortState xmlns:xlrd2="http://schemas.microsoft.com/office/spreadsheetml/2017/richdata2" ref="A3:D44">
      <sortCondition ref="A2:A883"/>
    </sortState>
  </autoFilter>
  <mergeCells count="1">
    <mergeCell ref="A1:XFD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5"/>
  <sheetViews>
    <sheetView workbookViewId="0">
      <pane ySplit="2" topLeftCell="A23" activePane="bottomLeft" state="frozen"/>
      <selection pane="bottomLeft" activeCell="F34" sqref="F34"/>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4" t="s">
        <v>2314</v>
      </c>
      <c r="B1" s="104"/>
      <c r="C1" s="104"/>
      <c r="D1" s="104"/>
      <c r="E1" s="104"/>
      <c r="F1" s="104"/>
      <c r="G1" s="104"/>
      <c r="H1" s="104"/>
      <c r="I1" s="104"/>
    </row>
    <row r="2" spans="1:10" ht="75" x14ac:dyDescent="0.25">
      <c r="A2" s="1" t="s">
        <v>2305</v>
      </c>
      <c r="B2" s="1" t="s">
        <v>2306</v>
      </c>
      <c r="C2" s="1" t="s">
        <v>2307</v>
      </c>
      <c r="D2" s="11" t="s">
        <v>2405</v>
      </c>
      <c r="E2" s="1" t="s">
        <v>2312</v>
      </c>
      <c r="F2" s="1" t="s">
        <v>2313</v>
      </c>
      <c r="G2" s="1" t="s">
        <v>2342</v>
      </c>
      <c r="H2" s="1" t="s">
        <v>2392</v>
      </c>
      <c r="I2" s="1" t="s">
        <v>2393</v>
      </c>
      <c r="J2" s="75" t="s">
        <v>2395</v>
      </c>
    </row>
    <row r="3" spans="1:10" x14ac:dyDescent="0.25">
      <c r="A3">
        <v>1</v>
      </c>
      <c r="B3">
        <v>1</v>
      </c>
      <c r="C3" t="str">
        <f t="shared" ref="C3:C21" si="0">IF(A3=B3,"X","")</f>
        <v>X</v>
      </c>
      <c r="D3" s="74"/>
      <c r="E3" t="s">
        <v>2309</v>
      </c>
      <c r="F3" t="s">
        <v>2309</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2308</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2310</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2311</v>
      </c>
      <c r="G8" t="str">
        <f t="shared" si="1"/>
        <v/>
      </c>
      <c r="H8" t="str">
        <f t="shared" si="2"/>
        <v/>
      </c>
      <c r="I8" t="str">
        <f t="shared" si="3"/>
        <v/>
      </c>
      <c r="J8" s="30" t="str">
        <f t="shared" si="4"/>
        <v>{ parentCategory=1, category=15, zoneIds={382}},--Reaper's March</v>
      </c>
    </row>
    <row r="9" spans="1:10" x14ac:dyDescent="0.25">
      <c r="A9">
        <v>2</v>
      </c>
      <c r="B9">
        <v>2</v>
      </c>
      <c r="C9" t="str">
        <f t="shared" si="0"/>
        <v>X</v>
      </c>
      <c r="D9" s="74" t="e">
        <f>VLOOKUP(E9,'ESO zone constants'!$D$3:$H$10001,5,FALSE)</f>
        <v>#N/A</v>
      </c>
      <c r="E9" t="s">
        <v>2396</v>
      </c>
      <c r="F9" t="s">
        <v>2315</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2324</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2325</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2326</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4" t="e">
        <f>VLOOKUP(E15,'ESO zone constants'!$D$3:$H$10001,5,FALSE)</f>
        <v>#N/A</v>
      </c>
      <c r="E15" t="s">
        <v>2397</v>
      </c>
      <c r="F15" t="s">
        <v>2316</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2327</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2328</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2329</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2330</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4" t="e">
        <f>VLOOKUP(E21,'ESO zone constants'!$D$3:$H$10001,5,FALSE)</f>
        <v>#N/A</v>
      </c>
      <c r="E21" t="s">
        <v>2398</v>
      </c>
      <c r="F21" t="s">
        <v>2317</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2333</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2332</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2336</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2335</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2338</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1394</v>
      </c>
      <c r="F29" t="s">
        <v>2334</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1592</v>
      </c>
      <c r="F30" t="s">
        <v>2337</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1699</v>
      </c>
      <c r="F31" t="s">
        <v>2339</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2228</v>
      </c>
      <c r="F32" t="s">
        <v>2331</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2465</v>
      </c>
      <c r="F33" t="s">
        <v>2768</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4" t="e">
        <f>VLOOKUP(E34,'ESO zone constants'!$D$3:$H$10001,5,FALSE)</f>
        <v>#N/A</v>
      </c>
      <c r="E34" t="s">
        <v>2399</v>
      </c>
      <c r="F34" t="s">
        <v>2318</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2354</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2350</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2344</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2353</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2347</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2341</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2340</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2343</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2349</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2351</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2352</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2348</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2345</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2346</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4" t="e">
        <f>VLOOKUP(E51,'ESO zone constants'!$D$3:$H$10001,5,FALSE)</f>
        <v>#N/A</v>
      </c>
      <c r="E51" t="s">
        <v>2400</v>
      </c>
      <c r="F51" t="s">
        <v>2319</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2359</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2371</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2372</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2367</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2355</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2357</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2363</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2360</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2364</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2366</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2369</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2358</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1492</v>
      </c>
      <c r="F64" t="s">
        <v>2361</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1491</v>
      </c>
      <c r="F65" t="s">
        <v>2365</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1656</v>
      </c>
      <c r="F66" t="s">
        <v>2356</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1655</v>
      </c>
      <c r="F67" t="s">
        <v>2370</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1816</v>
      </c>
      <c r="F68" t="s">
        <v>2362</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1821</v>
      </c>
      <c r="F69" t="s">
        <v>2368</v>
      </c>
      <c r="G69" t="str">
        <f t="shared" ref="G69:G95" si="12">IF(OR(A69=5,A69=6,),"X","")</f>
        <v>X</v>
      </c>
      <c r="H69" t="str">
        <f t="shared" ref="H69:H95" si="13">IF(OR(A69=7,),"X","")</f>
        <v/>
      </c>
      <c r="I69" t="str">
        <f t="shared" ref="I69:I95" si="14">IF(OR(A69=8,),"X","")</f>
        <v/>
      </c>
      <c r="J69" s="30" t="str">
        <f t="shared" ref="J69:J95"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2413</v>
      </c>
      <c r="F70" t="s">
        <v>2432</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2414</v>
      </c>
      <c r="F71" t="s">
        <v>2433</v>
      </c>
      <c r="G71" t="str">
        <f t="shared" si="12"/>
        <v>X</v>
      </c>
      <c r="H71" t="str">
        <f t="shared" si="13"/>
        <v/>
      </c>
      <c r="I71" t="str">
        <f t="shared" si="14"/>
        <v/>
      </c>
      <c r="J71" s="30" t="str">
        <f t="shared" si="15"/>
        <v>{ parentCategory=6, category=92, zoneIds={1229}, isDungeon=true},--The Cauldron</v>
      </c>
    </row>
    <row r="72" spans="1:10" x14ac:dyDescent="0.25">
      <c r="A72">
        <v>7</v>
      </c>
      <c r="B72">
        <v>7</v>
      </c>
      <c r="C72" t="str">
        <f>IF(A72=B72,"X","")</f>
        <v>X</v>
      </c>
      <c r="D72" s="74" t="e">
        <f>VLOOKUP(E72,'ESO zone constants'!$D$3:$H$10001,5,FALSE)</f>
        <v>#N/A</v>
      </c>
      <c r="E72" t="s">
        <v>2401</v>
      </c>
      <c r="F72" t="s">
        <v>2320</v>
      </c>
      <c r="G72" t="str">
        <f t="shared" si="12"/>
        <v/>
      </c>
      <c r="H72" t="str">
        <f t="shared" si="13"/>
        <v>X</v>
      </c>
      <c r="I72" t="str">
        <f t="shared" si="14"/>
        <v/>
      </c>
      <c r="J72" s="30" t="str">
        <f t="shared" si="15"/>
        <v>--Trials</v>
      </c>
    </row>
    <row r="73" spans="1:10" x14ac:dyDescent="0.25">
      <c r="A73">
        <v>7</v>
      </c>
      <c r="B73">
        <v>71</v>
      </c>
      <c r="D73">
        <f>VLOOKUP(E73,'ESO zone constants'!$D$3:$H$10001,5,FALSE)</f>
        <v>638</v>
      </c>
      <c r="E73" t="s">
        <v>444</v>
      </c>
      <c r="F73" t="s">
        <v>2374</v>
      </c>
      <c r="G73" t="str">
        <f t="shared" si="12"/>
        <v/>
      </c>
      <c r="H73" t="str">
        <f t="shared" si="13"/>
        <v>X</v>
      </c>
      <c r="I73" t="str">
        <f t="shared" si="14"/>
        <v/>
      </c>
      <c r="J73" s="30" t="str">
        <f t="shared" si="15"/>
        <v>{ parentCategory=7, category=71, zoneIds={638}, isTrial=true},--Aetherian Archive</v>
      </c>
    </row>
    <row r="74" spans="1:10" x14ac:dyDescent="0.25">
      <c r="A74">
        <v>7</v>
      </c>
      <c r="B74">
        <v>72</v>
      </c>
      <c r="D74">
        <f>VLOOKUP(E74,'ESO zone constants'!$D$3:$H$10001,5,FALSE)</f>
        <v>636</v>
      </c>
      <c r="E74" t="s">
        <v>442</v>
      </c>
      <c r="F74" t="s">
        <v>2380</v>
      </c>
      <c r="G74" t="str">
        <f t="shared" si="12"/>
        <v/>
      </c>
      <c r="H74" t="str">
        <f t="shared" si="13"/>
        <v>X</v>
      </c>
      <c r="I74" t="str">
        <f t="shared" si="14"/>
        <v/>
      </c>
      <c r="J74" s="30" t="str">
        <f t="shared" si="15"/>
        <v>{ parentCategory=7, category=72, zoneIds={636}, isTrial=true},--Hel Ra Citadel</v>
      </c>
    </row>
    <row r="75" spans="1:10" x14ac:dyDescent="0.25">
      <c r="A75">
        <v>7</v>
      </c>
      <c r="B75">
        <v>73</v>
      </c>
      <c r="D75">
        <f>VLOOKUP(E75,'ESO zone constants'!$D$3:$H$10001,5,FALSE)</f>
        <v>639</v>
      </c>
      <c r="E75" t="s">
        <v>445</v>
      </c>
      <c r="F75" t="s">
        <v>445</v>
      </c>
      <c r="G75" t="str">
        <f t="shared" si="12"/>
        <v/>
      </c>
      <c r="H75" t="str">
        <f t="shared" si="13"/>
        <v>X</v>
      </c>
      <c r="I75" t="str">
        <f t="shared" si="14"/>
        <v/>
      </c>
      <c r="J75" s="30" t="str">
        <f t="shared" si="15"/>
        <v>{ parentCategory=7, category=73, zoneIds={639}, isTrial=true},--Sanctum Ophidia</v>
      </c>
    </row>
    <row r="76" spans="1:10" x14ac:dyDescent="0.25">
      <c r="A76">
        <v>7</v>
      </c>
      <c r="B76">
        <v>74</v>
      </c>
      <c r="D76">
        <f>VLOOKUP(E76,'ESO zone constants'!$D$3:$H$10001,5,FALSE)</f>
        <v>725</v>
      </c>
      <c r="E76" t="s">
        <v>477</v>
      </c>
      <c r="F76" t="s">
        <v>2377</v>
      </c>
      <c r="G76" t="str">
        <f t="shared" si="12"/>
        <v/>
      </c>
      <c r="H76" t="str">
        <f t="shared" si="13"/>
        <v>X</v>
      </c>
      <c r="I76" t="str">
        <f t="shared" si="14"/>
        <v/>
      </c>
      <c r="J76" s="30" t="str">
        <f t="shared" si="15"/>
        <v>{ parentCategory=7, category=74, zoneIds={725}, isTrial=true},--Maw of Lorkhaj</v>
      </c>
    </row>
    <row r="77" spans="1:10" x14ac:dyDescent="0.25">
      <c r="A77">
        <v>7</v>
      </c>
      <c r="B77">
        <v>75</v>
      </c>
      <c r="D77">
        <f>VLOOKUP(E77,'ESO zone constants'!$D$3:$H$10001,5,FALSE)</f>
        <v>975</v>
      </c>
      <c r="E77" t="s">
        <v>640</v>
      </c>
      <c r="F77" t="s">
        <v>2375</v>
      </c>
      <c r="G77" t="str">
        <f t="shared" si="12"/>
        <v/>
      </c>
      <c r="H77" t="str">
        <f t="shared" si="13"/>
        <v>X</v>
      </c>
      <c r="I77" t="str">
        <f t="shared" si="14"/>
        <v/>
      </c>
      <c r="J77" s="30" t="str">
        <f t="shared" si="15"/>
        <v>{ parentCategory=7, category=75, zoneIds={975}, isTrial=true},--Halls of Fabrication</v>
      </c>
    </row>
    <row r="78" spans="1:10" x14ac:dyDescent="0.25">
      <c r="A78">
        <v>7</v>
      </c>
      <c r="B78">
        <v>76</v>
      </c>
      <c r="D78">
        <f>VLOOKUP(E78,'ESO zone constants'!$D$3:$H$10001,5,FALSE)</f>
        <v>1000</v>
      </c>
      <c r="E78" t="s">
        <v>660</v>
      </c>
      <c r="F78" t="s">
        <v>2373</v>
      </c>
      <c r="G78" t="str">
        <f t="shared" si="12"/>
        <v/>
      </c>
      <c r="H78" t="str">
        <f t="shared" si="13"/>
        <v>X</v>
      </c>
      <c r="I78" t="str">
        <f t="shared" si="14"/>
        <v/>
      </c>
      <c r="J78" s="30" t="str">
        <f t="shared" si="15"/>
        <v>{ parentCategory=7, category=76, zoneIds={1000}, isTrial=true},--Asylum Sanctorium</v>
      </c>
    </row>
    <row r="79" spans="1:10" x14ac:dyDescent="0.25">
      <c r="A79">
        <v>7</v>
      </c>
      <c r="B79">
        <v>77</v>
      </c>
      <c r="D79">
        <f>VLOOKUP(E79,'ESO zone constants'!$D$3:$H$10001,5,FALSE)</f>
        <v>1051</v>
      </c>
      <c r="E79" t="s">
        <v>700</v>
      </c>
      <c r="F79" t="s">
        <v>2379</v>
      </c>
      <c r="G79" t="str">
        <f t="shared" si="12"/>
        <v/>
      </c>
      <c r="H79" t="str">
        <f t="shared" si="13"/>
        <v>X</v>
      </c>
      <c r="I79" t="str">
        <f t="shared" si="14"/>
        <v/>
      </c>
      <c r="J79" s="30" t="str">
        <f t="shared" si="15"/>
        <v>{ parentCategory=7, category=77, zoneIds={1051}, isTrial=true},--Cloudrest</v>
      </c>
    </row>
    <row r="80" spans="1:10" x14ac:dyDescent="0.25">
      <c r="A80">
        <v>7</v>
      </c>
      <c r="B80">
        <v>78</v>
      </c>
      <c r="D80">
        <f>VLOOKUP(E80,'ESO zone constants'!$D$3:$H$10001,5,FALSE)</f>
        <v>1121</v>
      </c>
      <c r="E80" t="s">
        <v>1350</v>
      </c>
      <c r="F80" t="s">
        <v>2378</v>
      </c>
      <c r="G80" t="str">
        <f t="shared" si="12"/>
        <v/>
      </c>
      <c r="H80" t="str">
        <f t="shared" si="13"/>
        <v>X</v>
      </c>
      <c r="I80" t="str">
        <f t="shared" si="14"/>
        <v/>
      </c>
      <c r="J80" s="30" t="str">
        <f t="shared" si="15"/>
        <v>{ parentCategory=7, category=78, zoneIds={1121}, isTrial=true},--Sunspire</v>
      </c>
    </row>
    <row r="81" spans="1:10" x14ac:dyDescent="0.25">
      <c r="A81">
        <v>7</v>
      </c>
      <c r="B81">
        <v>79</v>
      </c>
      <c r="D81">
        <f>VLOOKUP(E81,'ESO zone constants'!$D$3:$H$10001,5,FALSE)</f>
        <v>1196</v>
      </c>
      <c r="E81" t="s">
        <v>1718</v>
      </c>
      <c r="F81" t="s">
        <v>2376</v>
      </c>
      <c r="G81" t="str">
        <f t="shared" si="12"/>
        <v/>
      </c>
      <c r="H81" t="str">
        <f t="shared" si="13"/>
        <v>X</v>
      </c>
      <c r="I81" t="str">
        <f t="shared" si="14"/>
        <v/>
      </c>
      <c r="J81" s="30" t="str">
        <f t="shared" si="15"/>
        <v>{ parentCategory=7, category=79, zoneIds={1196}, isTrial=true},--Kyne's Aegis</v>
      </c>
    </row>
    <row r="82" spans="1:10" x14ac:dyDescent="0.25">
      <c r="A82">
        <v>8</v>
      </c>
      <c r="B82">
        <v>8</v>
      </c>
      <c r="C82" t="str">
        <f>IF(A82=B82,"X","")</f>
        <v>X</v>
      </c>
      <c r="D82" s="74" t="e">
        <f>VLOOKUP(E82,'ESO zone constants'!$D$3:$H$10001,5,FALSE)</f>
        <v>#N/A</v>
      </c>
      <c r="E82" t="s">
        <v>2402</v>
      </c>
      <c r="F82" t="s">
        <v>2321</v>
      </c>
      <c r="G82" t="str">
        <f t="shared" si="12"/>
        <v/>
      </c>
      <c r="H82" t="str">
        <f t="shared" si="13"/>
        <v/>
      </c>
      <c r="I82" t="str">
        <f t="shared" si="14"/>
        <v>X</v>
      </c>
      <c r="J82" s="30" t="str">
        <f t="shared" si="15"/>
        <v>--Arenas</v>
      </c>
    </row>
    <row r="83" spans="1:10" x14ac:dyDescent="0.25">
      <c r="A83">
        <v>8</v>
      </c>
      <c r="B83">
        <v>80</v>
      </c>
      <c r="D83">
        <f>VLOOKUP(E83,'ESO zone constants'!$D$3:$H$10001,5,FALSE)</f>
        <v>635</v>
      </c>
      <c r="E83" t="s">
        <v>441</v>
      </c>
      <c r="F83" t="s">
        <v>2381</v>
      </c>
      <c r="G83" t="str">
        <f t="shared" si="12"/>
        <v/>
      </c>
      <c r="H83" t="str">
        <f t="shared" si="13"/>
        <v/>
      </c>
      <c r="I83" t="str">
        <f t="shared" si="14"/>
        <v>X</v>
      </c>
      <c r="J83" s="30" t="str">
        <f t="shared" si="15"/>
        <v>{ parentCategory=8, category=80, zoneIds={635}, isArena=true},--Dragonstar Arena</v>
      </c>
    </row>
    <row r="84" spans="1:10" x14ac:dyDescent="0.25">
      <c r="A84">
        <v>8</v>
      </c>
      <c r="B84">
        <v>81</v>
      </c>
      <c r="D84">
        <f>VLOOKUP(E84,'ESO zone constants'!$D$3:$H$10001,5,FALSE)</f>
        <v>677</v>
      </c>
      <c r="E84" t="s">
        <v>451</v>
      </c>
      <c r="F84" t="s">
        <v>2383</v>
      </c>
      <c r="G84" t="str">
        <f t="shared" si="12"/>
        <v/>
      </c>
      <c r="H84" t="str">
        <f t="shared" si="13"/>
        <v/>
      </c>
      <c r="I84" t="str">
        <f t="shared" si="14"/>
        <v>X</v>
      </c>
      <c r="J84" s="30" t="str">
        <f t="shared" si="15"/>
        <v>{ parentCategory=8, category=81, zoneIds={677}, isArena=true},--Maelstrom Arena</v>
      </c>
    </row>
    <row r="85" spans="1:10" x14ac:dyDescent="0.25">
      <c r="A85">
        <v>8</v>
      </c>
      <c r="B85">
        <v>82</v>
      </c>
      <c r="D85">
        <f>VLOOKUP(E85,'ESO zone constants'!$D$3:$H$10001,5,FALSE)</f>
        <v>1082</v>
      </c>
      <c r="E85" t="s">
        <v>721</v>
      </c>
      <c r="F85" t="s">
        <v>2384</v>
      </c>
      <c r="G85" t="str">
        <f t="shared" si="12"/>
        <v/>
      </c>
      <c r="H85" t="str">
        <f t="shared" si="13"/>
        <v/>
      </c>
      <c r="I85" t="str">
        <f t="shared" si="14"/>
        <v>X</v>
      </c>
      <c r="J85" s="30" t="str">
        <f t="shared" si="15"/>
        <v>{ parentCategory=8, category=82, zoneIds={1082}, isArena=true},--Blackrose Prison</v>
      </c>
    </row>
    <row r="86" spans="1:10" x14ac:dyDescent="0.25">
      <c r="A86">
        <v>8</v>
      </c>
      <c r="B86">
        <v>90</v>
      </c>
      <c r="D86">
        <f>VLOOKUP(E86,'ESO zone constants'!$D$3:$H$10001,5,FALSE)</f>
        <v>1227</v>
      </c>
      <c r="E86" t="s">
        <v>2227</v>
      </c>
      <c r="F86" t="s">
        <v>2382</v>
      </c>
      <c r="G86" t="str">
        <f t="shared" si="12"/>
        <v/>
      </c>
      <c r="H86" t="str">
        <f t="shared" si="13"/>
        <v/>
      </c>
      <c r="I86" t="str">
        <f t="shared" si="14"/>
        <v>X</v>
      </c>
      <c r="J86" s="30" t="str">
        <f t="shared" si="15"/>
        <v>{ parentCategory=8, category=90, zoneIds={1227}, isArena=true},--Vateshran Hollows</v>
      </c>
    </row>
    <row r="87" spans="1:10" x14ac:dyDescent="0.25">
      <c r="A87">
        <v>9</v>
      </c>
      <c r="B87">
        <v>9</v>
      </c>
      <c r="C87" t="str">
        <f>IF(A87=B87,"X","")</f>
        <v>X</v>
      </c>
      <c r="D87" s="74" t="e">
        <f>VLOOKUP(E87,'ESO zone constants'!$D$3:$H$10001,5,FALSE)</f>
        <v>#N/A</v>
      </c>
      <c r="E87" t="s">
        <v>2322</v>
      </c>
      <c r="F87" t="s">
        <v>2322</v>
      </c>
      <c r="G87" t="str">
        <f t="shared" si="12"/>
        <v/>
      </c>
      <c r="H87" t="str">
        <f t="shared" si="13"/>
        <v/>
      </c>
      <c r="I87" t="str">
        <f t="shared" si="14"/>
        <v/>
      </c>
      <c r="J87" s="30" t="str">
        <f t="shared" si="15"/>
        <v>--PVP</v>
      </c>
    </row>
    <row r="88" spans="1:10" x14ac:dyDescent="0.25">
      <c r="A88">
        <v>9</v>
      </c>
      <c r="B88">
        <v>83</v>
      </c>
      <c r="D88">
        <f>VLOOKUP(E88,'ESO zone constants'!$D$3:$H$10001,5,FALSE)</f>
        <v>181</v>
      </c>
      <c r="E88" t="s">
        <v>125</v>
      </c>
      <c r="F88" t="s">
        <v>125</v>
      </c>
      <c r="G88" t="str">
        <f t="shared" si="12"/>
        <v/>
      </c>
      <c r="H88" t="str">
        <f t="shared" si="13"/>
        <v/>
      </c>
      <c r="I88" t="str">
        <f t="shared" si="14"/>
        <v/>
      </c>
      <c r="J88" s="30" t="str">
        <f t="shared" si="15"/>
        <v>{ parentCategory=9, category=83, zoneIds={181}},--Cyrodiil</v>
      </c>
    </row>
    <row r="89" spans="1:10" x14ac:dyDescent="0.25">
      <c r="A89">
        <v>9</v>
      </c>
      <c r="B89">
        <v>84</v>
      </c>
      <c r="D89">
        <f>VLOOKUP(E89,'ESO zone constants'!$D$3:$H$10001,5,FALSE)</f>
        <v>584</v>
      </c>
      <c r="E89" t="s">
        <v>39</v>
      </c>
      <c r="F89" t="s">
        <v>2385</v>
      </c>
      <c r="G89" t="str">
        <f t="shared" si="12"/>
        <v/>
      </c>
      <c r="H89" t="str">
        <f t="shared" si="13"/>
        <v/>
      </c>
      <c r="I89" t="str">
        <f t="shared" si="14"/>
        <v/>
      </c>
      <c r="J89" s="30" t="str">
        <f t="shared" si="15"/>
        <v>{ parentCategory=9, category=84, zoneIds={584}},--Imperial City</v>
      </c>
    </row>
    <row r="90" spans="1:10" x14ac:dyDescent="0.25">
      <c r="A90">
        <v>9</v>
      </c>
      <c r="B90">
        <v>85</v>
      </c>
      <c r="E90" t="s">
        <v>2394</v>
      </c>
      <c r="F90" t="s">
        <v>2386</v>
      </c>
      <c r="G90" t="str">
        <f t="shared" si="12"/>
        <v/>
      </c>
      <c r="H90" t="str">
        <f t="shared" si="13"/>
        <v/>
      </c>
      <c r="I90" t="str">
        <f t="shared" si="14"/>
        <v/>
      </c>
      <c r="J90" s="30" t="str">
        <f t="shared" si="15"/>
        <v>{ parentCategory=9, category=85},--Battlegrounds</v>
      </c>
    </row>
    <row r="91" spans="1:10" x14ac:dyDescent="0.25">
      <c r="A91">
        <v>10</v>
      </c>
      <c r="B91">
        <v>10</v>
      </c>
      <c r="C91" t="str">
        <f>IF(A91=B91,"X","")</f>
        <v>X</v>
      </c>
      <c r="D91" s="74" t="e">
        <f>VLOOKUP(E91,'ESO zone constants'!$D$3:$H$10001,5,FALSE)</f>
        <v>#N/A</v>
      </c>
      <c r="E91" t="s">
        <v>2403</v>
      </c>
      <c r="F91" t="s">
        <v>2323</v>
      </c>
      <c r="G91" t="str">
        <f t="shared" si="12"/>
        <v/>
      </c>
      <c r="H91" t="str">
        <f t="shared" si="13"/>
        <v/>
      </c>
      <c r="I91" t="str">
        <f t="shared" si="14"/>
        <v/>
      </c>
      <c r="J91" s="30" t="str">
        <f t="shared" si="15"/>
        <v>--Miscellaneous</v>
      </c>
    </row>
    <row r="92" spans="1:10" x14ac:dyDescent="0.25">
      <c r="A92">
        <v>10</v>
      </c>
      <c r="B92">
        <v>26</v>
      </c>
      <c r="E92" t="s">
        <v>2404</v>
      </c>
      <c r="F92" t="s">
        <v>2390</v>
      </c>
      <c r="G92" t="str">
        <f t="shared" si="12"/>
        <v/>
      </c>
      <c r="H92" t="str">
        <f t="shared" si="13"/>
        <v/>
      </c>
      <c r="I92" t="str">
        <f t="shared" si="14"/>
        <v/>
      </c>
      <c r="J92" s="30" t="str">
        <f t="shared" si="15"/>
        <v>{ parentCategory=10, category=26},--Beginner zones</v>
      </c>
    </row>
    <row r="93" spans="1:10" x14ac:dyDescent="0.25">
      <c r="A93">
        <v>10</v>
      </c>
      <c r="B93">
        <v>27</v>
      </c>
      <c r="D93">
        <f>VLOOKUP(E93,'ESO zone constants'!$D$3:$H$10001,5,FALSE)</f>
        <v>347</v>
      </c>
      <c r="E93" t="s">
        <v>241</v>
      </c>
      <c r="F93" t="s">
        <v>2388</v>
      </c>
      <c r="G93" t="str">
        <f t="shared" si="12"/>
        <v/>
      </c>
      <c r="H93" t="str">
        <f t="shared" si="13"/>
        <v/>
      </c>
      <c r="I93" t="str">
        <f t="shared" si="14"/>
        <v/>
      </c>
      <c r="J93" s="30" t="str">
        <f t="shared" si="15"/>
        <v>{ parentCategory=10, category=27, zoneIds={347}},--Coldharbour</v>
      </c>
    </row>
    <row r="94" spans="1:10" x14ac:dyDescent="0.25">
      <c r="A94">
        <v>10</v>
      </c>
      <c r="B94">
        <v>28</v>
      </c>
      <c r="D94">
        <f>VLOOKUP(E94,'ESO zone constants'!$D$3:$H$10001,5,FALSE)</f>
        <v>888</v>
      </c>
      <c r="E94" t="s">
        <v>565</v>
      </c>
      <c r="F94" t="s">
        <v>2389</v>
      </c>
      <c r="G94" t="str">
        <f t="shared" si="12"/>
        <v/>
      </c>
      <c r="H94" t="str">
        <f t="shared" si="13"/>
        <v/>
      </c>
      <c r="I94" t="str">
        <f t="shared" si="14"/>
        <v/>
      </c>
      <c r="J94" s="30" t="str">
        <f t="shared" si="15"/>
        <v>{ parentCategory=10, category=28, zoneIds={888}},--Craglorn</v>
      </c>
    </row>
    <row r="95" spans="1:10" x14ac:dyDescent="0.25">
      <c r="A95">
        <v>10</v>
      </c>
      <c r="B95">
        <v>86</v>
      </c>
      <c r="E95" t="s">
        <v>1809</v>
      </c>
      <c r="F95" t="s">
        <v>2387</v>
      </c>
      <c r="G95" t="str">
        <f t="shared" si="12"/>
        <v/>
      </c>
      <c r="H95" t="str">
        <f t="shared" si="13"/>
        <v/>
      </c>
      <c r="I95" t="str">
        <f t="shared" si="14"/>
        <v/>
      </c>
      <c r="J95" s="30" t="str">
        <f t="shared" si="15"/>
        <v>{ parentCategory=10, category=86},--Antiquities</v>
      </c>
    </row>
  </sheetData>
  <autoFilter ref="A2:F2" xr:uid="{F87FCCB0-B4BF-449A-9B99-12262D434E94}"/>
  <sortState xmlns:xlrd2="http://schemas.microsoft.com/office/spreadsheetml/2017/richdata2" ref="A3:H95">
    <sortCondition ref="A3:A95"/>
    <sortCondition ref="B3:B95"/>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0" customWidth="1"/>
  </cols>
  <sheetData>
    <row r="1" spans="1:7" ht="161.25" customHeight="1" x14ac:dyDescent="0.25">
      <c r="A1" s="97" t="s">
        <v>2436</v>
      </c>
      <c r="B1" s="97"/>
      <c r="C1" s="97"/>
      <c r="D1" s="23" t="s">
        <v>2391</v>
      </c>
      <c r="G1" s="72" t="s">
        <v>2215</v>
      </c>
    </row>
    <row r="2" spans="1:7" x14ac:dyDescent="0.25">
      <c r="A2" s="6" t="s">
        <v>83</v>
      </c>
      <c r="B2" s="7" t="s">
        <v>1684</v>
      </c>
      <c r="C2" s="7" t="s">
        <v>1685</v>
      </c>
      <c r="D2" s="1" t="s">
        <v>2191</v>
      </c>
      <c r="E2" s="1" t="s">
        <v>2183</v>
      </c>
      <c r="F2" s="1" t="s">
        <v>2184</v>
      </c>
      <c r="G2" s="71" t="s">
        <v>2189</v>
      </c>
    </row>
    <row r="3" spans="1:7" x14ac:dyDescent="0.25">
      <c r="A3" s="12">
        <v>19</v>
      </c>
      <c r="B3" s="8" t="str">
        <f>VLOOKUP(A3,'Sets data'!$A$3:$C$9969,3,FALSE)</f>
        <v>Vestments of the Warlock</v>
      </c>
      <c r="C3" s="8" t="str">
        <f>VLOOKUP(A3,'Sets data'!$A$3:$C$9969,2,FALSE)</f>
        <v>Gewänder des Hexers</v>
      </c>
      <c r="G3" s="70" t="str">
        <f>IF(AND(A3&lt;&gt;"",NOT(ISERROR(A3)),ISNUMBER(A3),D3&lt;&gt;""),CONCATENATE("[",A3,"] = {",D3,"},","     --",B3," -&gt; ",E3," / ",F3),"")</f>
        <v/>
      </c>
    </row>
    <row r="4" spans="1:7" x14ac:dyDescent="0.25">
      <c r="A4" s="12">
        <v>20</v>
      </c>
      <c r="B4" s="8" t="str">
        <f>VLOOKUP(A4,'Sets data'!$A$3:$C$9969,3,FALSE)</f>
        <v>Witchman Armor</v>
      </c>
      <c r="C4" s="8" t="str">
        <f>VLOOKUP(A4,'Sets data'!$A$3:$C$9969,2,FALSE)</f>
        <v>Hexenwerk</v>
      </c>
      <c r="G4" s="70"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70" t="str">
        <f t="shared" si="0"/>
        <v/>
      </c>
    </row>
    <row r="6" spans="1:7" x14ac:dyDescent="0.25">
      <c r="A6" s="12">
        <v>22</v>
      </c>
      <c r="B6" s="8" t="str">
        <f>VLOOKUP(A6,'Sets data'!$A$3:$C$9969,3,FALSE)</f>
        <v>Dreamer\'s Mantle</v>
      </c>
      <c r="C6" s="8" t="str">
        <f>VLOOKUP(A6,'Sets data'!$A$3:$C$9969,2,FALSE)</f>
        <v>Mantel des Träumers</v>
      </c>
      <c r="G6" s="70" t="str">
        <f t="shared" si="0"/>
        <v/>
      </c>
    </row>
    <row r="7" spans="1:7" x14ac:dyDescent="0.25">
      <c r="A7" s="12">
        <v>23</v>
      </c>
      <c r="B7" s="8" t="str">
        <f>VLOOKUP(A7,'Sets data'!$A$3:$C$9969,3,FALSE)</f>
        <v>Archer\'s Mind</v>
      </c>
      <c r="C7" s="8" t="str">
        <f>VLOOKUP(A7,'Sets data'!$A$3:$C$9969,2,FALSE)</f>
        <v>Schützensinn</v>
      </c>
      <c r="G7" s="70" t="str">
        <f t="shared" si="0"/>
        <v/>
      </c>
    </row>
    <row r="8" spans="1:7" x14ac:dyDescent="0.25">
      <c r="A8" s="12">
        <v>24</v>
      </c>
      <c r="B8" s="8" t="str">
        <f>VLOOKUP(A8,'Sets data'!$A$3:$C$9969,3,FALSE)</f>
        <v>Footman\'s Fortune</v>
      </c>
      <c r="C8" s="8" t="str">
        <f>VLOOKUP(A8,'Sets data'!$A$3:$C$9969,2,FALSE)</f>
        <v>Geschick des Fußsoldaten</v>
      </c>
      <c r="G8" s="70" t="str">
        <f t="shared" si="0"/>
        <v/>
      </c>
    </row>
    <row r="9" spans="1:7" x14ac:dyDescent="0.25">
      <c r="A9" s="12">
        <v>25</v>
      </c>
      <c r="B9" s="8" t="str">
        <f>VLOOKUP(A9,'Sets data'!$A$3:$C$9969,3,FALSE)</f>
        <v>Desert Rose</v>
      </c>
      <c r="C9" s="8" t="str">
        <f>VLOOKUP(A9,'Sets data'!$A$3:$C$9969,2,FALSE)</f>
        <v>Wüstenrose</v>
      </c>
      <c r="G9" s="70" t="str">
        <f t="shared" si="0"/>
        <v/>
      </c>
    </row>
    <row r="10" spans="1:7" x14ac:dyDescent="0.25">
      <c r="A10" s="12">
        <v>26</v>
      </c>
      <c r="B10" s="8" t="str">
        <f>VLOOKUP(A10,'Sets data'!$A$3:$C$9969,3,FALSE)</f>
        <v>Prisoner\'s Rags</v>
      </c>
      <c r="C10" s="8" t="str">
        <f>VLOOKUP(A10,'Sets data'!$A$3:$C$9969,2,FALSE)</f>
        <v>Lumpen des Gefangenen</v>
      </c>
      <c r="G10" s="70" t="str">
        <f t="shared" si="0"/>
        <v/>
      </c>
    </row>
    <row r="11" spans="1:7" x14ac:dyDescent="0.25">
      <c r="A11" s="12">
        <v>27</v>
      </c>
      <c r="B11" s="8" t="str">
        <f>VLOOKUP(A11,'Sets data'!$A$3:$C$9969,3,FALSE)</f>
        <v>Fiord\'s Legacy</v>
      </c>
      <c r="C11" s="8" t="str">
        <f>VLOOKUP(A11,'Sets data'!$A$3:$C$9969,2,FALSE)</f>
        <v>Fiords Erbe</v>
      </c>
      <c r="G11" s="70" t="str">
        <f t="shared" si="0"/>
        <v/>
      </c>
    </row>
    <row r="12" spans="1:7" x14ac:dyDescent="0.25">
      <c r="A12" s="12">
        <v>28</v>
      </c>
      <c r="B12" s="8" t="str">
        <f>VLOOKUP(A12,'Sets data'!$A$3:$C$9969,3,FALSE)</f>
        <v>Barkskin</v>
      </c>
      <c r="C12" s="8" t="str">
        <f>VLOOKUP(A12,'Sets data'!$A$3:$C$9969,2,FALSE)</f>
        <v>Borkenhaut</v>
      </c>
      <c r="G12" s="70" t="str">
        <f t="shared" si="0"/>
        <v/>
      </c>
    </row>
    <row r="13" spans="1:7" x14ac:dyDescent="0.25">
      <c r="A13" s="12">
        <v>29</v>
      </c>
      <c r="B13" s="8" t="str">
        <f>VLOOKUP(A13,'Sets data'!$A$3:$C$9969,3,FALSE)</f>
        <v>Sergeant\'s Mail</v>
      </c>
      <c r="C13" s="8" t="str">
        <f>VLOOKUP(A13,'Sets data'!$A$3:$C$9969,2,FALSE)</f>
        <v>Rüstung des Feldwebels</v>
      </c>
      <c r="G13" s="70" t="str">
        <f t="shared" si="0"/>
        <v/>
      </c>
    </row>
    <row r="14" spans="1:7" x14ac:dyDescent="0.25">
      <c r="A14" s="12">
        <v>30</v>
      </c>
      <c r="B14" s="8" t="str">
        <f>VLOOKUP(A14,'Sets data'!$A$3:$C$9969,3,FALSE)</f>
        <v>Thunderbug\'s Carapace</v>
      </c>
      <c r="C14" s="8" t="str">
        <f>VLOOKUP(A14,'Sets data'!$A$3:$C$9969,2,FALSE)</f>
        <v>Donnerkäferpanzer</v>
      </c>
      <c r="G14" s="70" t="str">
        <f t="shared" si="0"/>
        <v/>
      </c>
    </row>
    <row r="15" spans="1:7" x14ac:dyDescent="0.25">
      <c r="A15" s="12">
        <v>31</v>
      </c>
      <c r="B15" s="8" t="str">
        <f>VLOOKUP(A15,'Sets data'!$A$3:$C$9969,3,FALSE)</f>
        <v>Silks of the Sun</v>
      </c>
      <c r="C15" s="8" t="str">
        <f>VLOOKUP(A15,'Sets data'!$A$3:$C$9969,2,FALSE)</f>
        <v>Sonnenseide</v>
      </c>
      <c r="G15" s="70" t="str">
        <f t="shared" si="0"/>
        <v/>
      </c>
    </row>
    <row r="16" spans="1:7" x14ac:dyDescent="0.25">
      <c r="A16" s="12">
        <v>32</v>
      </c>
      <c r="B16" s="8" t="str">
        <f>VLOOKUP(A16,'Sets data'!$A$3:$C$9969,3,FALSE)</f>
        <v>Healer\'s Habit</v>
      </c>
      <c r="C16" s="8" t="str">
        <f>VLOOKUP(A16,'Sets data'!$A$3:$C$9969,2,FALSE)</f>
        <v>Bräuche des Heilers</v>
      </c>
      <c r="G16" s="70" t="str">
        <f t="shared" si="0"/>
        <v/>
      </c>
    </row>
    <row r="17" spans="1:7" x14ac:dyDescent="0.25">
      <c r="A17" s="12">
        <v>33</v>
      </c>
      <c r="B17" s="8" t="str">
        <f>VLOOKUP(A17,'Sets data'!$A$3:$C$9969,3,FALSE)</f>
        <v>Viper\'s Sting</v>
      </c>
      <c r="C17" s="8" t="str">
        <f>VLOOKUP(A17,'Sets data'!$A$3:$C$9969,2,FALSE)</f>
        <v>Vipernbiss</v>
      </c>
      <c r="G17" s="70" t="str">
        <f t="shared" si="0"/>
        <v/>
      </c>
    </row>
    <row r="18" spans="1:7" x14ac:dyDescent="0.25">
      <c r="A18" s="12">
        <v>34</v>
      </c>
      <c r="B18" s="8" t="str">
        <f>VLOOKUP(A18,'Sets data'!$A$3:$C$9969,3,FALSE)</f>
        <v>Night Mother\'s Embrace</v>
      </c>
      <c r="C18" s="8" t="str">
        <f>VLOOKUP(A18,'Sets data'!$A$3:$C$9969,2,FALSE)</f>
        <v>Umarmung der Mutter der Nacht</v>
      </c>
      <c r="G18" s="70" t="str">
        <f t="shared" si="0"/>
        <v/>
      </c>
    </row>
    <row r="19" spans="1:7" x14ac:dyDescent="0.25">
      <c r="A19" s="12">
        <v>35</v>
      </c>
      <c r="B19" s="8" t="str">
        <f>VLOOKUP(A19,'Sets data'!$A$3:$C$9969,3,FALSE)</f>
        <v>Knightmare</v>
      </c>
      <c r="C19" s="8" t="str">
        <f>VLOOKUP(A19,'Sets data'!$A$3:$C$9969,2,FALSE)</f>
        <v>Albtraumritter</v>
      </c>
      <c r="G19" s="70" t="str">
        <f t="shared" si="0"/>
        <v/>
      </c>
    </row>
    <row r="20" spans="1:7" x14ac:dyDescent="0.25">
      <c r="A20" s="12">
        <v>36</v>
      </c>
      <c r="B20" s="8" t="str">
        <f>VLOOKUP(A20,'Sets data'!$A$3:$C$9969,3,FALSE)</f>
        <v>Armor of the Veiled Heritance</v>
      </c>
      <c r="C20" s="8" t="str">
        <f>VLOOKUP(A20,'Sets data'!$A$3:$C$9969,2,FALSE)</f>
        <v>Rüstung des Schleiererbes</v>
      </c>
      <c r="G20" s="70" t="str">
        <f t="shared" si="0"/>
        <v/>
      </c>
    </row>
    <row r="21" spans="1:7" x14ac:dyDescent="0.25">
      <c r="A21" s="5">
        <v>37</v>
      </c>
      <c r="B21" s="8" t="str">
        <f>VLOOKUP(A21,'Sets data'!$A$3:$C$9969,3,FALSE)</f>
        <v>Death\'s Wind</v>
      </c>
      <c r="C21" s="8" t="str">
        <f>VLOOKUP(A21,'Sets data'!$A$3:$C$9969,2,FALSE)</f>
        <v>Todeswind</v>
      </c>
      <c r="G21" s="70" t="str">
        <f t="shared" si="0"/>
        <v/>
      </c>
    </row>
    <row r="22" spans="1:7" x14ac:dyDescent="0.25">
      <c r="A22" s="5">
        <v>38</v>
      </c>
      <c r="B22" s="8" t="str">
        <f>VLOOKUP(A22,'Sets data'!$A$3:$C$9969,3,FALSE)</f>
        <v>Twilight\'s Embrace</v>
      </c>
      <c r="C22" s="8" t="str">
        <f>VLOOKUP(A22,'Sets data'!$A$3:$C$9969,2,FALSE)</f>
        <v>Zwielichtkuss</v>
      </c>
      <c r="G22" s="70" t="str">
        <f t="shared" si="0"/>
        <v/>
      </c>
    </row>
    <row r="23" spans="1:7" x14ac:dyDescent="0.25">
      <c r="A23" s="12">
        <v>39</v>
      </c>
      <c r="B23" s="8" t="str">
        <f>VLOOKUP(A23,'Sets data'!$A$3:$C$9969,3,FALSE)</f>
        <v>Alessian Order</v>
      </c>
      <c r="C23" s="8" t="str">
        <f>VLOOKUP(A23,'Sets data'!$A$3:$C$9969,2,FALSE)</f>
        <v>Alessianischer Orden</v>
      </c>
      <c r="G23" s="70" t="str">
        <f t="shared" si="0"/>
        <v/>
      </c>
    </row>
    <row r="24" spans="1:7" x14ac:dyDescent="0.25">
      <c r="A24" s="5">
        <v>40</v>
      </c>
      <c r="B24" s="8" t="str">
        <f>VLOOKUP(A24,'Sets data'!$A$3:$C$9969,3,FALSE)</f>
        <v>Night\'s Silence</v>
      </c>
      <c r="C24" s="8" t="str">
        <f>VLOOKUP(A24,'Sets data'!$A$3:$C$9969,2,FALSE)</f>
        <v>Stille der Nacht</v>
      </c>
      <c r="G24" s="70" t="str">
        <f t="shared" si="0"/>
        <v/>
      </c>
    </row>
    <row r="25" spans="1:7" x14ac:dyDescent="0.25">
      <c r="A25" s="5">
        <v>41</v>
      </c>
      <c r="B25" s="8" t="str">
        <f>VLOOKUP(A25,'Sets data'!$A$3:$C$9969,3,FALSE)</f>
        <v>Whitestrake\'s Retribution</v>
      </c>
      <c r="C25" s="8" t="str">
        <f>VLOOKUP(A25,'Sets data'!$A$3:$C$9969,2,FALSE)</f>
        <v>Weißplankes Vergeltung</v>
      </c>
      <c r="G25" s="70" t="str">
        <f t="shared" si="0"/>
        <v/>
      </c>
    </row>
    <row r="26" spans="1:7" x14ac:dyDescent="0.25">
      <c r="A26" s="5">
        <v>43</v>
      </c>
      <c r="B26" s="8" t="str">
        <f>VLOOKUP(A26,'Sets data'!$A$3:$C$9969,3,FALSE)</f>
        <v>Armor of the Seducer</v>
      </c>
      <c r="C26" s="8" t="str">
        <f>VLOOKUP(A26,'Sets data'!$A$3:$C$9969,2,FALSE)</f>
        <v>Rüstung der Verführung</v>
      </c>
      <c r="G26" s="70" t="str">
        <f t="shared" si="0"/>
        <v/>
      </c>
    </row>
    <row r="27" spans="1:7" x14ac:dyDescent="0.25">
      <c r="A27" s="5">
        <v>44</v>
      </c>
      <c r="B27" s="8" t="str">
        <f>VLOOKUP(A27,'Sets data'!$A$3:$C$9969,3,FALSE)</f>
        <v>Vampire\'s Kiss</v>
      </c>
      <c r="C27" s="8" t="str">
        <f>VLOOKUP(A27,'Sets data'!$A$3:$C$9969,2,FALSE)</f>
        <v>Kuss des Vampirs</v>
      </c>
      <c r="G27" s="70" t="str">
        <f t="shared" si="0"/>
        <v/>
      </c>
    </row>
    <row r="28" spans="1:7" x14ac:dyDescent="0.25">
      <c r="A28" s="12">
        <v>46</v>
      </c>
      <c r="B28" s="8" t="str">
        <f>VLOOKUP(A28,'Sets data'!$A$3:$C$9969,3,FALSE)</f>
        <v>Noble Duelist\'s Silks</v>
      </c>
      <c r="C28" s="8" t="str">
        <f>VLOOKUP(A28,'Sets data'!$A$3:$C$9969,2,FALSE)</f>
        <v>Seide des edlen Duellanten</v>
      </c>
      <c r="G28" s="70" t="str">
        <f t="shared" si="0"/>
        <v/>
      </c>
    </row>
    <row r="29" spans="1:7" x14ac:dyDescent="0.25">
      <c r="A29" s="12">
        <v>47</v>
      </c>
      <c r="B29" s="8" t="str">
        <f>VLOOKUP(A29,'Sets data'!$A$3:$C$9969,3,FALSE)</f>
        <v>Robes of the Withered Hand</v>
      </c>
      <c r="C29" s="8" t="str">
        <f>VLOOKUP(A29,'Sets data'!$A$3:$C$9969,2,FALSE)</f>
        <v>Roben der Verdorrten Hand</v>
      </c>
      <c r="G29" s="70" t="str">
        <f t="shared" si="0"/>
        <v/>
      </c>
    </row>
    <row r="30" spans="1:7" x14ac:dyDescent="0.25">
      <c r="A30" s="5">
        <v>48</v>
      </c>
      <c r="B30" s="8" t="str">
        <f>VLOOKUP(A30,'Sets data'!$A$3:$C$9969,3,FALSE)</f>
        <v>Magnus\' Gift</v>
      </c>
      <c r="C30" s="8" t="str">
        <f>VLOOKUP(A30,'Sets data'!$A$3:$C$9969,2,FALSE)</f>
        <v>Magnus' Gabe</v>
      </c>
      <c r="G30" s="70" t="str">
        <f t="shared" si="0"/>
        <v/>
      </c>
    </row>
    <row r="31" spans="1:7" x14ac:dyDescent="0.25">
      <c r="A31" s="12">
        <v>49</v>
      </c>
      <c r="B31" s="8" t="str">
        <f>VLOOKUP(A31,'Sets data'!$A$3:$C$9969,3,FALSE)</f>
        <v>Shadow of the Red Mountain</v>
      </c>
      <c r="C31" s="8" t="str">
        <f>VLOOKUP(A31,'Sets data'!$A$3:$C$9969,2,FALSE)</f>
        <v>Schatten des Roten Berges</v>
      </c>
      <c r="G31" s="70" t="str">
        <f t="shared" si="0"/>
        <v/>
      </c>
    </row>
    <row r="32" spans="1:7" x14ac:dyDescent="0.25">
      <c r="A32" s="12">
        <v>50</v>
      </c>
      <c r="B32" s="8" t="str">
        <f>VLOOKUP(A32,'Sets data'!$A$3:$C$9969,3,FALSE)</f>
        <v>The Morag Tong</v>
      </c>
      <c r="C32" s="8" t="str">
        <f>VLOOKUP(A32,'Sets data'!$A$3:$C$9969,2,FALSE)</f>
        <v>Morag Tong</v>
      </c>
      <c r="G32" s="70" t="str">
        <f t="shared" si="0"/>
        <v/>
      </c>
    </row>
    <row r="33" spans="1:7" x14ac:dyDescent="0.25">
      <c r="A33" s="5">
        <v>51</v>
      </c>
      <c r="B33" s="8" t="str">
        <f>VLOOKUP(A33,'Sets data'!$A$3:$C$9969,3,FALSE)</f>
        <v>Night Mother\'s Gaze</v>
      </c>
      <c r="C33" s="8" t="str">
        <f>VLOOKUP(A33,'Sets data'!$A$3:$C$9969,2,FALSE)</f>
        <v>Blick der Mutter der Nacht</v>
      </c>
      <c r="G33" s="70" t="str">
        <f t="shared" si="0"/>
        <v/>
      </c>
    </row>
    <row r="34" spans="1:7" x14ac:dyDescent="0.25">
      <c r="A34" s="12">
        <v>52</v>
      </c>
      <c r="B34" s="8" t="str">
        <f>VLOOKUP(A34,'Sets data'!$A$3:$C$9969,3,FALSE)</f>
        <v>Beckoning Steel</v>
      </c>
      <c r="C34" s="8" t="str">
        <f>VLOOKUP(A34,'Sets data'!$A$3:$C$9969,2,FALSE)</f>
        <v>Klingender Stahl</v>
      </c>
      <c r="G34" s="70" t="str">
        <f t="shared" si="0"/>
        <v/>
      </c>
    </row>
    <row r="35" spans="1:7" x14ac:dyDescent="0.25">
      <c r="A35" s="12">
        <v>53</v>
      </c>
      <c r="B35" s="8" t="str">
        <f>VLOOKUP(A35,'Sets data'!$A$3:$C$9969,3,FALSE)</f>
        <v>The Ice Furnace</v>
      </c>
      <c r="C35" s="8" t="str">
        <f>VLOOKUP(A35,'Sets data'!$A$3:$C$9969,2,FALSE)</f>
        <v>Eisschmiede</v>
      </c>
      <c r="G35" s="70" t="str">
        <f t="shared" si="0"/>
        <v/>
      </c>
    </row>
    <row r="36" spans="1:7" x14ac:dyDescent="0.25">
      <c r="A36" s="5">
        <v>54</v>
      </c>
      <c r="B36" s="8" t="str">
        <f>VLOOKUP(A36,'Sets data'!$A$3:$C$9969,3,FALSE)</f>
        <v>Ashen Grip</v>
      </c>
      <c r="C36" s="8" t="str">
        <f>VLOOKUP(A36,'Sets data'!$A$3:$C$9969,2,FALSE)</f>
        <v>Aschengriff</v>
      </c>
      <c r="G36" s="70" t="str">
        <f t="shared" si="0"/>
        <v/>
      </c>
    </row>
    <row r="37" spans="1:7" x14ac:dyDescent="0.25">
      <c r="A37" s="12">
        <v>55</v>
      </c>
      <c r="B37" s="8" t="str">
        <f>VLOOKUP(A37,'Sets data'!$A$3:$C$9969,3,FALSE)</f>
        <v>Prayer Shawl</v>
      </c>
      <c r="C37" s="8" t="str">
        <f>VLOOKUP(A37,'Sets data'!$A$3:$C$9969,2,FALSE)</f>
        <v>Gebetstuch</v>
      </c>
      <c r="G37" s="70" t="str">
        <f t="shared" si="0"/>
        <v/>
      </c>
    </row>
    <row r="38" spans="1:7" x14ac:dyDescent="0.25">
      <c r="A38" s="12">
        <v>56</v>
      </c>
      <c r="B38" s="8" t="str">
        <f>VLOOKUP(A38,'Sets data'!$A$3:$C$9969,3,FALSE)</f>
        <v>Stendarr\'s Embrace</v>
      </c>
      <c r="C38" s="8" t="str">
        <f>VLOOKUP(A38,'Sets data'!$A$3:$C$9969,2,FALSE)</f>
        <v>Stendarrs Umarmung</v>
      </c>
      <c r="G38" s="70" t="str">
        <f t="shared" si="0"/>
        <v/>
      </c>
    </row>
    <row r="39" spans="1:7" x14ac:dyDescent="0.25">
      <c r="A39" s="12">
        <v>57</v>
      </c>
      <c r="B39" s="8" t="str">
        <f>VLOOKUP(A39,'Sets data'!$A$3:$C$9969,3,FALSE)</f>
        <v>Syrabane\'s Grip</v>
      </c>
      <c r="C39" s="8" t="str">
        <f>VLOOKUP(A39,'Sets data'!$A$3:$C$9969,2,FALSE)</f>
        <v>Syrabanns Griff</v>
      </c>
      <c r="G39" s="70" t="str">
        <f t="shared" si="0"/>
        <v/>
      </c>
    </row>
    <row r="40" spans="1:7" x14ac:dyDescent="0.25">
      <c r="A40" s="12">
        <v>58</v>
      </c>
      <c r="B40" s="8" t="str">
        <f>VLOOKUP(A40,'Sets data'!$A$3:$C$9969,3,FALSE)</f>
        <v>Hide of the Werewolf</v>
      </c>
      <c r="C40" s="8" t="str">
        <f>VLOOKUP(A40,'Sets data'!$A$3:$C$9969,2,FALSE)</f>
        <v>Fell des Werwolfs</v>
      </c>
      <c r="G40" s="70" t="str">
        <f t="shared" si="0"/>
        <v/>
      </c>
    </row>
    <row r="41" spans="1:7" x14ac:dyDescent="0.25">
      <c r="A41" s="12">
        <v>59</v>
      </c>
      <c r="B41" s="8" t="str">
        <f>VLOOKUP(A41,'Sets data'!$A$3:$C$9969,3,FALSE)</f>
        <v>Kyne\'s Kiss</v>
      </c>
      <c r="C41" s="8" t="str">
        <f>VLOOKUP(A41,'Sets data'!$A$3:$C$9969,2,FALSE)</f>
        <v>Kynes Kuss</v>
      </c>
      <c r="G41" s="70" t="str">
        <f t="shared" si="0"/>
        <v/>
      </c>
    </row>
    <row r="42" spans="1:7" x14ac:dyDescent="0.25">
      <c r="A42" s="12">
        <v>60</v>
      </c>
      <c r="B42" s="8" t="str">
        <f>VLOOKUP(A42,'Sets data'!$A$3:$C$9969,3,FALSE)</f>
        <v>Darkstride</v>
      </c>
      <c r="C42" s="8" t="str">
        <f>VLOOKUP(A42,'Sets data'!$A$3:$C$9969,2,FALSE)</f>
        <v>Dunkelschritt</v>
      </c>
      <c r="G42" s="70" t="str">
        <f t="shared" si="0"/>
        <v/>
      </c>
    </row>
    <row r="43" spans="1:7" x14ac:dyDescent="0.25">
      <c r="A43" s="12">
        <v>61</v>
      </c>
      <c r="B43" s="8" t="str">
        <f>VLOOKUP(A43,'Sets data'!$A$3:$C$9969,3,FALSE)</f>
        <v>Dreugh King Slayer</v>
      </c>
      <c r="C43" s="8" t="str">
        <f>VLOOKUP(A43,'Sets data'!$A$3:$C$9969,2,FALSE)</f>
        <v>Dreughkönigsschlächter</v>
      </c>
      <c r="G43" s="70" t="str">
        <f t="shared" si="0"/>
        <v/>
      </c>
    </row>
    <row r="44" spans="1:7" x14ac:dyDescent="0.25">
      <c r="A44" s="12">
        <v>62</v>
      </c>
      <c r="B44" s="8" t="str">
        <f>VLOOKUP(A44,'Sets data'!$A$3:$C$9969,3,FALSE)</f>
        <v>Hatchling\'s Shell</v>
      </c>
      <c r="C44" s="8" t="str">
        <f>VLOOKUP(A44,'Sets data'!$A$3:$C$9969,2,FALSE)</f>
        <v>Schlüpflingspanzer</v>
      </c>
      <c r="G44" s="70" t="str">
        <f t="shared" si="0"/>
        <v/>
      </c>
    </row>
    <row r="45" spans="1:7" x14ac:dyDescent="0.25">
      <c r="A45" s="12">
        <v>63</v>
      </c>
      <c r="B45" s="8" t="str">
        <f>VLOOKUP(A45,'Sets data'!$A$3:$C$9969,3,FALSE)</f>
        <v>The Juggernaut</v>
      </c>
      <c r="C45" s="8" t="str">
        <f>VLOOKUP(A45,'Sets data'!$A$3:$C$9969,2,FALSE)</f>
        <v>Koloss</v>
      </c>
      <c r="G45" s="70" t="str">
        <f t="shared" si="0"/>
        <v/>
      </c>
    </row>
    <row r="46" spans="1:7" x14ac:dyDescent="0.25">
      <c r="A46" s="12">
        <v>64</v>
      </c>
      <c r="B46" s="8" t="str">
        <f>VLOOKUP(A46,'Sets data'!$A$3:$C$9969,3,FALSE)</f>
        <v>Shadow Dancer\'s Raiment</v>
      </c>
      <c r="C46" s="8" t="str">
        <f>VLOOKUP(A46,'Sets data'!$A$3:$C$9969,2,FALSE)</f>
        <v>Kleidung des Schattentänzers</v>
      </c>
      <c r="G46" s="70" t="str">
        <f t="shared" si="0"/>
        <v/>
      </c>
    </row>
    <row r="47" spans="1:7" x14ac:dyDescent="0.25">
      <c r="A47" s="12">
        <v>65</v>
      </c>
      <c r="B47" s="8" t="str">
        <f>VLOOKUP(A47,'Sets data'!$A$3:$C$9969,3,FALSE)</f>
        <v>Bloodthorn\'s Touch</v>
      </c>
      <c r="C47" s="8" t="str">
        <f>VLOOKUP(A47,'Sets data'!$A$3:$C$9969,2,FALSE)</f>
        <v>Spur eines Blutdorns</v>
      </c>
      <c r="G47" s="70" t="str">
        <f t="shared" si="0"/>
        <v/>
      </c>
    </row>
    <row r="48" spans="1:7" x14ac:dyDescent="0.25">
      <c r="A48" s="12">
        <v>66</v>
      </c>
      <c r="B48" s="8" t="str">
        <f>VLOOKUP(A48,'Sets data'!$A$3:$C$9969,3,FALSE)</f>
        <v>Robes of the Hist</v>
      </c>
      <c r="C48" s="8" t="str">
        <f>VLOOKUP(A48,'Sets data'!$A$3:$C$9969,2,FALSE)</f>
        <v>Roben des Hist</v>
      </c>
      <c r="G48" s="70" t="str">
        <f t="shared" si="0"/>
        <v/>
      </c>
    </row>
    <row r="49" spans="1:7" x14ac:dyDescent="0.25">
      <c r="A49" s="12">
        <v>67</v>
      </c>
      <c r="B49" s="8" t="str">
        <f>VLOOKUP(A49,'Sets data'!$A$3:$C$9969,3,FALSE)</f>
        <v>Shadow Walker</v>
      </c>
      <c r="C49" s="8" t="str">
        <f>VLOOKUP(A49,'Sets data'!$A$3:$C$9969,2,FALSE)</f>
        <v>Schattengänger</v>
      </c>
      <c r="G49" s="70" t="str">
        <f t="shared" si="0"/>
        <v/>
      </c>
    </row>
    <row r="50" spans="1:7" x14ac:dyDescent="0.25">
      <c r="A50" s="12">
        <v>68</v>
      </c>
      <c r="B50" s="8" t="str">
        <f>VLOOKUP(A50,'Sets data'!$A$3:$C$9969,3,FALSE)</f>
        <v>Stygian</v>
      </c>
      <c r="C50" s="8" t="str">
        <f>VLOOKUP(A50,'Sets data'!$A$3:$C$9969,2,FALSE)</f>
        <v>Stygier</v>
      </c>
      <c r="G50" s="70" t="str">
        <f t="shared" si="0"/>
        <v/>
      </c>
    </row>
    <row r="51" spans="1:7" x14ac:dyDescent="0.25">
      <c r="A51" s="12">
        <v>69</v>
      </c>
      <c r="B51" s="8" t="str">
        <f>VLOOKUP(A51,'Sets data'!$A$3:$C$9969,3,FALSE)</f>
        <v>Ranger\'s Gait</v>
      </c>
      <c r="C51" s="8" t="str">
        <f>VLOOKUP(A51,'Sets data'!$A$3:$C$9969,2,FALSE)</f>
        <v>Laufstil des Waldläufers</v>
      </c>
      <c r="G51" s="70" t="str">
        <f t="shared" si="0"/>
        <v/>
      </c>
    </row>
    <row r="52" spans="1:7" x14ac:dyDescent="0.25">
      <c r="A52" s="12">
        <v>70</v>
      </c>
      <c r="B52" s="8" t="str">
        <f>VLOOKUP(A52,'Sets data'!$A$3:$C$9969,3,FALSE)</f>
        <v>Seventh Legion Brute</v>
      </c>
      <c r="C52" s="8" t="str">
        <f>VLOOKUP(A52,'Sets data'!$A$3:$C$9969,2,FALSE)</f>
        <v>Rohling der siebten Legion</v>
      </c>
      <c r="G52" s="70" t="str">
        <f t="shared" si="0"/>
        <v/>
      </c>
    </row>
    <row r="53" spans="1:7" x14ac:dyDescent="0.25">
      <c r="A53" s="12">
        <v>71</v>
      </c>
      <c r="B53" s="8" t="str">
        <f>VLOOKUP(A53,'Sets data'!$A$3:$C$9969,3,FALSE)</f>
        <v>Durok\'s Bane</v>
      </c>
      <c r="C53" s="8" t="str">
        <f>VLOOKUP(A53,'Sets data'!$A$3:$C$9969,2,FALSE)</f>
        <v>Duroks Fluch</v>
      </c>
      <c r="G53" s="70" t="str">
        <f t="shared" si="0"/>
        <v/>
      </c>
    </row>
    <row r="54" spans="1:7" x14ac:dyDescent="0.25">
      <c r="A54" s="12">
        <v>72</v>
      </c>
      <c r="B54" s="8" t="str">
        <f>VLOOKUP(A54,'Sets data'!$A$3:$C$9969,3,FALSE)</f>
        <v>Nikulas\' Heavy Armor</v>
      </c>
      <c r="C54" s="8" t="str">
        <f>VLOOKUP(A54,'Sets data'!$A$3:$C$9969,2,FALSE)</f>
        <v>Nikulas' schwere Rüstung</v>
      </c>
      <c r="G54" s="70" t="str">
        <f t="shared" si="0"/>
        <v/>
      </c>
    </row>
    <row r="55" spans="1:7" x14ac:dyDescent="0.25">
      <c r="A55" s="5">
        <v>73</v>
      </c>
      <c r="B55" s="8" t="str">
        <f>VLOOKUP(A55,'Sets data'!$A$3:$C$9969,3,FALSE)</f>
        <v>Oblivion\'s Foe</v>
      </c>
      <c r="C55" s="8" t="str">
        <f>VLOOKUP(A55,'Sets data'!$A$3:$C$9969,2,FALSE)</f>
        <v>Erinnerung</v>
      </c>
      <c r="G55" s="70" t="str">
        <f t="shared" si="0"/>
        <v/>
      </c>
    </row>
    <row r="56" spans="1:7" x14ac:dyDescent="0.25">
      <c r="A56" s="5">
        <v>74</v>
      </c>
      <c r="B56" s="8" t="str">
        <f>VLOOKUP(A56,'Sets data'!$A$3:$C$9969,3,FALSE)</f>
        <v>Spectre\'s Eye</v>
      </c>
      <c r="C56" s="8" t="str">
        <f>VLOOKUP(A56,'Sets data'!$A$3:$C$9969,2,FALSE)</f>
        <v>Schemenauge</v>
      </c>
      <c r="G56" s="70" t="str">
        <f t="shared" si="0"/>
        <v/>
      </c>
    </row>
    <row r="57" spans="1:7" x14ac:dyDescent="0.25">
      <c r="A57" s="5">
        <v>75</v>
      </c>
      <c r="B57" s="8" t="str">
        <f>VLOOKUP(A57,'Sets data'!$A$3:$C$9969,3,FALSE)</f>
        <v>Torug\'s Pact</v>
      </c>
      <c r="C57" s="8" t="str">
        <f>VLOOKUP(A57,'Sets data'!$A$3:$C$9969,2,FALSE)</f>
        <v>Torugs Pakt</v>
      </c>
      <c r="G57" s="70" t="str">
        <f t="shared" si="0"/>
        <v/>
      </c>
    </row>
    <row r="58" spans="1:7" x14ac:dyDescent="0.25">
      <c r="A58" s="12">
        <v>76</v>
      </c>
      <c r="B58" s="8" t="str">
        <f>VLOOKUP(A58,'Sets data'!$A$3:$C$9969,3,FALSE)</f>
        <v>Robes of Alteration Mastery</v>
      </c>
      <c r="C58" s="8" t="str">
        <f>VLOOKUP(A58,'Sets data'!$A$3:$C$9969,2,FALSE)</f>
        <v>Roben der Veränderungsbeherrschung</v>
      </c>
      <c r="G58" s="70" t="str">
        <f t="shared" si="0"/>
        <v/>
      </c>
    </row>
    <row r="59" spans="1:7" x14ac:dyDescent="0.25">
      <c r="A59" s="12">
        <v>77</v>
      </c>
      <c r="B59" s="8" t="str">
        <f>VLOOKUP(A59,'Sets data'!$A$3:$C$9969,3,FALSE)</f>
        <v>Crusader</v>
      </c>
      <c r="C59" s="8" t="str">
        <f>VLOOKUP(A59,'Sets data'!$A$3:$C$9969,2,FALSE)</f>
        <v>Glaubenskrieger</v>
      </c>
      <c r="G59" s="70" t="str">
        <f t="shared" si="0"/>
        <v/>
      </c>
    </row>
    <row r="60" spans="1:7" x14ac:dyDescent="0.25">
      <c r="A60" s="5">
        <v>78</v>
      </c>
      <c r="B60" s="8" t="str">
        <f>VLOOKUP(A60,'Sets data'!$A$3:$C$9969,3,FALSE)</f>
        <v>Hist Bark</v>
      </c>
      <c r="C60" s="8" t="str">
        <f>VLOOKUP(A60,'Sets data'!$A$3:$C$9969,2,FALSE)</f>
        <v>Histrinde</v>
      </c>
      <c r="G60" s="70" t="str">
        <f t="shared" si="0"/>
        <v/>
      </c>
    </row>
    <row r="61" spans="1:7" x14ac:dyDescent="0.25">
      <c r="A61" s="5">
        <v>79</v>
      </c>
      <c r="B61" s="8" t="str">
        <f>VLOOKUP(A61,'Sets data'!$A$3:$C$9969,3,FALSE)</f>
        <v>Willow\'s Path</v>
      </c>
      <c r="C61" s="8" t="str">
        <f>VLOOKUP(A61,'Sets data'!$A$3:$C$9969,2,FALSE)</f>
        <v>Weidenpfad</v>
      </c>
      <c r="G61" s="70" t="str">
        <f t="shared" si="0"/>
        <v/>
      </c>
    </row>
    <row r="62" spans="1:7" x14ac:dyDescent="0.25">
      <c r="A62" s="5">
        <v>80</v>
      </c>
      <c r="B62" s="8" t="str">
        <f>VLOOKUP(A62,'Sets data'!$A$3:$C$9969,3,FALSE)</f>
        <v>Hunding\'s Rage</v>
      </c>
      <c r="C62" s="8" t="str">
        <f>VLOOKUP(A62,'Sets data'!$A$3:$C$9969,2,FALSE)</f>
        <v>Hundings Zorn</v>
      </c>
      <c r="G62" s="70" t="str">
        <f t="shared" si="0"/>
        <v/>
      </c>
    </row>
    <row r="63" spans="1:7" x14ac:dyDescent="0.25">
      <c r="A63" s="5">
        <v>81</v>
      </c>
      <c r="B63" s="8" t="str">
        <f>VLOOKUP(A63,'Sets data'!$A$3:$C$9969,3,FALSE)</f>
        <v>Song of Lamae</v>
      </c>
      <c r="C63" s="8" t="str">
        <f>VLOOKUP(A63,'Sets data'!$A$3:$C$9969,2,FALSE)</f>
        <v>Lied der Lamien</v>
      </c>
      <c r="G63" s="70" t="str">
        <f t="shared" si="0"/>
        <v/>
      </c>
    </row>
    <row r="64" spans="1:7" x14ac:dyDescent="0.25">
      <c r="A64" s="5">
        <v>82</v>
      </c>
      <c r="B64" s="8" t="str">
        <f>VLOOKUP(A64,'Sets data'!$A$3:$C$9969,3,FALSE)</f>
        <v>Alessia\'s Bulwark</v>
      </c>
      <c r="C64" s="8" t="str">
        <f>VLOOKUP(A64,'Sets data'!$A$3:$C$9969,2,FALSE)</f>
        <v>Alessias Bollwerk</v>
      </c>
      <c r="G64" s="70" t="str">
        <f t="shared" si="0"/>
        <v/>
      </c>
    </row>
    <row r="65" spans="1:7" x14ac:dyDescent="0.25">
      <c r="A65" s="12">
        <v>83</v>
      </c>
      <c r="B65" s="8" t="str">
        <f>VLOOKUP(A65,'Sets data'!$A$3:$C$9969,3,FALSE)</f>
        <v>Elf Bane</v>
      </c>
      <c r="C65" s="8" t="str">
        <f>VLOOKUP(A65,'Sets data'!$A$3:$C$9969,2,FALSE)</f>
        <v>Elfenfluch</v>
      </c>
      <c r="G65" s="70" t="str">
        <f t="shared" si="0"/>
        <v/>
      </c>
    </row>
    <row r="66" spans="1:7" x14ac:dyDescent="0.25">
      <c r="A66" s="5">
        <v>84</v>
      </c>
      <c r="B66" s="8" t="str">
        <f>VLOOKUP(A66,'Sets data'!$A$3:$C$9969,3,FALSE)</f>
        <v>Orgnum\'s Scales</v>
      </c>
      <c r="C66" s="8" t="str">
        <f>VLOOKUP(A66,'Sets data'!$A$3:$C$9969,2,FALSE)</f>
        <v>Orgnums Schuppen</v>
      </c>
      <c r="G66" s="70" t="str">
        <f t="shared" si="0"/>
        <v/>
      </c>
    </row>
    <row r="67" spans="1:7" x14ac:dyDescent="0.25">
      <c r="A67" s="12">
        <v>85</v>
      </c>
      <c r="B67" s="8" t="str">
        <f>VLOOKUP(A67,'Sets data'!$A$3:$C$9969,3,FALSE)</f>
        <v>Almalexia\'s Mercy</v>
      </c>
      <c r="C67" s="8" t="str">
        <f>VLOOKUP(A67,'Sets data'!$A$3:$C$9969,2,FALSE)</f>
        <v>Almalexias Gnade</v>
      </c>
      <c r="G67" s="70"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70" t="str">
        <f t="shared" si="1"/>
        <v/>
      </c>
    </row>
    <row r="69" spans="1:7" x14ac:dyDescent="0.25">
      <c r="A69" s="5">
        <v>87</v>
      </c>
      <c r="B69" s="8" t="str">
        <f>VLOOKUP(A69,'Sets data'!$A$3:$C$9969,3,FALSE)</f>
        <v>Eyes of Mara</v>
      </c>
      <c r="C69" s="8" t="str">
        <f>VLOOKUP(A69,'Sets data'!$A$3:$C$9969,2,FALSE)</f>
        <v>Augen von Mara</v>
      </c>
      <c r="G69" s="70" t="str">
        <f t="shared" si="1"/>
        <v/>
      </c>
    </row>
    <row r="70" spans="1:7" x14ac:dyDescent="0.25">
      <c r="A70" s="12">
        <v>88</v>
      </c>
      <c r="B70" s="8" t="str">
        <f>VLOOKUP(A70,'Sets data'!$A$3:$C$9969,3,FALSE)</f>
        <v>Robes of Destruction Mastery</v>
      </c>
      <c r="C70" s="8" t="str">
        <f>VLOOKUP(A70,'Sets data'!$A$3:$C$9969,2,FALSE)</f>
        <v>Roben der Zerstörungsbeherrschung</v>
      </c>
      <c r="G70" s="70" t="str">
        <f t="shared" si="1"/>
        <v/>
      </c>
    </row>
    <row r="71" spans="1:7" x14ac:dyDescent="0.25">
      <c r="A71" s="12">
        <v>89</v>
      </c>
      <c r="B71" s="8" t="str">
        <f>VLOOKUP(A71,'Sets data'!$A$3:$C$9969,3,FALSE)</f>
        <v>Sentry</v>
      </c>
      <c r="C71" s="8" t="str">
        <f>VLOOKUP(A71,'Sets data'!$A$3:$C$9969,2,FALSE)</f>
        <v>Wachposten</v>
      </c>
      <c r="G71" s="70" t="str">
        <f t="shared" si="1"/>
        <v/>
      </c>
    </row>
    <row r="72" spans="1:7" x14ac:dyDescent="0.25">
      <c r="A72" s="12">
        <v>90</v>
      </c>
      <c r="B72" s="8" t="str">
        <f>VLOOKUP(A72,'Sets data'!$A$3:$C$9969,3,FALSE)</f>
        <v>Senche\'s Bite</v>
      </c>
      <c r="C72" s="8" t="str">
        <f>VLOOKUP(A72,'Sets data'!$A$3:$C$9969,2,FALSE)</f>
        <v>Biss des Senche</v>
      </c>
      <c r="G72" s="70" t="str">
        <f t="shared" si="1"/>
        <v/>
      </c>
    </row>
    <row r="73" spans="1:7" x14ac:dyDescent="0.25">
      <c r="A73" s="12">
        <v>91</v>
      </c>
      <c r="B73" s="8" t="str">
        <f>VLOOKUP(A73,'Sets data'!$A$3:$C$9969,3,FALSE)</f>
        <v>Oblivion\'s Edge</v>
      </c>
      <c r="C73" s="8" t="str">
        <f>VLOOKUP(A73,'Sets data'!$A$3:$C$9969,2,FALSE)</f>
        <v>Vorteil des Vergessens</v>
      </c>
      <c r="G73" s="70" t="str">
        <f t="shared" si="1"/>
        <v/>
      </c>
    </row>
    <row r="74" spans="1:7" x14ac:dyDescent="0.25">
      <c r="A74" s="5">
        <v>92</v>
      </c>
      <c r="B74" s="8" t="str">
        <f>VLOOKUP(A74,'Sets data'!$A$3:$C$9969,3,FALSE)</f>
        <v>Kagrenac\'s Hope</v>
      </c>
      <c r="C74" s="8" t="str">
        <f>VLOOKUP(A74,'Sets data'!$A$3:$C$9969,2,FALSE)</f>
        <v>Kagrenacs Hoffnung</v>
      </c>
      <c r="G74" s="70" t="str">
        <f t="shared" si="1"/>
        <v/>
      </c>
    </row>
    <row r="75" spans="1:7" x14ac:dyDescent="0.25">
      <c r="A75" s="12">
        <v>93</v>
      </c>
      <c r="B75" s="8" t="str">
        <f>VLOOKUP(A75,'Sets data'!$A$3:$C$9969,3,FALSE)</f>
        <v>Storm Knight\'s Plate</v>
      </c>
      <c r="C75" s="8" t="str">
        <f>VLOOKUP(A75,'Sets data'!$A$3:$C$9969,2,FALSE)</f>
        <v>Wut des Sturmritters</v>
      </c>
      <c r="G75" s="70" t="str">
        <f t="shared" si="1"/>
        <v/>
      </c>
    </row>
    <row r="76" spans="1:7" x14ac:dyDescent="0.25">
      <c r="A76" s="12">
        <v>94</v>
      </c>
      <c r="B76" s="8" t="str">
        <f>VLOOKUP(A76,'Sets data'!$A$3:$C$9969,3,FALSE)</f>
        <v>Meridia\'s Blessed Armor</v>
      </c>
      <c r="C76" s="8" t="str">
        <f>VLOOKUP(A76,'Sets data'!$A$3:$C$9969,2,FALSE)</f>
        <v>Meridias gesegnete Rüstung</v>
      </c>
      <c r="G76" s="70" t="str">
        <f t="shared" si="1"/>
        <v/>
      </c>
    </row>
    <row r="77" spans="1:7" x14ac:dyDescent="0.25">
      <c r="A77" s="5">
        <v>95</v>
      </c>
      <c r="B77" s="8" t="str">
        <f>VLOOKUP(A77,'Sets data'!$A$3:$C$9969,3,FALSE)</f>
        <v>Shalidor\'s Curse</v>
      </c>
      <c r="C77" s="8" t="str">
        <f>VLOOKUP(A77,'Sets data'!$A$3:$C$9969,2,FALSE)</f>
        <v>Shalidors Fluch</v>
      </c>
      <c r="G77" s="70" t="str">
        <f t="shared" si="1"/>
        <v/>
      </c>
    </row>
    <row r="78" spans="1:7" x14ac:dyDescent="0.25">
      <c r="A78" s="12">
        <v>96</v>
      </c>
      <c r="B78" s="8" t="str">
        <f>VLOOKUP(A78,'Sets data'!$A$3:$C$9969,3,FALSE)</f>
        <v>Armor of Truth</v>
      </c>
      <c r="C78" s="8" t="str">
        <f>VLOOKUP(A78,'Sets data'!$A$3:$C$9969,2,FALSE)</f>
        <v>Rüstung der Wahrheit</v>
      </c>
      <c r="G78" s="70" t="str">
        <f t="shared" si="1"/>
        <v/>
      </c>
    </row>
    <row r="79" spans="1:7" x14ac:dyDescent="0.25">
      <c r="A79" s="12">
        <v>97</v>
      </c>
      <c r="B79" s="8" t="str">
        <f>VLOOKUP(A79,'Sets data'!$A$3:$C$9969,3,FALSE)</f>
        <v>The Arch-Mage</v>
      </c>
      <c r="C79" s="8" t="str">
        <f>VLOOKUP(A79,'Sets data'!$A$3:$C$9969,2,FALSE)</f>
        <v>Erzmagier</v>
      </c>
      <c r="G79" s="70" t="str">
        <f t="shared" si="1"/>
        <v/>
      </c>
    </row>
    <row r="80" spans="1:7" x14ac:dyDescent="0.25">
      <c r="A80" s="12">
        <v>98</v>
      </c>
      <c r="B80" s="8" t="str">
        <f>VLOOKUP(A80,'Sets data'!$A$3:$C$9969,3,FALSE)</f>
        <v>Necropotence</v>
      </c>
      <c r="C80" s="8" t="str">
        <f>VLOOKUP(A80,'Sets data'!$A$3:$C$9969,2,FALSE)</f>
        <v>Nekropotenz</v>
      </c>
      <c r="G80" s="70" t="str">
        <f t="shared" si="1"/>
        <v/>
      </c>
    </row>
    <row r="81" spans="1:7" x14ac:dyDescent="0.25">
      <c r="A81" s="12">
        <v>99</v>
      </c>
      <c r="B81" s="8" t="str">
        <f>VLOOKUP(A81,'Sets data'!$A$3:$C$9969,3,FALSE)</f>
        <v>Salvation</v>
      </c>
      <c r="C81" s="8" t="str">
        <f>VLOOKUP(A81,'Sets data'!$A$3:$C$9969,2,FALSE)</f>
        <v>Erlösung</v>
      </c>
      <c r="G81" s="70" t="str">
        <f t="shared" si="1"/>
        <v/>
      </c>
    </row>
    <row r="82" spans="1:7" x14ac:dyDescent="0.25">
      <c r="A82" s="12">
        <v>100</v>
      </c>
      <c r="B82" s="8" t="str">
        <f>VLOOKUP(A82,'Sets data'!$A$3:$C$9969,3,FALSE)</f>
        <v>Hawk\'s Eye</v>
      </c>
      <c r="C82" s="8" t="str">
        <f>VLOOKUP(A82,'Sets data'!$A$3:$C$9969,2,FALSE)</f>
        <v>Falkenauge</v>
      </c>
      <c r="G82" s="70" t="str">
        <f t="shared" si="1"/>
        <v/>
      </c>
    </row>
    <row r="83" spans="1:7" x14ac:dyDescent="0.25">
      <c r="A83" s="12">
        <v>101</v>
      </c>
      <c r="B83" s="8" t="str">
        <f>VLOOKUP(A83,'Sets data'!$A$3:$C$9969,3,FALSE)</f>
        <v>Affliction</v>
      </c>
      <c r="C83" s="8" t="str">
        <f>VLOOKUP(A83,'Sets data'!$A$3:$C$9969,2,FALSE)</f>
        <v>Elend (Befallen)</v>
      </c>
      <c r="G83" s="70" t="str">
        <f t="shared" si="1"/>
        <v/>
      </c>
    </row>
    <row r="84" spans="1:7" x14ac:dyDescent="0.25">
      <c r="A84" s="12">
        <v>102</v>
      </c>
      <c r="B84" s="8" t="str">
        <f>VLOOKUP(A84,'Sets data'!$A$3:$C$9969,3,FALSE)</f>
        <v>Duneripper\'s Scales</v>
      </c>
      <c r="C84" s="8" t="str">
        <f>VLOOKUP(A84,'Sets data'!$A$3:$C$9969,2,FALSE)</f>
        <v>Schuppen des Dünenbrechers</v>
      </c>
      <c r="G84" s="70" t="str">
        <f t="shared" si="1"/>
        <v/>
      </c>
    </row>
    <row r="85" spans="1:7" x14ac:dyDescent="0.25">
      <c r="A85" s="12">
        <v>103</v>
      </c>
      <c r="B85" s="8" t="str">
        <f>VLOOKUP(A85,'Sets data'!$A$3:$C$9969,3,FALSE)</f>
        <v>Magicka Furnace</v>
      </c>
      <c r="C85" s="8" t="str">
        <f>VLOOKUP(A85,'Sets data'!$A$3:$C$9969,2,FALSE)</f>
        <v>Magickaschmiede</v>
      </c>
      <c r="G85" s="70" t="str">
        <f t="shared" si="1"/>
        <v/>
      </c>
    </row>
    <row r="86" spans="1:7" x14ac:dyDescent="0.25">
      <c r="A86" s="12">
        <v>104</v>
      </c>
      <c r="B86" s="8" t="str">
        <f>VLOOKUP(A86,'Sets data'!$A$3:$C$9969,3,FALSE)</f>
        <v>Curse Eater</v>
      </c>
      <c r="C86" s="8" t="str">
        <f>VLOOKUP(A86,'Sets data'!$A$3:$C$9969,2,FALSE)</f>
        <v>Fluchfresser</v>
      </c>
      <c r="G86" s="70" t="str">
        <f t="shared" si="1"/>
        <v/>
      </c>
    </row>
    <row r="87" spans="1:7" x14ac:dyDescent="0.25">
      <c r="A87" s="12">
        <v>105</v>
      </c>
      <c r="B87" s="8" t="str">
        <f>VLOOKUP(A87,'Sets data'!$A$3:$C$9969,3,FALSE)</f>
        <v>Twin Sisters</v>
      </c>
      <c r="C87" s="8" t="str">
        <f>VLOOKUP(A87,'Sets data'!$A$3:$C$9969,2,FALSE)</f>
        <v>Zwillingsschwestern</v>
      </c>
      <c r="G87" s="70" t="str">
        <f t="shared" si="1"/>
        <v/>
      </c>
    </row>
    <row r="88" spans="1:7" x14ac:dyDescent="0.25">
      <c r="A88" s="12">
        <v>106</v>
      </c>
      <c r="B88" s="8" t="str">
        <f>VLOOKUP(A88,'Sets data'!$A$3:$C$9969,3,FALSE)</f>
        <v>Wilderqueen\'s Arch</v>
      </c>
      <c r="C88" s="8" t="str">
        <f>VLOOKUP(A88,'Sets data'!$A$3:$C$9969,2,FALSE)</f>
        <v>Bogen der Wildkönigin</v>
      </c>
      <c r="G88" s="70" t="str">
        <f t="shared" si="1"/>
        <v/>
      </c>
    </row>
    <row r="89" spans="1:7" x14ac:dyDescent="0.25">
      <c r="A89" s="12">
        <v>107</v>
      </c>
      <c r="B89" s="8" t="str">
        <f>VLOOKUP(A89,'Sets data'!$A$3:$C$9969,3,FALSE)</f>
        <v>Wyrd Tree\'s Blessing</v>
      </c>
      <c r="C89" s="8" t="str">
        <f>VLOOKUP(A89,'Sets data'!$A$3:$C$9969,2,FALSE)</f>
        <v>Segen des Wyrdbaums</v>
      </c>
      <c r="G89" s="70" t="str">
        <f t="shared" si="1"/>
        <v/>
      </c>
    </row>
    <row r="90" spans="1:7" x14ac:dyDescent="0.25">
      <c r="A90" s="12">
        <v>108</v>
      </c>
      <c r="B90" s="8" t="str">
        <f>VLOOKUP(A90,'Sets data'!$A$3:$C$9969,3,FALSE)</f>
        <v>Ravager</v>
      </c>
      <c r="C90" s="8" t="str">
        <f>VLOOKUP(A90,'Sets data'!$A$3:$C$9969,2,FALSE)</f>
        <v>Verwüster</v>
      </c>
      <c r="G90" s="70" t="str">
        <f t="shared" si="1"/>
        <v/>
      </c>
    </row>
    <row r="91" spans="1:7" x14ac:dyDescent="0.25">
      <c r="A91" s="12">
        <v>109</v>
      </c>
      <c r="B91" s="8" t="str">
        <f>VLOOKUP(A91,'Sets data'!$A$3:$C$9969,3,FALSE)</f>
        <v>Light of Cyrodiil</v>
      </c>
      <c r="C91" s="8" t="str">
        <f>VLOOKUP(A91,'Sets data'!$A$3:$C$9969,2,FALSE)</f>
        <v>Licht von Cyrodiil</v>
      </c>
      <c r="G91" s="70" t="str">
        <f t="shared" si="1"/>
        <v/>
      </c>
    </row>
    <row r="92" spans="1:7" x14ac:dyDescent="0.25">
      <c r="A92" s="12">
        <v>110</v>
      </c>
      <c r="B92" s="8" t="str">
        <f>VLOOKUP(A92,'Sets data'!$A$3:$C$9969,3,FALSE)</f>
        <v>Sanctuary</v>
      </c>
      <c r="C92" s="8" t="str">
        <f>VLOOKUP(A92,'Sets data'!$A$3:$C$9969,2,FALSE)</f>
        <v>Heiligtum</v>
      </c>
      <c r="G92" s="70" t="str">
        <f t="shared" si="1"/>
        <v/>
      </c>
    </row>
    <row r="93" spans="1:7" x14ac:dyDescent="0.25">
      <c r="A93" s="12">
        <v>111</v>
      </c>
      <c r="B93" s="8" t="str">
        <f>VLOOKUP(A93,'Sets data'!$A$3:$C$9969,3,FALSE)</f>
        <v>Ward of Cyrodiil</v>
      </c>
      <c r="C93" s="8" t="str">
        <f>VLOOKUP(A93,'Sets data'!$A$3:$C$9969,2,FALSE)</f>
        <v>Schutz von Cyrodiil</v>
      </c>
      <c r="G93" s="70" t="str">
        <f t="shared" si="1"/>
        <v/>
      </c>
    </row>
    <row r="94" spans="1:7" x14ac:dyDescent="0.25">
      <c r="A94" s="12">
        <v>112</v>
      </c>
      <c r="B94" s="8" t="str">
        <f>VLOOKUP(A94,'Sets data'!$A$3:$C$9969,3,FALSE)</f>
        <v>Night Terror</v>
      </c>
      <c r="C94" s="8" t="str">
        <f>VLOOKUP(A94,'Sets data'!$A$3:$C$9969,2,FALSE)</f>
        <v>Nachtschrecken</v>
      </c>
      <c r="G94" s="70" t="str">
        <f t="shared" si="1"/>
        <v/>
      </c>
    </row>
    <row r="95" spans="1:7" x14ac:dyDescent="0.25">
      <c r="A95" s="12">
        <v>113</v>
      </c>
      <c r="B95" s="8" t="str">
        <f>VLOOKUP(A95,'Sets data'!$A$3:$C$9969,3,FALSE)</f>
        <v>Crest of Cyrodiil</v>
      </c>
      <c r="C95" s="8" t="str">
        <f>VLOOKUP(A95,'Sets data'!$A$3:$C$9969,2,FALSE)</f>
        <v>Wappen von Cyrodiil</v>
      </c>
      <c r="G95" s="70" t="str">
        <f t="shared" si="1"/>
        <v/>
      </c>
    </row>
    <row r="96" spans="1:7" x14ac:dyDescent="0.25">
      <c r="A96" s="12">
        <v>114</v>
      </c>
      <c r="B96" s="8" t="str">
        <f>VLOOKUP(A96,'Sets data'!$A$3:$C$9969,3,FALSE)</f>
        <v>Soulshine</v>
      </c>
      <c r="C96" s="8" t="str">
        <f>VLOOKUP(A96,'Sets data'!$A$3:$C$9969,2,FALSE)</f>
        <v>Seelenschein</v>
      </c>
      <c r="G96" s="70" t="str">
        <f t="shared" si="1"/>
        <v/>
      </c>
    </row>
    <row r="97" spans="1:7" x14ac:dyDescent="0.25">
      <c r="A97" s="12">
        <v>116</v>
      </c>
      <c r="B97" s="8" t="str">
        <f>VLOOKUP(A97,'Sets data'!$A$3:$C$9969,3,FALSE)</f>
        <v>The Destruction Suite</v>
      </c>
      <c r="C97" s="8" t="str">
        <f>VLOOKUP(A97,'Sets data'!$A$3:$C$9969,2,FALSE)</f>
        <v>Garnitur der Zerstörung</v>
      </c>
      <c r="G97" s="70" t="str">
        <f t="shared" si="1"/>
        <v/>
      </c>
    </row>
    <row r="98" spans="1:7" x14ac:dyDescent="0.25">
      <c r="A98" s="12">
        <v>117</v>
      </c>
      <c r="B98" s="8" t="str">
        <f>VLOOKUP(A98,'Sets data'!$A$3:$C$9969,3,FALSE)</f>
        <v>Relics of the Physician, Ansur</v>
      </c>
      <c r="C98" s="8" t="str">
        <f>VLOOKUP(A98,'Sets data'!$A$3:$C$9969,2,FALSE)</f>
        <v>Relikte des Mediziners Ansur</v>
      </c>
      <c r="G98" s="70" t="str">
        <f t="shared" si="1"/>
        <v/>
      </c>
    </row>
    <row r="99" spans="1:7" x14ac:dyDescent="0.25">
      <c r="A99" s="12">
        <v>118</v>
      </c>
      <c r="B99" s="8" t="str">
        <f>VLOOKUP(A99,'Sets data'!$A$3:$C$9969,3,FALSE)</f>
        <v>Treasures of the Earthforge</v>
      </c>
      <c r="C99" s="8" t="str">
        <f>VLOOKUP(A99,'Sets data'!$A$3:$C$9969,2,FALSE)</f>
        <v>Schätze der Erdenschmiede</v>
      </c>
      <c r="G99" s="70" t="str">
        <f t="shared" si="1"/>
        <v/>
      </c>
    </row>
    <row r="100" spans="1:7" x14ac:dyDescent="0.25">
      <c r="A100" s="12">
        <v>119</v>
      </c>
      <c r="B100" s="8" t="str">
        <f>VLOOKUP(A100,'Sets data'!$A$3:$C$9969,3,FALSE)</f>
        <v>Relics of the Rebellion</v>
      </c>
      <c r="C100" s="8" t="str">
        <f>VLOOKUP(A100,'Sets data'!$A$3:$C$9969,2,FALSE)</f>
        <v>Relikte der Rebellion</v>
      </c>
      <c r="G100" s="70" t="str">
        <f t="shared" si="1"/>
        <v/>
      </c>
    </row>
    <row r="101" spans="1:7" x14ac:dyDescent="0.25">
      <c r="A101" s="12">
        <v>120</v>
      </c>
      <c r="B101" s="8" t="str">
        <f>VLOOKUP(A101,'Sets data'!$A$3:$C$9969,3,FALSE)</f>
        <v>Arms of Infernace</v>
      </c>
      <c r="C101" s="8" t="str">
        <f>VLOOKUP(A101,'Sets data'!$A$3:$C$9969,2,FALSE)</f>
        <v>Waffen Infernals</v>
      </c>
      <c r="G101" s="70" t="str">
        <f t="shared" si="1"/>
        <v/>
      </c>
    </row>
    <row r="102" spans="1:7" x14ac:dyDescent="0.25">
      <c r="A102" s="12">
        <v>121</v>
      </c>
      <c r="B102" s="8" t="str">
        <f>VLOOKUP(A102,'Sets data'!$A$3:$C$9969,3,FALSE)</f>
        <v>Arms of the Ancestors</v>
      </c>
      <c r="C102" s="8" t="str">
        <f>VLOOKUP(A102,'Sets data'!$A$3:$C$9969,2,FALSE)</f>
        <v>Waffen der Ahnen</v>
      </c>
      <c r="G102" s="70" t="str">
        <f t="shared" si="1"/>
        <v/>
      </c>
    </row>
    <row r="103" spans="1:7" x14ac:dyDescent="0.25">
      <c r="A103" s="12">
        <v>122</v>
      </c>
      <c r="B103" s="8" t="str">
        <f>VLOOKUP(A103,'Sets data'!$A$3:$C$9969,3,FALSE)</f>
        <v>Ebon Armory</v>
      </c>
      <c r="C103" s="8" t="str">
        <f>VLOOKUP(A103,'Sets data'!$A$3:$C$9969,2,FALSE)</f>
        <v>Ebenerzarsenal</v>
      </c>
      <c r="G103" s="70" t="str">
        <f t="shared" si="1"/>
        <v/>
      </c>
    </row>
    <row r="104" spans="1:7" x14ac:dyDescent="0.25">
      <c r="A104" s="12">
        <v>123</v>
      </c>
      <c r="B104" s="8" t="str">
        <f>VLOOKUP(A104,'Sets data'!$A$3:$C$9969,3,FALSE)</f>
        <v>Hircine\'s Veneer</v>
      </c>
      <c r="C104" s="8" t="str">
        <f>VLOOKUP(A104,'Sets data'!$A$3:$C$9969,2,FALSE)</f>
        <v>Hircines Schein</v>
      </c>
      <c r="G104" s="70" t="str">
        <f t="shared" si="1"/>
        <v/>
      </c>
    </row>
    <row r="105" spans="1:7" x14ac:dyDescent="0.25">
      <c r="A105" s="12">
        <v>124</v>
      </c>
      <c r="B105" s="8" t="str">
        <f>VLOOKUP(A105,'Sets data'!$A$3:$C$9969,3,FALSE)</f>
        <v>The Worm\'s Raiment</v>
      </c>
      <c r="C105" s="8" t="str">
        <f>VLOOKUP(A105,'Sets data'!$A$3:$C$9969,2,FALSE)</f>
        <v>Garderobe des Wurms</v>
      </c>
      <c r="G105" s="70" t="str">
        <f t="shared" si="1"/>
        <v/>
      </c>
    </row>
    <row r="106" spans="1:7" x14ac:dyDescent="0.25">
      <c r="A106" s="12">
        <v>125</v>
      </c>
      <c r="B106" s="8" t="str">
        <f>VLOOKUP(A106,'Sets data'!$A$3:$C$9969,3,FALSE)</f>
        <v>Wrath of the Imperium</v>
      </c>
      <c r="C106" s="8" t="str">
        <f>VLOOKUP(A106,'Sets data'!$A$3:$C$9969,2,FALSE)</f>
        <v>Zorn des Kaiserreichs</v>
      </c>
      <c r="G106" s="70" t="str">
        <f t="shared" si="1"/>
        <v/>
      </c>
    </row>
    <row r="107" spans="1:7" x14ac:dyDescent="0.25">
      <c r="A107" s="12">
        <v>126</v>
      </c>
      <c r="B107" s="8" t="str">
        <f>VLOOKUP(A107,'Sets data'!$A$3:$C$9969,3,FALSE)</f>
        <v>Grace of the Ancients</v>
      </c>
      <c r="C107" s="8" t="str">
        <f>VLOOKUP(A107,'Sets data'!$A$3:$C$9969,2,FALSE)</f>
        <v>Anmut der Ahnen</v>
      </c>
      <c r="G107" s="70" t="str">
        <f t="shared" si="1"/>
        <v/>
      </c>
    </row>
    <row r="108" spans="1:7" x14ac:dyDescent="0.25">
      <c r="A108" s="12">
        <v>127</v>
      </c>
      <c r="B108" s="8" t="str">
        <f>VLOOKUP(A108,'Sets data'!$A$3:$C$9969,3,FALSE)</f>
        <v>Deadly Strike</v>
      </c>
      <c r="C108" s="8" t="str">
        <f>VLOOKUP(A108,'Sets data'!$A$3:$C$9969,2,FALSE)</f>
        <v>Tödlicher Stoß</v>
      </c>
      <c r="G108" s="70" t="str">
        <f t="shared" si="1"/>
        <v/>
      </c>
    </row>
    <row r="109" spans="1:7" x14ac:dyDescent="0.25">
      <c r="A109" s="12">
        <v>128</v>
      </c>
      <c r="B109" s="8" t="str">
        <f>VLOOKUP(A109,'Sets data'!$A$3:$C$9969,3,FALSE)</f>
        <v>Blessing of the Potentates</v>
      </c>
      <c r="C109" s="8" t="str">
        <f>VLOOKUP(A109,'Sets data'!$A$3:$C$9969,2,FALSE)</f>
        <v>Segen des Potentaten</v>
      </c>
      <c r="G109" s="70" t="str">
        <f t="shared" si="1"/>
        <v/>
      </c>
    </row>
    <row r="110" spans="1:7" x14ac:dyDescent="0.25">
      <c r="A110" s="12">
        <v>129</v>
      </c>
      <c r="B110" s="8" t="str">
        <f>VLOOKUP(A110,'Sets data'!$A$3:$C$9969,3,FALSE)</f>
        <v>Vengeance Leech</v>
      </c>
      <c r="C110" s="8" t="str">
        <f>VLOOKUP(A110,'Sets data'!$A$3:$C$9969,2,FALSE)</f>
        <v>Saugende Vergeltung</v>
      </c>
      <c r="G110" s="70" t="str">
        <f t="shared" si="1"/>
        <v/>
      </c>
    </row>
    <row r="111" spans="1:7" x14ac:dyDescent="0.25">
      <c r="A111" s="12">
        <v>130</v>
      </c>
      <c r="B111" s="8" t="str">
        <f>VLOOKUP(A111,'Sets data'!$A$3:$C$9969,3,FALSE)</f>
        <v>Eagle Eye</v>
      </c>
      <c r="C111" s="8" t="str">
        <f>VLOOKUP(A111,'Sets data'!$A$3:$C$9969,2,FALSE)</f>
        <v>Adlerauge</v>
      </c>
      <c r="G111" s="70" t="str">
        <f t="shared" si="1"/>
        <v/>
      </c>
    </row>
    <row r="112" spans="1:7" x14ac:dyDescent="0.25">
      <c r="A112" s="12">
        <v>131</v>
      </c>
      <c r="B112" s="8" t="str">
        <f>VLOOKUP(A112,'Sets data'!$A$3:$C$9969,3,FALSE)</f>
        <v>Bastion of the Heartland</v>
      </c>
      <c r="C112" s="8" t="str">
        <f>VLOOKUP(A112,'Sets data'!$A$3:$C$9969,2,FALSE)</f>
        <v>Bastion des Herzlandes</v>
      </c>
      <c r="G112" s="70" t="str">
        <f t="shared" si="1"/>
        <v/>
      </c>
    </row>
    <row r="113" spans="1:7" x14ac:dyDescent="0.25">
      <c r="A113" s="12">
        <v>132</v>
      </c>
      <c r="B113" s="8" t="str">
        <f>VLOOKUP(A113,'Sets data'!$A$3:$C$9969,3,FALSE)</f>
        <v>Shield of the Valiant</v>
      </c>
      <c r="C113" s="8" t="str">
        <f>VLOOKUP(A113,'Sets data'!$A$3:$C$9969,2,FALSE)</f>
        <v>Schild des Tapferen</v>
      </c>
      <c r="G113" s="70" t="str">
        <f t="shared" si="1"/>
        <v/>
      </c>
    </row>
    <row r="114" spans="1:7" x14ac:dyDescent="0.25">
      <c r="A114" s="12">
        <v>133</v>
      </c>
      <c r="B114" s="8" t="str">
        <f>VLOOKUP(A114,'Sets data'!$A$3:$C$9969,3,FALSE)</f>
        <v>Buffer of the Swift</v>
      </c>
      <c r="C114" s="8" t="str">
        <f>VLOOKUP(A114,'Sets data'!$A$3:$C$9969,2,FALSE)</f>
        <v>Dämpfer des Geschwinden</v>
      </c>
      <c r="G114" s="70" t="str">
        <f t="shared" si="1"/>
        <v/>
      </c>
    </row>
    <row r="115" spans="1:7" x14ac:dyDescent="0.25">
      <c r="A115" s="12">
        <v>134</v>
      </c>
      <c r="B115" s="8" t="str">
        <f>VLOOKUP(A115,'Sets data'!$A$3:$C$9969,3,FALSE)</f>
        <v>Shroud of the Lich</v>
      </c>
      <c r="C115" s="8" t="str">
        <f>VLOOKUP(A115,'Sets data'!$A$3:$C$9969,2,FALSE)</f>
        <v>Tuch des Lich</v>
      </c>
      <c r="G115" s="70" t="str">
        <f t="shared" si="1"/>
        <v/>
      </c>
    </row>
    <row r="116" spans="1:7" x14ac:dyDescent="0.25">
      <c r="A116" s="12">
        <v>135</v>
      </c>
      <c r="B116" s="8" t="str">
        <f>VLOOKUP(A116,'Sets data'!$A$3:$C$9969,3,FALSE)</f>
        <v>Draugr\'s Heritage</v>
      </c>
      <c r="C116" s="8" t="str">
        <f>VLOOKUP(A116,'Sets data'!$A$3:$C$9969,2,FALSE)</f>
        <v>Erbe des Draugrs</v>
      </c>
      <c r="G116" s="70" t="str">
        <f t="shared" si="1"/>
        <v/>
      </c>
    </row>
    <row r="117" spans="1:7" x14ac:dyDescent="0.25">
      <c r="A117" s="12">
        <v>136</v>
      </c>
      <c r="B117" s="8" t="str">
        <f>VLOOKUP(A117,'Sets data'!$A$3:$C$9969,3,FALSE)</f>
        <v>Immortal Warrior</v>
      </c>
      <c r="C117" s="8" t="str">
        <f>VLOOKUP(A117,'Sets data'!$A$3:$C$9969,2,FALSE)</f>
        <v>Unsterblicher Krieger</v>
      </c>
      <c r="G117" s="70" t="str">
        <f t="shared" si="1"/>
        <v/>
      </c>
    </row>
    <row r="118" spans="1:7" x14ac:dyDescent="0.25">
      <c r="A118" s="12">
        <v>137</v>
      </c>
      <c r="B118" s="8" t="str">
        <f>VLOOKUP(A118,'Sets data'!$A$3:$C$9969,3,FALSE)</f>
        <v>Berserking Warrior</v>
      </c>
      <c r="C118" s="8" t="str">
        <f>VLOOKUP(A118,'Sets data'!$A$3:$C$9969,2,FALSE)</f>
        <v>Tobender Krieger</v>
      </c>
      <c r="G118" s="70" t="str">
        <f t="shared" si="1"/>
        <v/>
      </c>
    </row>
    <row r="119" spans="1:7" x14ac:dyDescent="0.25">
      <c r="A119" s="12">
        <v>138</v>
      </c>
      <c r="B119" s="8" t="str">
        <f>VLOOKUP(A119,'Sets data'!$A$3:$C$9969,3,FALSE)</f>
        <v>Defending Warrior</v>
      </c>
      <c r="C119" s="8" t="str">
        <f>VLOOKUP(A119,'Sets data'!$A$3:$C$9969,2,FALSE)</f>
        <v>Verteidigender Krieger</v>
      </c>
      <c r="G119" s="70" t="str">
        <f t="shared" si="1"/>
        <v/>
      </c>
    </row>
    <row r="120" spans="1:7" x14ac:dyDescent="0.25">
      <c r="A120" s="12">
        <v>139</v>
      </c>
      <c r="B120" s="8" t="str">
        <f>VLOOKUP(A120,'Sets data'!$A$3:$C$9969,3,FALSE)</f>
        <v>Wise Mage</v>
      </c>
      <c r="C120" s="8" t="str">
        <f>VLOOKUP(A120,'Sets data'!$A$3:$C$9969,2,FALSE)</f>
        <v>Weiser Magier</v>
      </c>
      <c r="G120" s="70" t="str">
        <f t="shared" si="1"/>
        <v/>
      </c>
    </row>
    <row r="121" spans="1:7" x14ac:dyDescent="0.25">
      <c r="A121" s="12">
        <v>140</v>
      </c>
      <c r="B121" s="8" t="str">
        <f>VLOOKUP(A121,'Sets data'!$A$3:$C$9969,3,FALSE)</f>
        <v>Destructive Mage</v>
      </c>
      <c r="C121" s="8" t="str">
        <f>VLOOKUP(A121,'Sets data'!$A$3:$C$9969,2,FALSE)</f>
        <v>Zerstörerischer Magier</v>
      </c>
      <c r="G121" s="70" t="str">
        <f t="shared" si="1"/>
        <v/>
      </c>
    </row>
    <row r="122" spans="1:7" x14ac:dyDescent="0.25">
      <c r="A122" s="12">
        <v>141</v>
      </c>
      <c r="B122" s="8" t="str">
        <f>VLOOKUP(A122,'Sets data'!$A$3:$C$9969,3,FALSE)</f>
        <v>Healing Mage</v>
      </c>
      <c r="C122" s="8" t="str">
        <f>VLOOKUP(A122,'Sets data'!$A$3:$C$9969,2,FALSE)</f>
        <v>Heilender Magier</v>
      </c>
      <c r="G122" s="70" t="str">
        <f t="shared" si="1"/>
        <v/>
      </c>
    </row>
    <row r="123" spans="1:7" x14ac:dyDescent="0.25">
      <c r="A123" s="12">
        <v>142</v>
      </c>
      <c r="B123" s="8" t="str">
        <f>VLOOKUP(A123,'Sets data'!$A$3:$C$9969,3,FALSE)</f>
        <v>Quick Serpent</v>
      </c>
      <c r="C123" s="8" t="str">
        <f>VLOOKUP(A123,'Sets data'!$A$3:$C$9969,2,FALSE)</f>
        <v>Flinke Schlange</v>
      </c>
      <c r="G123" s="70" t="str">
        <f t="shared" si="1"/>
        <v/>
      </c>
    </row>
    <row r="124" spans="1:7" x14ac:dyDescent="0.25">
      <c r="A124" s="12">
        <v>143</v>
      </c>
      <c r="B124" s="8" t="str">
        <f>VLOOKUP(A124,'Sets data'!$A$3:$C$9969,3,FALSE)</f>
        <v>Poisonous Serpent</v>
      </c>
      <c r="C124" s="8" t="str">
        <f>VLOOKUP(A124,'Sets data'!$A$3:$C$9969,2,FALSE)</f>
        <v>Giftschlange</v>
      </c>
      <c r="G124" s="70" t="str">
        <f t="shared" si="1"/>
        <v/>
      </c>
    </row>
    <row r="125" spans="1:7" x14ac:dyDescent="0.25">
      <c r="A125" s="12">
        <v>144</v>
      </c>
      <c r="B125" s="8" t="str">
        <f>VLOOKUP(A125,'Sets data'!$A$3:$C$9969,3,FALSE)</f>
        <v>Twice-Fanged Serpent</v>
      </c>
      <c r="C125" s="8" t="str">
        <f>VLOOKUP(A125,'Sets data'!$A$3:$C$9969,2,FALSE)</f>
        <v>Doppelzüngige Schlange</v>
      </c>
      <c r="G125" s="70" t="str">
        <f t="shared" si="1"/>
        <v/>
      </c>
    </row>
    <row r="126" spans="1:7" x14ac:dyDescent="0.25">
      <c r="A126" s="12">
        <v>145</v>
      </c>
      <c r="B126" s="8" t="str">
        <f>VLOOKUP(A126,'Sets data'!$A$3:$C$9969,3,FALSE)</f>
        <v>Way of Fire</v>
      </c>
      <c r="C126" s="8" t="str">
        <f>VLOOKUP(A126,'Sets data'!$A$3:$C$9969,2,FALSE)</f>
        <v>Weg des Feuers</v>
      </c>
      <c r="G126" s="70" t="str">
        <f t="shared" si="1"/>
        <v/>
      </c>
    </row>
    <row r="127" spans="1:7" x14ac:dyDescent="0.25">
      <c r="A127" s="12">
        <v>146</v>
      </c>
      <c r="B127" s="8" t="str">
        <f>VLOOKUP(A127,'Sets data'!$A$3:$C$9969,3,FALSE)</f>
        <v>Way of Air</v>
      </c>
      <c r="C127" s="8" t="str">
        <f>VLOOKUP(A127,'Sets data'!$A$3:$C$9969,2,FALSE)</f>
        <v>Weg der Luft</v>
      </c>
      <c r="G127" s="70" t="str">
        <f t="shared" si="1"/>
        <v/>
      </c>
    </row>
    <row r="128" spans="1:7" ht="240" x14ac:dyDescent="0.25">
      <c r="A128" s="12">
        <v>147</v>
      </c>
      <c r="B128" s="8" t="str">
        <f>VLOOKUP(A128,'Sets data'!$A$3:$C$9969,3,FALSE)</f>
        <v>Way of Martial Knowledge</v>
      </c>
      <c r="C128" s="8" t="str">
        <f>VLOOKUP(A128,'Sets data'!$A$3:$C$9969,2,FALSE)</f>
        <v>Weg der Kampfkunst</v>
      </c>
      <c r="D128" s="23" t="s">
        <v>2212</v>
      </c>
      <c r="G128" s="70"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70" t="str">
        <f t="shared" si="2"/>
        <v/>
      </c>
    </row>
    <row r="130" spans="1:7" x14ac:dyDescent="0.25">
      <c r="A130" s="12">
        <v>155</v>
      </c>
      <c r="B130" s="8" t="str">
        <f>VLOOKUP(A130,'Sets data'!$A$3:$C$9969,3,FALSE)</f>
        <v>Undaunted Bastion</v>
      </c>
      <c r="C130" s="8" t="str">
        <f>VLOOKUP(A130,'Sets data'!$A$3:$C$9969,2,FALSE)</f>
        <v>Unerschrockenen-Bastion</v>
      </c>
      <c r="G130" s="70" t="str">
        <f t="shared" si="2"/>
        <v/>
      </c>
    </row>
    <row r="131" spans="1:7" x14ac:dyDescent="0.25">
      <c r="A131" s="12">
        <v>156</v>
      </c>
      <c r="B131" s="8" t="str">
        <f>VLOOKUP(A131,'Sets data'!$A$3:$C$9969,3,FALSE)</f>
        <v>Undaunted Infiltrator</v>
      </c>
      <c r="C131" s="8" t="str">
        <f>VLOOKUP(A131,'Sets data'!$A$3:$C$9969,2,FALSE)</f>
        <v>Unerschrockener Infiltrator</v>
      </c>
      <c r="G131" s="70" t="str">
        <f t="shared" si="2"/>
        <v/>
      </c>
    </row>
    <row r="132" spans="1:7" x14ac:dyDescent="0.25">
      <c r="A132" s="12">
        <v>157</v>
      </c>
      <c r="B132" s="8" t="str">
        <f>VLOOKUP(A132,'Sets data'!$A$3:$C$9969,3,FALSE)</f>
        <v>Undaunted Unweaver</v>
      </c>
      <c r="C132" s="8" t="str">
        <f>VLOOKUP(A132,'Sets data'!$A$3:$C$9969,2,FALSE)</f>
        <v>Unerschrockener Entflechter</v>
      </c>
      <c r="G132" s="70" t="str">
        <f t="shared" si="2"/>
        <v/>
      </c>
    </row>
    <row r="133" spans="1:7" x14ac:dyDescent="0.25">
      <c r="A133" s="12">
        <v>158</v>
      </c>
      <c r="B133" s="8" t="str">
        <f>VLOOKUP(A133,'Sets data'!$A$3:$C$9969,3,FALSE)</f>
        <v>Embershield</v>
      </c>
      <c r="C133" s="8" t="str">
        <f>VLOOKUP(A133,'Sets data'!$A$3:$C$9969,2,FALSE)</f>
        <v>Glutschild</v>
      </c>
      <c r="G133" s="70" t="str">
        <f t="shared" si="2"/>
        <v/>
      </c>
    </row>
    <row r="134" spans="1:7" x14ac:dyDescent="0.25">
      <c r="A134" s="12">
        <v>159</v>
      </c>
      <c r="B134" s="8" t="str">
        <f>VLOOKUP(A134,'Sets data'!$A$3:$C$9969,3,FALSE)</f>
        <v>Sunderflame</v>
      </c>
      <c r="C134" s="8" t="str">
        <f>VLOOKUP(A134,'Sets data'!$A$3:$C$9969,2,FALSE)</f>
        <v>Trennflamme</v>
      </c>
      <c r="G134" s="70" t="str">
        <f t="shared" si="2"/>
        <v/>
      </c>
    </row>
    <row r="135" spans="1:7" ht="105" x14ac:dyDescent="0.25">
      <c r="A135" s="12">
        <v>160</v>
      </c>
      <c r="B135" s="8" t="str">
        <f>VLOOKUP(A135,'Sets data'!$A$3:$C$9969,3,FALSE)</f>
        <v>Burning Spellweave</v>
      </c>
      <c r="C135" s="8" t="str">
        <f>VLOOKUP(A135,'Sets data'!$A$3:$C$9969,2,FALSE)</f>
        <v>Branntzauberweber</v>
      </c>
      <c r="D135" s="23" t="s">
        <v>2210</v>
      </c>
      <c r="G135" s="70"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70" t="str">
        <f t="shared" si="2"/>
        <v/>
      </c>
    </row>
    <row r="137" spans="1:7" x14ac:dyDescent="0.25">
      <c r="A137" s="5">
        <v>162</v>
      </c>
      <c r="B137" s="8" t="str">
        <f>VLOOKUP(A137,'Sets data'!$A$3:$C$9969,3,FALSE)</f>
        <v>Spawn of Mephala</v>
      </c>
      <c r="C137" s="8" t="str">
        <f>VLOOKUP(A137,'Sets data'!$A$3:$C$9969,2,FALSE)</f>
        <v>Mephalas Brut</v>
      </c>
      <c r="G137" s="70" t="str">
        <f t="shared" si="2"/>
        <v/>
      </c>
    </row>
    <row r="138" spans="1:7" x14ac:dyDescent="0.25">
      <c r="A138" s="5">
        <v>163</v>
      </c>
      <c r="B138" s="8" t="str">
        <f>VLOOKUP(A138,'Sets data'!$A$3:$C$9969,3,FALSE)</f>
        <v>Blood Spawn</v>
      </c>
      <c r="C138" s="8" t="str">
        <f>VLOOKUP(A138,'Sets data'!$A$3:$C$9969,2,FALSE)</f>
        <v>Blutbrut</v>
      </c>
      <c r="G138" s="70" t="str">
        <f t="shared" si="2"/>
        <v/>
      </c>
    </row>
    <row r="139" spans="1:7" x14ac:dyDescent="0.25">
      <c r="A139" s="5">
        <v>164</v>
      </c>
      <c r="B139" s="8" t="str">
        <f>VLOOKUP(A139,'Sets data'!$A$3:$C$9969,3,FALSE)</f>
        <v>Lord Warden</v>
      </c>
      <c r="C139" s="8" t="str">
        <f>VLOOKUP(A139,'Sets data'!$A$3:$C$9969,2,FALSE)</f>
        <v>Hochwärter</v>
      </c>
      <c r="G139" s="70" t="str">
        <f t="shared" si="2"/>
        <v/>
      </c>
    </row>
    <row r="140" spans="1:7" x14ac:dyDescent="0.25">
      <c r="A140" s="5">
        <v>165</v>
      </c>
      <c r="B140" s="8" t="str">
        <f>VLOOKUP(A140,'Sets data'!$A$3:$C$9969,3,FALSE)</f>
        <v>Scourge Harvester</v>
      </c>
      <c r="C140" s="8" t="str">
        <f>VLOOKUP(A140,'Sets data'!$A$3:$C$9969,2,FALSE)</f>
        <v>Geißelernter</v>
      </c>
      <c r="G140" s="70" t="str">
        <f t="shared" si="2"/>
        <v/>
      </c>
    </row>
    <row r="141" spans="1:7" x14ac:dyDescent="0.25">
      <c r="A141" s="5">
        <v>166</v>
      </c>
      <c r="B141" s="8" t="str">
        <f>VLOOKUP(A141,'Sets data'!$A$3:$C$9969,3,FALSE)</f>
        <v>Engine Guardian</v>
      </c>
      <c r="C141" s="8" t="str">
        <f>VLOOKUP(A141,'Sets data'!$A$3:$C$9969,2,FALSE)</f>
        <v>Maschinenwächter</v>
      </c>
      <c r="G141" s="70" t="str">
        <f t="shared" si="2"/>
        <v/>
      </c>
    </row>
    <row r="142" spans="1:7" ht="105" x14ac:dyDescent="0.25">
      <c r="A142" s="5">
        <v>167</v>
      </c>
      <c r="B142" s="8" t="str">
        <f>VLOOKUP(A142,'Sets data'!$A$3:$C$9969,3,FALSE)</f>
        <v>Nightflame</v>
      </c>
      <c r="C142" s="8" t="str">
        <f>VLOOKUP(A142,'Sets data'!$A$3:$C$9969,2,FALSE)</f>
        <v>Nachtflamme</v>
      </c>
      <c r="D142" s="23" t="s">
        <v>2211</v>
      </c>
      <c r="G142" s="70"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70" t="str">
        <f t="shared" si="2"/>
        <v/>
      </c>
    </row>
    <row r="144" spans="1:7" x14ac:dyDescent="0.25">
      <c r="A144" s="5">
        <v>169</v>
      </c>
      <c r="B144" s="8" t="str">
        <f>VLOOKUP(A144,'Sets data'!$A$3:$C$9969,3,FALSE)</f>
        <v>Valkyn Skoria</v>
      </c>
      <c r="C144" s="8" t="str">
        <f>VLOOKUP(A144,'Sets data'!$A$3:$C$9969,2,FALSE)</f>
        <v>Valkyn Skoria</v>
      </c>
      <c r="G144" s="70" t="str">
        <f t="shared" si="2"/>
        <v/>
      </c>
    </row>
    <row r="145" spans="1:7" x14ac:dyDescent="0.25">
      <c r="A145" s="5">
        <v>170</v>
      </c>
      <c r="B145" s="8" t="str">
        <f>VLOOKUP(A145,'Sets data'!$A$3:$C$9969,3,FALSE)</f>
        <v>Maw of the Infernal</v>
      </c>
      <c r="C145" s="8" t="str">
        <f>VLOOKUP(A145,'Sets data'!$A$3:$C$9969,2,FALSE)</f>
        <v>Schlund des Infernalen</v>
      </c>
      <c r="G145" s="70" t="str">
        <f t="shared" si="2"/>
        <v/>
      </c>
    </row>
    <row r="146" spans="1:7" x14ac:dyDescent="0.25">
      <c r="A146" s="12">
        <v>171</v>
      </c>
      <c r="B146" s="8" t="str">
        <f>VLOOKUP(A146,'Sets data'!$A$3:$C$9969,3,FALSE)</f>
        <v>Eternal Warrior</v>
      </c>
      <c r="C146" s="8" t="str">
        <f>VLOOKUP(A146,'Sets data'!$A$3:$C$9969,2,FALSE)</f>
        <v>Ewiger Krieger</v>
      </c>
      <c r="G146" s="70" t="str">
        <f t="shared" si="2"/>
        <v/>
      </c>
    </row>
    <row r="147" spans="1:7" x14ac:dyDescent="0.25">
      <c r="A147" s="12">
        <v>172</v>
      </c>
      <c r="B147" s="8" t="str">
        <f>VLOOKUP(A147,'Sets data'!$A$3:$C$9969,3,FALSE)</f>
        <v>Infallible Mage</v>
      </c>
      <c r="C147" s="8" t="str">
        <f>VLOOKUP(A147,'Sets data'!$A$3:$C$9969,2,FALSE)</f>
        <v>Unfehlbare Magierin</v>
      </c>
      <c r="G147" s="70" t="str">
        <f t="shared" si="2"/>
        <v/>
      </c>
    </row>
    <row r="148" spans="1:7" x14ac:dyDescent="0.25">
      <c r="A148" s="12">
        <v>173</v>
      </c>
      <c r="B148" s="8" t="str">
        <f>VLOOKUP(A148,'Sets data'!$A$3:$C$9969,3,FALSE)</f>
        <v>Vicious Serpent</v>
      </c>
      <c r="C148" s="8" t="str">
        <f>VLOOKUP(A148,'Sets data'!$A$3:$C$9969,2,FALSE)</f>
        <v>Boshafte Schlange</v>
      </c>
      <c r="G148" s="70" t="str">
        <f t="shared" si="2"/>
        <v/>
      </c>
    </row>
    <row r="149" spans="1:7" x14ac:dyDescent="0.25">
      <c r="A149" s="5">
        <v>176</v>
      </c>
      <c r="B149" s="8" t="str">
        <f>VLOOKUP(A149,'Sets data'!$A$3:$C$9969,3,FALSE)</f>
        <v>Noble\'s Conquest</v>
      </c>
      <c r="C149" s="8" t="str">
        <f>VLOOKUP(A149,'Sets data'!$A$3:$C$9969,2,FALSE)</f>
        <v>Adelssieg</v>
      </c>
      <c r="G149" s="70" t="str">
        <f t="shared" si="2"/>
        <v/>
      </c>
    </row>
    <row r="150" spans="1:7" x14ac:dyDescent="0.25">
      <c r="A150" s="5">
        <v>177</v>
      </c>
      <c r="B150" s="8" t="str">
        <f>VLOOKUP(A150,'Sets data'!$A$3:$C$9969,3,FALSE)</f>
        <v>Redistributor</v>
      </c>
      <c r="C150" s="8" t="str">
        <f>VLOOKUP(A150,'Sets data'!$A$3:$C$9969,2,FALSE)</f>
        <v>Umverteilung</v>
      </c>
      <c r="G150" s="70" t="str">
        <f t="shared" si="2"/>
        <v/>
      </c>
    </row>
    <row r="151" spans="1:7" x14ac:dyDescent="0.25">
      <c r="A151" s="5">
        <v>178</v>
      </c>
      <c r="B151" s="8" t="str">
        <f>VLOOKUP(A151,'Sets data'!$A$3:$C$9969,3,FALSE)</f>
        <v>Armor Master</v>
      </c>
      <c r="C151" s="8" t="str">
        <f>VLOOKUP(A151,'Sets data'!$A$3:$C$9969,2,FALSE)</f>
        <v>Rüstungsmeister</v>
      </c>
      <c r="G151" s="70" t="str">
        <f t="shared" si="2"/>
        <v/>
      </c>
    </row>
    <row r="152" spans="1:7" x14ac:dyDescent="0.25">
      <c r="A152" s="12">
        <v>179</v>
      </c>
      <c r="B152" s="8" t="str">
        <f>VLOOKUP(A152,'Sets data'!$A$3:$C$9969,3,FALSE)</f>
        <v>Black Rose</v>
      </c>
      <c r="C152" s="8" t="str">
        <f>VLOOKUP(A152,'Sets data'!$A$3:$C$9969,2,FALSE)</f>
        <v>Schwarze Rose</v>
      </c>
      <c r="G152" s="70" t="str">
        <f t="shared" si="2"/>
        <v/>
      </c>
    </row>
    <row r="153" spans="1:7" ht="90" x14ac:dyDescent="0.25">
      <c r="A153" s="12">
        <v>180</v>
      </c>
      <c r="B153" s="8" t="str">
        <f>VLOOKUP(A153,'Sets data'!$A$3:$C$9969,3,FALSE)</f>
        <v>Powerful Assault</v>
      </c>
      <c r="C153" s="8" t="str">
        <f>VLOOKUP(A153,'Sets data'!$A$3:$C$9969,2,FALSE)</f>
        <v>Kraftvoller Ansturm</v>
      </c>
      <c r="D153" s="23" t="s">
        <v>2213</v>
      </c>
      <c r="G153" s="70"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2214</v>
      </c>
      <c r="G154" s="70"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70" t="str">
        <f t="shared" si="2"/>
        <v/>
      </c>
    </row>
    <row r="156" spans="1:7" x14ac:dyDescent="0.25">
      <c r="A156" s="12">
        <v>184</v>
      </c>
      <c r="B156" s="8" t="str">
        <f>VLOOKUP(A156,'Sets data'!$A$3:$C$9969,3,FALSE)</f>
        <v>Brands of Imperium</v>
      </c>
      <c r="C156" s="8" t="str">
        <f>VLOOKUP(A156,'Sets data'!$A$3:$C$9969,2,FALSE)</f>
        <v>Male des Kaiserreichs</v>
      </c>
      <c r="G156" s="70" t="str">
        <f t="shared" si="2"/>
        <v/>
      </c>
    </row>
    <row r="157" spans="1:7" ht="105" x14ac:dyDescent="0.25">
      <c r="A157" s="12">
        <v>185</v>
      </c>
      <c r="B157" s="8" t="str">
        <f>VLOOKUP(A157,'Sets data'!$A$3:$C$9969,3,FALSE)</f>
        <v>Spell Power Cure</v>
      </c>
      <c r="C157" s="8" t="str">
        <f>VLOOKUP(A157,'Sets data'!$A$3:$C$9969,2,FALSE)</f>
        <v>Magiekraftheilung</v>
      </c>
      <c r="D157" s="23" t="s">
        <v>2299</v>
      </c>
      <c r="G157" s="70"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70" t="str">
        <f t="shared" si="2"/>
        <v/>
      </c>
    </row>
    <row r="159" spans="1:7" x14ac:dyDescent="0.25">
      <c r="A159" s="12">
        <v>187</v>
      </c>
      <c r="B159" s="8" t="str">
        <f>VLOOKUP(A159,'Sets data'!$A$3:$C$9969,3,FALSE)</f>
        <v>Swamp Raider</v>
      </c>
      <c r="C159" s="8" t="str">
        <f>VLOOKUP(A159,'Sets data'!$A$3:$C$9969,2,FALSE)</f>
        <v>Sumpfräuber</v>
      </c>
      <c r="G159" s="70" t="str">
        <f t="shared" si="2"/>
        <v/>
      </c>
    </row>
    <row r="160" spans="1:7" x14ac:dyDescent="0.25">
      <c r="A160" s="12">
        <v>188</v>
      </c>
      <c r="B160" s="8" t="str">
        <f>VLOOKUP(A160,'Sets data'!$A$3:$C$9969,3,FALSE)</f>
        <v>Storm Master</v>
      </c>
      <c r="C160" s="8" t="str">
        <f>VLOOKUP(A160,'Sets data'!$A$3:$C$9969,2,FALSE)</f>
        <v>Sturmmeister</v>
      </c>
      <c r="G160" s="70" t="str">
        <f t="shared" si="2"/>
        <v/>
      </c>
    </row>
    <row r="161" spans="1:7" x14ac:dyDescent="0.25">
      <c r="A161" s="12">
        <v>190</v>
      </c>
      <c r="B161" s="8" t="str">
        <f>VLOOKUP(A161,'Sets data'!$A$3:$C$9969,3,FALSE)</f>
        <v>Scathing Mage</v>
      </c>
      <c r="C161" s="8" t="str">
        <f>VLOOKUP(A161,'Sets data'!$A$3:$C$9969,2,FALSE)</f>
        <v>Verletzender Magier</v>
      </c>
      <c r="G161" s="70" t="str">
        <f t="shared" si="2"/>
        <v/>
      </c>
    </row>
    <row r="162" spans="1:7" x14ac:dyDescent="0.25">
      <c r="A162" s="12">
        <v>193</v>
      </c>
      <c r="B162" s="8" t="str">
        <f>VLOOKUP(A162,'Sets data'!$A$3:$C$9969,3,FALSE)</f>
        <v>Overwhelming Surge</v>
      </c>
      <c r="C162" s="8" t="str">
        <f>VLOOKUP(A162,'Sets data'!$A$3:$C$9969,2,FALSE)</f>
        <v>Überwältigende Woge</v>
      </c>
      <c r="G162" s="70" t="str">
        <f t="shared" si="2"/>
        <v/>
      </c>
    </row>
    <row r="163" spans="1:7" x14ac:dyDescent="0.25">
      <c r="A163" s="12">
        <v>194</v>
      </c>
      <c r="B163" s="8" t="str">
        <f>VLOOKUP(A163,'Sets data'!$A$3:$C$9969,3,FALSE)</f>
        <v>Combat Physician</v>
      </c>
      <c r="C163" s="8" t="str">
        <f>VLOOKUP(A163,'Sets data'!$A$3:$C$9969,2,FALSE)</f>
        <v>Feldarzt</v>
      </c>
      <c r="G163" s="70" t="str">
        <f t="shared" si="2"/>
        <v/>
      </c>
    </row>
    <row r="164" spans="1:7" x14ac:dyDescent="0.25">
      <c r="A164" s="12">
        <v>195</v>
      </c>
      <c r="B164" s="8" t="str">
        <f>VLOOKUP(A164,'Sets data'!$A$3:$C$9969,3,FALSE)</f>
        <v>Sheer Venom</v>
      </c>
      <c r="C164" s="8" t="str">
        <f>VLOOKUP(A164,'Sets data'!$A$3:$C$9969,2,FALSE)</f>
        <v>Reingift</v>
      </c>
      <c r="G164" s="70" t="str">
        <f t="shared" si="2"/>
        <v/>
      </c>
    </row>
    <row r="165" spans="1:7" x14ac:dyDescent="0.25">
      <c r="A165" s="12">
        <v>196</v>
      </c>
      <c r="B165" s="8" t="str">
        <f>VLOOKUP(A165,'Sets data'!$A$3:$C$9969,3,FALSE)</f>
        <v>Leeching Plate</v>
      </c>
      <c r="C165" s="8" t="str">
        <f>VLOOKUP(A165,'Sets data'!$A$3:$C$9969,2,FALSE)</f>
        <v>Auslaugende Rüstung</v>
      </c>
      <c r="G165" s="70" t="str">
        <f t="shared" si="2"/>
        <v/>
      </c>
    </row>
    <row r="166" spans="1:7" x14ac:dyDescent="0.25">
      <c r="A166" s="12">
        <v>197</v>
      </c>
      <c r="B166" s="8" t="str">
        <f>VLOOKUP(A166,'Sets data'!$A$3:$C$9969,3,FALSE)</f>
        <v>Tormentor</v>
      </c>
      <c r="C166" s="8" t="str">
        <f>VLOOKUP(A166,'Sets data'!$A$3:$C$9969,2,FALSE)</f>
        <v>Quälender</v>
      </c>
      <c r="G166" s="70" t="str">
        <f t="shared" si="2"/>
        <v/>
      </c>
    </row>
    <row r="167" spans="1:7" x14ac:dyDescent="0.25">
      <c r="A167" s="12">
        <v>198</v>
      </c>
      <c r="B167" s="8" t="str">
        <f>VLOOKUP(A167,'Sets data'!$A$3:$C$9969,3,FALSE)</f>
        <v>Essence Thief</v>
      </c>
      <c r="C167" s="8" t="str">
        <f>VLOOKUP(A167,'Sets data'!$A$3:$C$9969,2,FALSE)</f>
        <v>Essenzdieb</v>
      </c>
      <c r="G167" s="70" t="str">
        <f t="shared" si="2"/>
        <v/>
      </c>
    </row>
    <row r="168" spans="1:7" x14ac:dyDescent="0.25">
      <c r="A168" s="12">
        <v>199</v>
      </c>
      <c r="B168" s="8" t="str">
        <f>VLOOKUP(A168,'Sets data'!$A$3:$C$9969,3,FALSE)</f>
        <v>Shield Breaker</v>
      </c>
      <c r="C168" s="8" t="str">
        <f>VLOOKUP(A168,'Sets data'!$A$3:$C$9969,2,FALSE)</f>
        <v>Schildbrecher</v>
      </c>
      <c r="G168" s="70" t="str">
        <f t="shared" si="2"/>
        <v/>
      </c>
    </row>
    <row r="169" spans="1:7" x14ac:dyDescent="0.25">
      <c r="A169" s="12">
        <v>200</v>
      </c>
      <c r="B169" s="8" t="str">
        <f>VLOOKUP(A169,'Sets data'!$A$3:$C$9969,3,FALSE)</f>
        <v>Phoenix</v>
      </c>
      <c r="C169" s="8" t="str">
        <f>VLOOKUP(A169,'Sets data'!$A$3:$C$9969,2,FALSE)</f>
        <v>Phönix</v>
      </c>
      <c r="G169" s="70" t="str">
        <f t="shared" si="2"/>
        <v/>
      </c>
    </row>
    <row r="170" spans="1:7" x14ac:dyDescent="0.25">
      <c r="A170" s="12">
        <v>201</v>
      </c>
      <c r="B170" s="8" t="str">
        <f>VLOOKUP(A170,'Sets data'!$A$3:$C$9969,3,FALSE)</f>
        <v>Reactive Armor</v>
      </c>
      <c r="C170" s="8" t="str">
        <f>VLOOKUP(A170,'Sets data'!$A$3:$C$9969,2,FALSE)</f>
        <v>Reaktive Rüstung</v>
      </c>
      <c r="G170" s="70" t="str">
        <f t="shared" si="2"/>
        <v/>
      </c>
    </row>
    <row r="171" spans="1:7" x14ac:dyDescent="0.25">
      <c r="A171" s="12">
        <v>204</v>
      </c>
      <c r="B171" s="8" t="str">
        <f>VLOOKUP(A171,'Sets data'!$A$3:$C$9969,3,FALSE)</f>
        <v>Endurance</v>
      </c>
      <c r="C171" s="8" t="str">
        <f>VLOOKUP(A171,'Sets data'!$A$3:$C$9969,2,FALSE)</f>
        <v>Beständigkeit</v>
      </c>
      <c r="G171" s="70" t="str">
        <f t="shared" si="2"/>
        <v/>
      </c>
    </row>
    <row r="172" spans="1:7" x14ac:dyDescent="0.25">
      <c r="A172" s="12">
        <v>205</v>
      </c>
      <c r="B172" s="8" t="str">
        <f>VLOOKUP(A172,'Sets data'!$A$3:$C$9969,3,FALSE)</f>
        <v>Willpower</v>
      </c>
      <c r="C172" s="8" t="str">
        <f>VLOOKUP(A172,'Sets data'!$A$3:$C$9969,2,FALSE)</f>
        <v>Willenskraft</v>
      </c>
      <c r="G172" s="70" t="str">
        <f t="shared" si="2"/>
        <v/>
      </c>
    </row>
    <row r="173" spans="1:7" x14ac:dyDescent="0.25">
      <c r="A173" s="12">
        <v>206</v>
      </c>
      <c r="B173" s="8" t="str">
        <f>VLOOKUP(A173,'Sets data'!$A$3:$C$9969,3,FALSE)</f>
        <v>Agility</v>
      </c>
      <c r="C173" s="8" t="str">
        <f>VLOOKUP(A173,'Sets data'!$A$3:$C$9969,2,FALSE)</f>
        <v>Agilität</v>
      </c>
      <c r="G173" s="70" t="str">
        <f t="shared" si="2"/>
        <v/>
      </c>
    </row>
    <row r="174" spans="1:7" x14ac:dyDescent="0.25">
      <c r="A174" s="5">
        <v>207</v>
      </c>
      <c r="B174" s="8" t="str">
        <f>VLOOKUP(A174,'Sets data'!$A$3:$C$9969,3,FALSE)</f>
        <v>Law of Julianos</v>
      </c>
      <c r="C174" s="8" t="str">
        <f>VLOOKUP(A174,'Sets data'!$A$3:$C$9969,2,FALSE)</f>
        <v>Gesetz von Julianos</v>
      </c>
      <c r="G174" s="70" t="str">
        <f t="shared" si="2"/>
        <v/>
      </c>
    </row>
    <row r="175" spans="1:7" x14ac:dyDescent="0.25">
      <c r="A175" s="5">
        <v>208</v>
      </c>
      <c r="B175" s="8" t="str">
        <f>VLOOKUP(A175,'Sets data'!$A$3:$C$9969,3,FALSE)</f>
        <v>Trial by Fire</v>
      </c>
      <c r="C175" s="8" t="str">
        <f>VLOOKUP(A175,'Sets data'!$A$3:$C$9969,2,FALSE)</f>
        <v>Feuertaufe</v>
      </c>
      <c r="G175" s="70" t="str">
        <f t="shared" si="2"/>
        <v/>
      </c>
    </row>
    <row r="176" spans="1:7" x14ac:dyDescent="0.25">
      <c r="A176" s="24">
        <v>209</v>
      </c>
      <c r="B176" s="8" t="str">
        <f>VLOOKUP(A176,'Sets data'!$A$3:$C$9969,3,FALSE)</f>
        <v>Armor of the Code</v>
      </c>
      <c r="C176" s="8" t="str">
        <f>VLOOKUP(A176,'Sets data'!$A$3:$C$9969,2,FALSE)</f>
        <v>Armor of the Code</v>
      </c>
      <c r="G176" s="70" t="str">
        <f t="shared" si="2"/>
        <v/>
      </c>
    </row>
    <row r="177" spans="1:7" x14ac:dyDescent="0.25">
      <c r="A177" s="12">
        <v>210</v>
      </c>
      <c r="B177" s="8" t="str">
        <f>VLOOKUP(A177,'Sets data'!$A$3:$C$9969,3,FALSE)</f>
        <v>Mark of the Pariah</v>
      </c>
      <c r="C177" s="8" t="str">
        <f>VLOOKUP(A177,'Sets data'!$A$3:$C$9969,2,FALSE)</f>
        <v>Zeichen des Ausgestoßenen</v>
      </c>
      <c r="G177" s="70" t="str">
        <f t="shared" si="2"/>
        <v/>
      </c>
    </row>
    <row r="178" spans="1:7" ht="105" x14ac:dyDescent="0.25">
      <c r="A178" s="12">
        <v>211</v>
      </c>
      <c r="B178" s="8" t="str">
        <f>VLOOKUP(A178,'Sets data'!$A$3:$C$9969,3,FALSE)</f>
        <v>Permafrost</v>
      </c>
      <c r="C178" s="8" t="str">
        <f>VLOOKUP(A178,'Sets data'!$A$3:$C$9969,2,FALSE)</f>
        <v>Permafrost</v>
      </c>
      <c r="D178" s="23" t="s">
        <v>2295</v>
      </c>
      <c r="G178" s="70"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70" t="str">
        <f t="shared" si="2"/>
        <v/>
      </c>
    </row>
    <row r="180" spans="1:7" x14ac:dyDescent="0.25">
      <c r="A180" s="12">
        <v>213</v>
      </c>
      <c r="B180" s="8" t="str">
        <f>VLOOKUP(A180,'Sets data'!$A$3:$C$9969,3,FALSE)</f>
        <v>Glorious Defender</v>
      </c>
      <c r="C180" s="8" t="str">
        <f>VLOOKUP(A180,'Sets data'!$A$3:$C$9969,2,FALSE)</f>
        <v>Ruhmreicher Verteidiger</v>
      </c>
      <c r="G180" s="70" t="str">
        <f t="shared" si="2"/>
        <v/>
      </c>
    </row>
    <row r="181" spans="1:7" x14ac:dyDescent="0.25">
      <c r="A181" s="12">
        <v>214</v>
      </c>
      <c r="B181" s="8" t="str">
        <f>VLOOKUP(A181,'Sets data'!$A$3:$C$9969,3,FALSE)</f>
        <v>Para Bellum</v>
      </c>
      <c r="C181" s="8" t="str">
        <f>VLOOKUP(A181,'Sets data'!$A$3:$C$9969,2,FALSE)</f>
        <v>Para Bellum</v>
      </c>
      <c r="G181" s="70" t="str">
        <f t="shared" si="2"/>
        <v/>
      </c>
    </row>
    <row r="182" spans="1:7" x14ac:dyDescent="0.25">
      <c r="A182" s="12">
        <v>215</v>
      </c>
      <c r="B182" s="8" t="str">
        <f>VLOOKUP(A182,'Sets data'!$A$3:$C$9969,3,FALSE)</f>
        <v>Elemental Succession</v>
      </c>
      <c r="C182" s="8" t="str">
        <f>VLOOKUP(A182,'Sets data'!$A$3:$C$9969,2,FALSE)</f>
        <v>Elementarfolge</v>
      </c>
      <c r="G182" s="70" t="str">
        <f t="shared" si="2"/>
        <v/>
      </c>
    </row>
    <row r="183" spans="1:7" x14ac:dyDescent="0.25">
      <c r="A183" s="12">
        <v>216</v>
      </c>
      <c r="B183" s="8" t="str">
        <f>VLOOKUP(A183,'Sets data'!$A$3:$C$9969,3,FALSE)</f>
        <v>Hunt Leader</v>
      </c>
      <c r="C183" s="8" t="str">
        <f>VLOOKUP(A183,'Sets data'!$A$3:$C$9969,2,FALSE)</f>
        <v>Jagdleiter</v>
      </c>
      <c r="G183" s="70" t="str">
        <f t="shared" si="2"/>
        <v/>
      </c>
    </row>
    <row r="184" spans="1:7" x14ac:dyDescent="0.25">
      <c r="A184" s="12">
        <v>217</v>
      </c>
      <c r="B184" s="8" t="str">
        <f>VLOOKUP(A184,'Sets data'!$A$3:$C$9969,3,FALSE)</f>
        <v>Winterborn</v>
      </c>
      <c r="C184" s="8" t="str">
        <f>VLOOKUP(A184,'Sets data'!$A$3:$C$9969,2,FALSE)</f>
        <v>Winterkind</v>
      </c>
      <c r="G184" s="70" t="str">
        <f t="shared" si="2"/>
        <v/>
      </c>
    </row>
    <row r="185" spans="1:7" x14ac:dyDescent="0.25">
      <c r="A185" s="12">
        <v>218</v>
      </c>
      <c r="B185" s="8" t="str">
        <f>VLOOKUP(A185,'Sets data'!$A$3:$C$9969,3,FALSE)</f>
        <v>Trinimac\'s Valor</v>
      </c>
      <c r="C185" s="8" t="str">
        <f>VLOOKUP(A185,'Sets data'!$A$3:$C$9969,2,FALSE)</f>
        <v>Trinimacs Heldenmut</v>
      </c>
      <c r="G185" s="70" t="str">
        <f t="shared" si="2"/>
        <v/>
      </c>
    </row>
    <row r="186" spans="1:7" x14ac:dyDescent="0.25">
      <c r="A186" s="5">
        <v>219</v>
      </c>
      <c r="B186" s="8" t="str">
        <f>VLOOKUP(A186,'Sets data'!$A$3:$C$9969,3,FALSE)</f>
        <v>Morkuldin</v>
      </c>
      <c r="C186" s="8" t="str">
        <f>VLOOKUP(A186,'Sets data'!$A$3:$C$9969,2,FALSE)</f>
        <v>Morkuldin</v>
      </c>
      <c r="G186" s="70" t="str">
        <f t="shared" si="2"/>
        <v/>
      </c>
    </row>
    <row r="187" spans="1:7" x14ac:dyDescent="0.25">
      <c r="A187" s="5">
        <v>224</v>
      </c>
      <c r="B187" s="8" t="str">
        <f>VLOOKUP(A187,'Sets data'!$A$3:$C$9969,3,FALSE)</f>
        <v>Tava\'s Favor</v>
      </c>
      <c r="C187" s="8" t="str">
        <f>VLOOKUP(A187,'Sets data'!$A$3:$C$9969,2,FALSE)</f>
        <v>Tavas Gunst</v>
      </c>
      <c r="G187" s="70" t="str">
        <f t="shared" si="2"/>
        <v/>
      </c>
    </row>
    <row r="188" spans="1:7" ht="90" x14ac:dyDescent="0.25">
      <c r="A188" s="5">
        <v>225</v>
      </c>
      <c r="B188" s="8" t="str">
        <f>VLOOKUP(A188,'Sets data'!$A$3:$C$9969,3,FALSE)</f>
        <v>Clever Alchemist</v>
      </c>
      <c r="C188" s="8" t="str">
        <f>VLOOKUP(A188,'Sets data'!$A$3:$C$9969,2,FALSE)</f>
        <v>Schlauer Alchemist</v>
      </c>
      <c r="D188" s="23" t="s">
        <v>2298</v>
      </c>
      <c r="G188" s="70"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70" t="str">
        <f t="shared" si="2"/>
        <v/>
      </c>
    </row>
    <row r="190" spans="1:7" x14ac:dyDescent="0.25">
      <c r="A190" s="12">
        <v>227</v>
      </c>
      <c r="B190" s="8" t="str">
        <f>VLOOKUP(A190,'Sets data'!$A$3:$C$9969,3,FALSE)</f>
        <v>Bahraha\'s Curse</v>
      </c>
      <c r="C190" s="8" t="str">
        <f>VLOOKUP(A190,'Sets data'!$A$3:$C$9969,2,FALSE)</f>
        <v>Bahrahas Fluch</v>
      </c>
      <c r="G190" s="70" t="str">
        <f t="shared" si="2"/>
        <v/>
      </c>
    </row>
    <row r="191" spans="1:7" x14ac:dyDescent="0.25">
      <c r="A191" s="12">
        <v>228</v>
      </c>
      <c r="B191" s="8" t="str">
        <f>VLOOKUP(A191,'Sets data'!$A$3:$C$9969,3,FALSE)</f>
        <v>Syvarra\'s Scales</v>
      </c>
      <c r="C191" s="8" t="str">
        <f>VLOOKUP(A191,'Sets data'!$A$3:$C$9969,2,FALSE)</f>
        <v>Syvarras Schuppen</v>
      </c>
      <c r="G191" s="70" t="str">
        <f t="shared" si="2"/>
        <v/>
      </c>
    </row>
    <row r="192" spans="1:7" x14ac:dyDescent="0.25">
      <c r="A192" s="12">
        <v>229</v>
      </c>
      <c r="B192" s="8" t="str">
        <f>VLOOKUP(A192,'Sets data'!$A$3:$C$9969,3,FALSE)</f>
        <v>Twilight Remedy</v>
      </c>
      <c r="C192" s="8" t="str">
        <f>VLOOKUP(A192,'Sets data'!$A$3:$C$9969,2,FALSE)</f>
        <v>Zwielichtgenesung</v>
      </c>
      <c r="G192" s="70"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2201</v>
      </c>
      <c r="E193" t="s">
        <v>2192</v>
      </c>
      <c r="G193" s="70"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70" t="str">
        <f t="shared" si="3"/>
        <v/>
      </c>
    </row>
    <row r="195" spans="1:7" x14ac:dyDescent="0.25">
      <c r="A195" s="12">
        <v>232</v>
      </c>
      <c r="B195" s="8" t="str">
        <f>VLOOKUP(A195,'Sets data'!$A$3:$C$9969,3,FALSE)</f>
        <v>Roar of Alkosh</v>
      </c>
      <c r="C195" s="8" t="str">
        <f>VLOOKUP(A195,'Sets data'!$A$3:$C$9969,2,FALSE)</f>
        <v>Brüllen von Alkosh</v>
      </c>
      <c r="G195" s="70" t="str">
        <f t="shared" si="3"/>
        <v/>
      </c>
    </row>
    <row r="196" spans="1:7" x14ac:dyDescent="0.25">
      <c r="A196" s="12">
        <v>234</v>
      </c>
      <c r="B196" s="8" t="str">
        <f>VLOOKUP(A196,'Sets data'!$A$3:$C$9969,3,FALSE)</f>
        <v>Marksman\'s Crest</v>
      </c>
      <c r="C196" s="8" t="str">
        <f>VLOOKUP(A196,'Sets data'!$A$3:$C$9969,2,FALSE)</f>
        <v>Wappen des Meisterschützen</v>
      </c>
      <c r="G196" s="70" t="str">
        <f t="shared" si="3"/>
        <v/>
      </c>
    </row>
    <row r="197" spans="1:7" x14ac:dyDescent="0.25">
      <c r="A197" s="12">
        <v>235</v>
      </c>
      <c r="B197" s="8" t="str">
        <f>VLOOKUP(A197,'Sets data'!$A$3:$C$9969,3,FALSE)</f>
        <v>Robes of Transmutation</v>
      </c>
      <c r="C197" s="8" t="str">
        <f>VLOOKUP(A197,'Sets data'!$A$3:$C$9969,2,FALSE)</f>
        <v>Roben der Transmutation</v>
      </c>
      <c r="G197" s="70" t="str">
        <f t="shared" si="3"/>
        <v/>
      </c>
    </row>
    <row r="198" spans="1:7" x14ac:dyDescent="0.25">
      <c r="A198" s="12">
        <v>236</v>
      </c>
      <c r="B198" s="8" t="str">
        <f>VLOOKUP(A198,'Sets data'!$A$3:$C$9969,3,FALSE)</f>
        <v>Vicious Death</v>
      </c>
      <c r="C198" s="8" t="str">
        <f>VLOOKUP(A198,'Sets data'!$A$3:$C$9969,2,FALSE)</f>
        <v>Grausamer Tod</v>
      </c>
      <c r="G198" s="70" t="str">
        <f t="shared" si="3"/>
        <v/>
      </c>
    </row>
    <row r="199" spans="1:7" x14ac:dyDescent="0.25">
      <c r="A199" s="12">
        <v>237</v>
      </c>
      <c r="B199" s="8" t="str">
        <f>VLOOKUP(A199,'Sets data'!$A$3:$C$9969,3,FALSE)</f>
        <v>Leki\'s Focus</v>
      </c>
      <c r="C199" s="8" t="str">
        <f>VLOOKUP(A199,'Sets data'!$A$3:$C$9969,2,FALSE)</f>
        <v>Lekis Fokus</v>
      </c>
      <c r="G199" s="70" t="str">
        <f t="shared" si="3"/>
        <v/>
      </c>
    </row>
    <row r="200" spans="1:7" x14ac:dyDescent="0.25">
      <c r="A200" s="12">
        <v>238</v>
      </c>
      <c r="B200" s="8" t="str">
        <f>VLOOKUP(A200,'Sets data'!$A$3:$C$9969,3,FALSE)</f>
        <v>Fasalla\'s Guile</v>
      </c>
      <c r="C200" s="8" t="str">
        <f>VLOOKUP(A200,'Sets data'!$A$3:$C$9969,2,FALSE)</f>
        <v>Fasallas List</v>
      </c>
      <c r="G200" s="70" t="str">
        <f t="shared" si="3"/>
        <v/>
      </c>
    </row>
    <row r="201" spans="1:7" x14ac:dyDescent="0.25">
      <c r="A201" s="12">
        <v>239</v>
      </c>
      <c r="B201" s="8" t="str">
        <f>VLOOKUP(A201,'Sets data'!$A$3:$C$9969,3,FALSE)</f>
        <v>Warrior\'s Fury</v>
      </c>
      <c r="C201" s="8" t="str">
        <f>VLOOKUP(A201,'Sets data'!$A$3:$C$9969,2,FALSE)</f>
        <v>Raserei des Kriegers</v>
      </c>
      <c r="G201" s="70" t="str">
        <f t="shared" si="3"/>
        <v/>
      </c>
    </row>
    <row r="202" spans="1:7" x14ac:dyDescent="0.25">
      <c r="A202" s="5">
        <v>240</v>
      </c>
      <c r="B202" s="8" t="str">
        <f>VLOOKUP(A202,'Sets data'!$A$3:$C$9969,3,FALSE)</f>
        <v>Kvatch Gladiator</v>
      </c>
      <c r="C202" s="8" t="str">
        <f>VLOOKUP(A202,'Sets data'!$A$3:$C$9969,2,FALSE)</f>
        <v>Gladiator von Kvatch</v>
      </c>
      <c r="G202" s="70" t="str">
        <f t="shared" si="3"/>
        <v/>
      </c>
    </row>
    <row r="203" spans="1:7" x14ac:dyDescent="0.25">
      <c r="A203" s="5">
        <v>241</v>
      </c>
      <c r="B203" s="8" t="str">
        <f>VLOOKUP(A203,'Sets data'!$A$3:$C$9969,3,FALSE)</f>
        <v>Varen\'s Legacy</v>
      </c>
      <c r="C203" s="8" t="str">
        <f>VLOOKUP(A203,'Sets data'!$A$3:$C$9969,2,FALSE)</f>
        <v>Varens Erbe</v>
      </c>
      <c r="G203" s="70" t="str">
        <f t="shared" si="3"/>
        <v/>
      </c>
    </row>
    <row r="204" spans="1:7" x14ac:dyDescent="0.25">
      <c r="A204" s="5">
        <v>242</v>
      </c>
      <c r="B204" s="8" t="str">
        <f>VLOOKUP(A204,'Sets data'!$A$3:$C$9969,3,FALSE)</f>
        <v>Pelinal\'s Aptitude</v>
      </c>
      <c r="C204" s="8" t="str">
        <f>VLOOKUP(A204,'Sets data'!$A$3:$C$9969,2,FALSE)</f>
        <v>Pelinals Talent</v>
      </c>
      <c r="G204" s="70" t="str">
        <f t="shared" si="3"/>
        <v/>
      </c>
    </row>
    <row r="205" spans="1:7" x14ac:dyDescent="0.25">
      <c r="A205" s="12">
        <v>243</v>
      </c>
      <c r="B205" s="8" t="str">
        <f>VLOOKUP(A205,'Sets data'!$A$3:$C$9969,3,FALSE)</f>
        <v>Hide of Morihaus</v>
      </c>
      <c r="C205" s="8" t="str">
        <f>VLOOKUP(A205,'Sets data'!$A$3:$C$9969,2,FALSE)</f>
        <v>Haut von Morihaus</v>
      </c>
      <c r="G205" s="70" t="str">
        <f t="shared" si="3"/>
        <v/>
      </c>
    </row>
    <row r="206" spans="1:7" x14ac:dyDescent="0.25">
      <c r="A206" s="12">
        <v>244</v>
      </c>
      <c r="B206" s="8" t="str">
        <f>VLOOKUP(A206,'Sets data'!$A$3:$C$9969,3,FALSE)</f>
        <v>Flanking Strategist</v>
      </c>
      <c r="C206" s="8" t="str">
        <f>VLOOKUP(A206,'Sets data'!$A$3:$C$9969,2,FALSE)</f>
        <v>Flankierender Stratege</v>
      </c>
      <c r="G206" s="70" t="str">
        <f t="shared" si="3"/>
        <v/>
      </c>
    </row>
    <row r="207" spans="1:7" x14ac:dyDescent="0.25">
      <c r="A207" s="12">
        <v>245</v>
      </c>
      <c r="B207" s="8" t="str">
        <f>VLOOKUP(A207,'Sets data'!$A$3:$C$9969,3,FALSE)</f>
        <v>Sithis\' Touch</v>
      </c>
      <c r="C207" s="8" t="str">
        <f>VLOOKUP(A207,'Sets data'!$A$3:$C$9969,2,FALSE)</f>
        <v>Sithis' Berührung</v>
      </c>
      <c r="G207" s="70" t="str">
        <f t="shared" si="3"/>
        <v/>
      </c>
    </row>
    <row r="208" spans="1:7" x14ac:dyDescent="0.25">
      <c r="A208" s="12">
        <v>246</v>
      </c>
      <c r="B208" s="8" t="str">
        <f>VLOOKUP(A208,'Sets data'!$A$3:$C$9969,3,FALSE)</f>
        <v>Galerion\'s Revenge</v>
      </c>
      <c r="C208" s="8" t="str">
        <f>VLOOKUP(A208,'Sets data'!$A$3:$C$9969,2,FALSE)</f>
        <v>Galerions Revanche</v>
      </c>
      <c r="G208" s="70" t="str">
        <f t="shared" si="3"/>
        <v/>
      </c>
    </row>
    <row r="209" spans="1:7" x14ac:dyDescent="0.25">
      <c r="A209" s="12">
        <v>247</v>
      </c>
      <c r="B209" s="8" t="str">
        <f>VLOOKUP(A209,'Sets data'!$A$3:$C$9969,3,FALSE)</f>
        <v>Vicecanon of Venom</v>
      </c>
      <c r="C209" s="8" t="str">
        <f>VLOOKUP(A209,'Sets data'!$A$3:$C$9969,2,FALSE)</f>
        <v>Vizekanoniker des Gifts</v>
      </c>
      <c r="G209" s="70" t="str">
        <f t="shared" si="3"/>
        <v/>
      </c>
    </row>
    <row r="210" spans="1:7" x14ac:dyDescent="0.25">
      <c r="A210" s="12">
        <v>248</v>
      </c>
      <c r="B210" s="8" t="str">
        <f>VLOOKUP(A210,'Sets data'!$A$3:$C$9969,3,FALSE)</f>
        <v>Thews of the Harbinger</v>
      </c>
      <c r="C210" s="8" t="str">
        <f>VLOOKUP(A210,'Sets data'!$A$3:$C$9969,2,FALSE)</f>
        <v>Muskeln des Vorboten</v>
      </c>
      <c r="G210" s="70" t="str">
        <f t="shared" si="3"/>
        <v/>
      </c>
    </row>
    <row r="211" spans="1:7" x14ac:dyDescent="0.25">
      <c r="A211" s="12">
        <v>253</v>
      </c>
      <c r="B211" s="8" t="str">
        <f>VLOOKUP(A211,'Sets data'!$A$3:$C$9969,3,FALSE)</f>
        <v>Imperial Physique</v>
      </c>
      <c r="C211" s="8" t="str">
        <f>VLOOKUP(A211,'Sets data'!$A$3:$C$9969,2,FALSE)</f>
        <v>Kaiserliche Physis</v>
      </c>
      <c r="G211" s="70" t="str">
        <f t="shared" si="3"/>
        <v/>
      </c>
    </row>
    <row r="212" spans="1:7" x14ac:dyDescent="0.25">
      <c r="A212" s="5">
        <v>256</v>
      </c>
      <c r="B212" s="8" t="str">
        <f>VLOOKUP(A212,'Sets data'!$A$3:$C$9969,3,FALSE)</f>
        <v>Mighty Chudan</v>
      </c>
      <c r="C212" s="8" t="str">
        <f>VLOOKUP(A212,'Sets data'!$A$3:$C$9969,2,FALSE)</f>
        <v>Mächtiger Chudan</v>
      </c>
      <c r="G212" s="70" t="str">
        <f t="shared" si="3"/>
        <v/>
      </c>
    </row>
    <row r="213" spans="1:7" x14ac:dyDescent="0.25">
      <c r="A213" s="5">
        <v>257</v>
      </c>
      <c r="B213" s="8" t="str">
        <f>VLOOKUP(A213,'Sets data'!$A$3:$C$9969,3,FALSE)</f>
        <v>Velidreth</v>
      </c>
      <c r="C213" s="8" t="str">
        <f>VLOOKUP(A213,'Sets data'!$A$3:$C$9969,2,FALSE)</f>
        <v>Velidreth</v>
      </c>
      <c r="G213" s="70" t="str">
        <f t="shared" si="3"/>
        <v/>
      </c>
    </row>
    <row r="214" spans="1:7" x14ac:dyDescent="0.25">
      <c r="A214" s="12">
        <v>258</v>
      </c>
      <c r="B214" s="8" t="str">
        <f>VLOOKUP(A214,'Sets data'!$A$3:$C$9969,3,FALSE)</f>
        <v>Amber Plasm</v>
      </c>
      <c r="C214" s="8" t="str">
        <f>VLOOKUP(A214,'Sets data'!$A$3:$C$9969,2,FALSE)</f>
        <v>Bernsteinplasma</v>
      </c>
      <c r="G214" s="70" t="str">
        <f t="shared" si="3"/>
        <v/>
      </c>
    </row>
    <row r="215" spans="1:7" x14ac:dyDescent="0.25">
      <c r="A215" s="12">
        <v>259</v>
      </c>
      <c r="B215" s="8" t="str">
        <f>VLOOKUP(A215,'Sets data'!$A$3:$C$9969,3,FALSE)</f>
        <v>Heem-Jas\' Retribution</v>
      </c>
      <c r="C215" s="8" t="str">
        <f>VLOOKUP(A215,'Sets data'!$A$3:$C$9969,2,FALSE)</f>
        <v>Heem-Jas' Vergeltung</v>
      </c>
      <c r="G215" s="70" t="str">
        <f t="shared" si="3"/>
        <v/>
      </c>
    </row>
    <row r="216" spans="1:7" x14ac:dyDescent="0.25">
      <c r="A216" s="12">
        <v>260</v>
      </c>
      <c r="B216" s="8" t="str">
        <f>VLOOKUP(A216,'Sets data'!$A$3:$C$9969,3,FALSE)</f>
        <v>Aspect of Mazzatun</v>
      </c>
      <c r="C216" s="8" t="str">
        <f>VLOOKUP(A216,'Sets data'!$A$3:$C$9969,2,FALSE)</f>
        <v>Aspekt von Mazzatun</v>
      </c>
      <c r="G216" s="70" t="str">
        <f t="shared" si="3"/>
        <v/>
      </c>
    </row>
    <row r="217" spans="1:7" x14ac:dyDescent="0.25">
      <c r="A217" s="12">
        <v>261</v>
      </c>
      <c r="B217" s="8" t="str">
        <f>VLOOKUP(A217,'Sets data'!$A$3:$C$9969,3,FALSE)</f>
        <v>Gossamer</v>
      </c>
      <c r="C217" s="8" t="str">
        <f>VLOOKUP(A217,'Sets data'!$A$3:$C$9969,2,FALSE)</f>
        <v>Gespinst</v>
      </c>
      <c r="G217" s="70" t="str">
        <f t="shared" si="3"/>
        <v/>
      </c>
    </row>
    <row r="218" spans="1:7" x14ac:dyDescent="0.25">
      <c r="A218" s="12">
        <v>262</v>
      </c>
      <c r="B218" s="8" t="str">
        <f>VLOOKUP(A218,'Sets data'!$A$3:$C$9969,3,FALSE)</f>
        <v>Widowmaker</v>
      </c>
      <c r="C218" s="8" t="str">
        <f>VLOOKUP(A218,'Sets data'!$A$3:$C$9969,2,FALSE)</f>
        <v>Witwenmacher</v>
      </c>
      <c r="G218" s="70" t="str">
        <f t="shared" si="3"/>
        <v/>
      </c>
    </row>
    <row r="219" spans="1:7" x14ac:dyDescent="0.25">
      <c r="A219" s="12">
        <v>263</v>
      </c>
      <c r="B219" s="8" t="str">
        <f>VLOOKUP(A219,'Sets data'!$A$3:$C$9969,3,FALSE)</f>
        <v>Hand of Mephala</v>
      </c>
      <c r="C219" s="8" t="str">
        <f>VLOOKUP(A219,'Sets data'!$A$3:$C$9969,2,FALSE)</f>
        <v>Hand von Mephala</v>
      </c>
      <c r="G219" s="70" t="str">
        <f t="shared" si="3"/>
        <v/>
      </c>
    </row>
    <row r="220" spans="1:7" x14ac:dyDescent="0.25">
      <c r="A220" s="16">
        <v>264</v>
      </c>
      <c r="B220" s="8" t="str">
        <f>VLOOKUP(A220,'Sets data'!$A$3:$C$9969,3,FALSE)</f>
        <v>Giant Spider</v>
      </c>
      <c r="C220" s="8" t="str">
        <f>VLOOKUP(A220,'Sets data'!$A$3:$C$9969,2,FALSE)</f>
        <v>Riesenspinne</v>
      </c>
      <c r="G220" s="70" t="str">
        <f t="shared" si="3"/>
        <v/>
      </c>
    </row>
    <row r="221" spans="1:7" x14ac:dyDescent="0.25">
      <c r="A221" s="5">
        <v>265</v>
      </c>
      <c r="B221" s="8" t="str">
        <f>VLOOKUP(A221,'Sets data'!$A$3:$C$9969,3,FALSE)</f>
        <v>Shadowrend</v>
      </c>
      <c r="C221" s="8" t="str">
        <f>VLOOKUP(A221,'Sets data'!$A$3:$C$9969,2,FALSE)</f>
        <v>Schattenriss</v>
      </c>
      <c r="G221" s="70" t="str">
        <f t="shared" si="3"/>
        <v/>
      </c>
    </row>
    <row r="222" spans="1:7" x14ac:dyDescent="0.25">
      <c r="A222" s="5">
        <v>266</v>
      </c>
      <c r="B222" s="8" t="str">
        <f>VLOOKUP(A222,'Sets data'!$A$3:$C$9969,3,FALSE)</f>
        <v>Kra\'gh</v>
      </c>
      <c r="C222" s="8" t="str">
        <f>VLOOKUP(A222,'Sets data'!$A$3:$C$9969,2,FALSE)</f>
        <v>Kra'gh</v>
      </c>
      <c r="G222" s="70" t="str">
        <f t="shared" si="3"/>
        <v/>
      </c>
    </row>
    <row r="223" spans="1:7" x14ac:dyDescent="0.25">
      <c r="A223" s="5">
        <v>267</v>
      </c>
      <c r="B223" s="8" t="str">
        <f>VLOOKUP(A223,'Sets data'!$A$3:$C$9969,3,FALSE)</f>
        <v>Swarm Mother</v>
      </c>
      <c r="C223" s="8" t="str">
        <f>VLOOKUP(A223,'Sets data'!$A$3:$C$9969,2,FALSE)</f>
        <v>Schwarmmutter</v>
      </c>
      <c r="G223" s="70" t="str">
        <f t="shared" si="3"/>
        <v/>
      </c>
    </row>
    <row r="224" spans="1:7" ht="105" x14ac:dyDescent="0.25">
      <c r="A224" s="5">
        <v>268</v>
      </c>
      <c r="B224" s="8" t="str">
        <f>VLOOKUP(A224,'Sets data'!$A$3:$C$9969,3,FALSE)</f>
        <v>Sentinel of Rkugamz</v>
      </c>
      <c r="C224" s="8" t="str">
        <f>VLOOKUP(A224,'Sets data'!$A$3:$C$9969,2,FALSE)</f>
        <v>Wachposten von Rkugamz</v>
      </c>
      <c r="D224" s="23" t="s">
        <v>2202</v>
      </c>
      <c r="G224" s="70"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70" t="str">
        <f t="shared" si="3"/>
        <v/>
      </c>
    </row>
    <row r="226" spans="1:7" x14ac:dyDescent="0.25">
      <c r="A226" s="5">
        <v>270</v>
      </c>
      <c r="B226" s="8" t="str">
        <f>VLOOKUP(A226,'Sets data'!$A$3:$C$9969,3,FALSE)</f>
        <v>Slimecraw</v>
      </c>
      <c r="C226" s="8" t="str">
        <f>VLOOKUP(A226,'Sets data'!$A$3:$C$9969,2,FALSE)</f>
        <v>Schleimkropf</v>
      </c>
      <c r="G226" s="70" t="str">
        <f t="shared" si="3"/>
        <v/>
      </c>
    </row>
    <row r="227" spans="1:7" ht="105" x14ac:dyDescent="0.25">
      <c r="A227" s="5">
        <v>271</v>
      </c>
      <c r="B227" s="8" t="str">
        <f>VLOOKUP(A227,'Sets data'!$A$3:$C$9969,3,FALSE)</f>
        <v>Sellistrix</v>
      </c>
      <c r="C227" s="8" t="str">
        <f>VLOOKUP(A227,'Sets data'!$A$3:$C$9969,2,FALSE)</f>
        <v>Sellistrix</v>
      </c>
      <c r="D227" s="23" t="s">
        <v>2293</v>
      </c>
      <c r="G227" s="70"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70" t="str">
        <f t="shared" si="3"/>
        <v/>
      </c>
    </row>
    <row r="229" spans="1:7" x14ac:dyDescent="0.25">
      <c r="A229" s="5">
        <v>273</v>
      </c>
      <c r="B229" s="8" t="str">
        <f>VLOOKUP(A229,'Sets data'!$A$3:$C$9969,3,FALSE)</f>
        <v>Ilambris</v>
      </c>
      <c r="C229" s="8" t="str">
        <f>VLOOKUP(A229,'Sets data'!$A$3:$C$9969,2,FALSE)</f>
        <v>Ilambris</v>
      </c>
      <c r="G229" s="70" t="str">
        <f t="shared" si="3"/>
        <v/>
      </c>
    </row>
    <row r="230" spans="1:7" x14ac:dyDescent="0.25">
      <c r="A230" s="5">
        <v>274</v>
      </c>
      <c r="B230" s="8" t="str">
        <f>VLOOKUP(A230,'Sets data'!$A$3:$C$9969,3,FALSE)</f>
        <v>Iceheart</v>
      </c>
      <c r="C230" s="8" t="str">
        <f>VLOOKUP(A230,'Sets data'!$A$3:$C$9969,2,FALSE)</f>
        <v>Eisherz</v>
      </c>
      <c r="G230" s="70" t="str">
        <f t="shared" si="3"/>
        <v/>
      </c>
    </row>
    <row r="231" spans="1:7" x14ac:dyDescent="0.25">
      <c r="A231" s="5">
        <v>275</v>
      </c>
      <c r="B231" s="8" t="str">
        <f>VLOOKUP(A231,'Sets data'!$A$3:$C$9969,3,FALSE)</f>
        <v>Stormfist</v>
      </c>
      <c r="C231" s="8" t="str">
        <f>VLOOKUP(A231,'Sets data'!$A$3:$C$9969,2,FALSE)</f>
        <v>Sturmfaust</v>
      </c>
      <c r="G231" s="70" t="str">
        <f t="shared" si="3"/>
        <v/>
      </c>
    </row>
    <row r="232" spans="1:7" ht="105" x14ac:dyDescent="0.25">
      <c r="A232" s="5">
        <v>276</v>
      </c>
      <c r="B232" s="8" t="str">
        <f>VLOOKUP(A232,'Sets data'!$A$3:$C$9969,3,FALSE)</f>
        <v>Tremorscale</v>
      </c>
      <c r="C232" s="8" t="str">
        <f>VLOOKUP(A232,'Sets data'!$A$3:$C$9969,2,FALSE)</f>
        <v>Bebenschuppe</v>
      </c>
      <c r="D232" s="23" t="s">
        <v>2291</v>
      </c>
      <c r="G232" s="70"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70" t="str">
        <f t="shared" si="3"/>
        <v/>
      </c>
    </row>
    <row r="234" spans="1:7" x14ac:dyDescent="0.25">
      <c r="A234" s="5">
        <v>278</v>
      </c>
      <c r="B234" s="8" t="str">
        <f>VLOOKUP(A234,'Sets data'!$A$3:$C$9969,3,FALSE)</f>
        <v>The Troll King</v>
      </c>
      <c r="C234" s="8" t="str">
        <f>VLOOKUP(A234,'Sets data'!$A$3:$C$9969,2,FALSE)</f>
        <v>Trollkönig</v>
      </c>
      <c r="G234" s="70" t="str">
        <f t="shared" si="3"/>
        <v/>
      </c>
    </row>
    <row r="235" spans="1:7" x14ac:dyDescent="0.25">
      <c r="A235" s="5">
        <v>279</v>
      </c>
      <c r="B235" s="8" t="str">
        <f>VLOOKUP(A235,'Sets data'!$A$3:$C$9969,3,FALSE)</f>
        <v>Selene</v>
      </c>
      <c r="C235" s="8" t="str">
        <f>VLOOKUP(A235,'Sets data'!$A$3:$C$9969,2,FALSE)</f>
        <v>Selene</v>
      </c>
      <c r="G235" s="70" t="str">
        <f t="shared" si="3"/>
        <v/>
      </c>
    </row>
    <row r="236" spans="1:7" ht="105" x14ac:dyDescent="0.25">
      <c r="A236" s="5">
        <v>280</v>
      </c>
      <c r="B236" s="8" t="str">
        <f>VLOOKUP(A236,'Sets data'!$A$3:$C$9969,3,FALSE)</f>
        <v>Grothdarr</v>
      </c>
      <c r="C236" s="8" t="str">
        <f>VLOOKUP(A236,'Sets data'!$A$3:$C$9969,2,FALSE)</f>
        <v>Grothdarr</v>
      </c>
      <c r="D236" s="23" t="s">
        <v>2203</v>
      </c>
      <c r="E236" t="s">
        <v>2190</v>
      </c>
      <c r="G236" s="70"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70" t="str">
        <f t="shared" si="3"/>
        <v/>
      </c>
    </row>
    <row r="238" spans="1:7" x14ac:dyDescent="0.25">
      <c r="A238" s="12">
        <v>282</v>
      </c>
      <c r="B238" s="8" t="str">
        <f>VLOOKUP(A238,'Sets data'!$A$3:$C$9969,3,FALSE)</f>
        <v>Vampire Cloak</v>
      </c>
      <c r="C238" s="8" t="str">
        <f>VLOOKUP(A238,'Sets data'!$A$3:$C$9969,2,FALSE)</f>
        <v>Vampirumhang</v>
      </c>
      <c r="G238" s="70" t="str">
        <f t="shared" si="3"/>
        <v/>
      </c>
    </row>
    <row r="239" spans="1:7" x14ac:dyDescent="0.25">
      <c r="A239" s="12">
        <v>283</v>
      </c>
      <c r="B239" s="8" t="str">
        <f>VLOOKUP(A239,'Sets data'!$A$3:$C$9969,3,FALSE)</f>
        <v>Sword-Singer</v>
      </c>
      <c r="C239" s="8" t="str">
        <f>VLOOKUP(A239,'Sets data'!$A$3:$C$9969,2,FALSE)</f>
        <v>Schwertsänger</v>
      </c>
      <c r="G239" s="70" t="str">
        <f t="shared" si="3"/>
        <v/>
      </c>
    </row>
    <row r="240" spans="1:7" x14ac:dyDescent="0.25">
      <c r="A240" s="12">
        <v>284</v>
      </c>
      <c r="B240" s="8" t="str">
        <f>VLOOKUP(A240,'Sets data'!$A$3:$C$9969,3,FALSE)</f>
        <v>Order of Diagna</v>
      </c>
      <c r="C240" s="8" t="str">
        <f>VLOOKUP(A240,'Sets data'!$A$3:$C$9969,2,FALSE)</f>
        <v>Orden von Diagna</v>
      </c>
      <c r="G240" s="70" t="str">
        <f t="shared" si="3"/>
        <v/>
      </c>
    </row>
    <row r="241" spans="1:7" x14ac:dyDescent="0.25">
      <c r="A241" s="12">
        <v>285</v>
      </c>
      <c r="B241" s="8" t="str">
        <f>VLOOKUP(A241,'Sets data'!$A$3:$C$9969,3,FALSE)</f>
        <v>Vampire Lord</v>
      </c>
      <c r="C241" s="8" t="str">
        <f>VLOOKUP(A241,'Sets data'!$A$3:$C$9969,2,FALSE)</f>
        <v>Vampirfürst</v>
      </c>
      <c r="G241" s="70" t="str">
        <f t="shared" si="3"/>
        <v/>
      </c>
    </row>
    <row r="242" spans="1:7" x14ac:dyDescent="0.25">
      <c r="A242" s="12">
        <v>286</v>
      </c>
      <c r="B242" s="8" t="str">
        <f>VLOOKUP(A242,'Sets data'!$A$3:$C$9969,3,FALSE)</f>
        <v>Spriggan\'s Thorns</v>
      </c>
      <c r="C242" s="8" t="str">
        <f>VLOOKUP(A242,'Sets data'!$A$3:$C$9969,2,FALSE)</f>
        <v>Dornen des Zweiglings</v>
      </c>
      <c r="G242" s="70" t="str">
        <f t="shared" si="3"/>
        <v/>
      </c>
    </row>
    <row r="243" spans="1:7" x14ac:dyDescent="0.25">
      <c r="A243" s="12">
        <v>287</v>
      </c>
      <c r="B243" s="8" t="str">
        <f>VLOOKUP(A243,'Sets data'!$A$3:$C$9969,3,FALSE)</f>
        <v>Green Pact</v>
      </c>
      <c r="C243" s="8" t="str">
        <f>VLOOKUP(A243,'Sets data'!$A$3:$C$9969,2,FALSE)</f>
        <v>Der Grüne Pakt</v>
      </c>
      <c r="G243" s="70" t="str">
        <f t="shared" si="3"/>
        <v/>
      </c>
    </row>
    <row r="244" spans="1:7" x14ac:dyDescent="0.25">
      <c r="A244" s="12">
        <v>288</v>
      </c>
      <c r="B244" s="8" t="str">
        <f>VLOOKUP(A244,'Sets data'!$A$3:$C$9969,3,FALSE)</f>
        <v>Beekeeper\'s Gear</v>
      </c>
      <c r="C244" s="8" t="str">
        <f>VLOOKUP(A244,'Sets data'!$A$3:$C$9969,2,FALSE)</f>
        <v>Werkzeug des Bienenhüters</v>
      </c>
      <c r="G244" s="70" t="str">
        <f t="shared" si="3"/>
        <v/>
      </c>
    </row>
    <row r="245" spans="1:7" x14ac:dyDescent="0.25">
      <c r="A245" s="12">
        <v>289</v>
      </c>
      <c r="B245" s="8" t="str">
        <f>VLOOKUP(A245,'Sets data'!$A$3:$C$9969,3,FALSE)</f>
        <v>Spinner\'s Garments</v>
      </c>
      <c r="C245" s="8" t="str">
        <f>VLOOKUP(A245,'Sets data'!$A$3:$C$9969,2,FALSE)</f>
        <v>Gewänder des Webers</v>
      </c>
      <c r="G245" s="70" t="str">
        <f t="shared" si="3"/>
        <v/>
      </c>
    </row>
    <row r="246" spans="1:7" x14ac:dyDescent="0.25">
      <c r="A246" s="12">
        <v>290</v>
      </c>
      <c r="B246" s="8" t="str">
        <f>VLOOKUP(A246,'Sets data'!$A$3:$C$9969,3,FALSE)</f>
        <v>Skooma Smuggler</v>
      </c>
      <c r="C246" s="8" t="str">
        <f>VLOOKUP(A246,'Sets data'!$A$3:$C$9969,2,FALSE)</f>
        <v>Skoomaschmuggler</v>
      </c>
      <c r="G246" s="70" t="str">
        <f t="shared" si="3"/>
        <v/>
      </c>
    </row>
    <row r="247" spans="1:7" x14ac:dyDescent="0.25">
      <c r="A247" s="12">
        <v>291</v>
      </c>
      <c r="B247" s="8" t="str">
        <f>VLOOKUP(A247,'Sets data'!$A$3:$C$9969,3,FALSE)</f>
        <v>Shalk Exoskeleton</v>
      </c>
      <c r="C247" s="8" t="str">
        <f>VLOOKUP(A247,'Sets data'!$A$3:$C$9969,2,FALSE)</f>
        <v>Schröterpanzer</v>
      </c>
      <c r="G247" s="70" t="str">
        <f t="shared" si="3"/>
        <v/>
      </c>
    </row>
    <row r="248" spans="1:7" x14ac:dyDescent="0.25">
      <c r="A248" s="12">
        <v>292</v>
      </c>
      <c r="B248" s="8" t="str">
        <f>VLOOKUP(A248,'Sets data'!$A$3:$C$9969,3,FALSE)</f>
        <v>Mother\'s Sorrow</v>
      </c>
      <c r="C248" s="8" t="str">
        <f>VLOOKUP(A248,'Sets data'!$A$3:$C$9969,2,FALSE)</f>
        <v>Muttertränen</v>
      </c>
      <c r="G248" s="70" t="str">
        <f t="shared" si="3"/>
        <v/>
      </c>
    </row>
    <row r="249" spans="1:7" x14ac:dyDescent="0.25">
      <c r="A249" s="12">
        <v>293</v>
      </c>
      <c r="B249" s="8" t="str">
        <f>VLOOKUP(A249,'Sets data'!$A$3:$C$9969,3,FALSE)</f>
        <v>Plague Doctor</v>
      </c>
      <c r="C249" s="8" t="str">
        <f>VLOOKUP(A249,'Sets data'!$A$3:$C$9969,2,FALSE)</f>
        <v>Seuchendoktor</v>
      </c>
      <c r="G249" s="70" t="str">
        <f t="shared" si="3"/>
        <v/>
      </c>
    </row>
    <row r="250" spans="1:7" x14ac:dyDescent="0.25">
      <c r="A250" s="12">
        <v>294</v>
      </c>
      <c r="B250" s="8" t="str">
        <f>VLOOKUP(A250,'Sets data'!$A$3:$C$9969,3,FALSE)</f>
        <v>Ysgramor\'s Birthright</v>
      </c>
      <c r="C250" s="8" t="str">
        <f>VLOOKUP(A250,'Sets data'!$A$3:$C$9969,2,FALSE)</f>
        <v>Ysgramors Geburtsrecht</v>
      </c>
      <c r="G250" s="70" t="str">
        <f t="shared" si="3"/>
        <v/>
      </c>
    </row>
    <row r="251" spans="1:7" x14ac:dyDescent="0.25">
      <c r="A251" s="12">
        <v>295</v>
      </c>
      <c r="B251" s="8" t="str">
        <f>VLOOKUP(A251,'Sets data'!$A$3:$C$9969,3,FALSE)</f>
        <v>Jailbreaker</v>
      </c>
      <c r="C251" s="8" t="str">
        <f>VLOOKUP(A251,'Sets data'!$A$3:$C$9969,2,FALSE)</f>
        <v>Ausbrecher</v>
      </c>
      <c r="G251" s="70" t="str">
        <f t="shared" si="3"/>
        <v/>
      </c>
    </row>
    <row r="252" spans="1:7" x14ac:dyDescent="0.25">
      <c r="A252" s="12">
        <v>296</v>
      </c>
      <c r="B252" s="8" t="str">
        <f>VLOOKUP(A252,'Sets data'!$A$3:$C$9969,3,FALSE)</f>
        <v>Spelunker</v>
      </c>
      <c r="C252" s="8" t="str">
        <f>VLOOKUP(A252,'Sets data'!$A$3:$C$9969,2,FALSE)</f>
        <v>Höhlenforscher</v>
      </c>
      <c r="G252" s="70" t="str">
        <f t="shared" si="3"/>
        <v/>
      </c>
    </row>
    <row r="253" spans="1:7" x14ac:dyDescent="0.25">
      <c r="A253" s="12">
        <v>297</v>
      </c>
      <c r="B253" s="8" t="str">
        <f>VLOOKUP(A253,'Sets data'!$A$3:$C$9969,3,FALSE)</f>
        <v>Spider Cultist Cowl</v>
      </c>
      <c r="C253" s="8" t="str">
        <f>VLOOKUP(A253,'Sets data'!$A$3:$C$9969,2,FALSE)</f>
        <v>Spinnenkultistenkutte</v>
      </c>
      <c r="G253" s="70" t="str">
        <f t="shared" si="3"/>
        <v/>
      </c>
    </row>
    <row r="254" spans="1:7" x14ac:dyDescent="0.25">
      <c r="A254" s="12">
        <v>298</v>
      </c>
      <c r="B254" s="8" t="str">
        <f>VLOOKUP(A254,'Sets data'!$A$3:$C$9969,3,FALSE)</f>
        <v>Light Speaker</v>
      </c>
      <c r="C254" s="8" t="str">
        <f>VLOOKUP(A254,'Sets data'!$A$3:$C$9969,2,FALSE)</f>
        <v>Lichtsprecher</v>
      </c>
      <c r="G254" s="70" t="str">
        <f t="shared" si="3"/>
        <v/>
      </c>
    </row>
    <row r="255" spans="1:7" x14ac:dyDescent="0.25">
      <c r="A255" s="12">
        <v>299</v>
      </c>
      <c r="B255" s="8" t="str">
        <f>VLOOKUP(A255,'Sets data'!$A$3:$C$9969,3,FALSE)</f>
        <v>Toothrow</v>
      </c>
      <c r="C255" s="8" t="str">
        <f>VLOOKUP(A255,'Sets data'!$A$3:$C$9969,2,FALSE)</f>
        <v>Zahnreihe</v>
      </c>
      <c r="G255" s="70" t="str">
        <f t="shared" si="3"/>
        <v/>
      </c>
    </row>
    <row r="256" spans="1:7" x14ac:dyDescent="0.25">
      <c r="A256" s="12">
        <v>300</v>
      </c>
      <c r="B256" s="8" t="str">
        <f>VLOOKUP(A256,'Sets data'!$A$3:$C$9969,3,FALSE)</f>
        <v>Netch\'s Touch</v>
      </c>
      <c r="C256" s="8" t="str">
        <f>VLOOKUP(A256,'Sets data'!$A$3:$C$9969,2,FALSE)</f>
        <v>Berührung des Netch</v>
      </c>
      <c r="G256" s="70"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70" t="str">
        <f t="shared" si="4"/>
        <v/>
      </c>
    </row>
    <row r="258" spans="1:7" x14ac:dyDescent="0.25">
      <c r="A258" s="12">
        <v>302</v>
      </c>
      <c r="B258" s="8" t="str">
        <f>VLOOKUP(A258,'Sets data'!$A$3:$C$9969,3,FALSE)</f>
        <v>Leviathan</v>
      </c>
      <c r="C258" s="8" t="str">
        <f>VLOOKUP(A258,'Sets data'!$A$3:$C$9969,2,FALSE)</f>
        <v>Leviathan</v>
      </c>
      <c r="G258" s="70" t="str">
        <f t="shared" si="4"/>
        <v/>
      </c>
    </row>
    <row r="259" spans="1:7" x14ac:dyDescent="0.25">
      <c r="A259" s="12">
        <v>303</v>
      </c>
      <c r="B259" s="8" t="str">
        <f>VLOOKUP(A259,'Sets data'!$A$3:$C$9969,3,FALSE)</f>
        <v>Lamia\'s Song</v>
      </c>
      <c r="C259" s="8" t="str">
        <f>VLOOKUP(A259,'Sets data'!$A$3:$C$9969,2,FALSE)</f>
        <v>Lied der Lamie</v>
      </c>
      <c r="G259" s="70" t="str">
        <f t="shared" si="4"/>
        <v/>
      </c>
    </row>
    <row r="260" spans="1:7" x14ac:dyDescent="0.25">
      <c r="A260" s="12">
        <v>304</v>
      </c>
      <c r="B260" s="8" t="str">
        <f>VLOOKUP(A260,'Sets data'!$A$3:$C$9969,3,FALSE)</f>
        <v>Medusa</v>
      </c>
      <c r="C260" s="8" t="str">
        <f>VLOOKUP(A260,'Sets data'!$A$3:$C$9969,2,FALSE)</f>
        <v>Versteinernder Blick</v>
      </c>
      <c r="G260" s="70" t="str">
        <f t="shared" si="4"/>
        <v/>
      </c>
    </row>
    <row r="261" spans="1:7" x14ac:dyDescent="0.25">
      <c r="A261" s="12">
        <v>305</v>
      </c>
      <c r="B261" s="8" t="str">
        <f>VLOOKUP(A261,'Sets data'!$A$3:$C$9969,3,FALSE)</f>
        <v>Treasure Hunter</v>
      </c>
      <c r="C261" s="8" t="str">
        <f>VLOOKUP(A261,'Sets data'!$A$3:$C$9969,2,FALSE)</f>
        <v>Schatzjäger</v>
      </c>
      <c r="G261" s="70" t="str">
        <f t="shared" si="4"/>
        <v/>
      </c>
    </row>
    <row r="262" spans="1:7" x14ac:dyDescent="0.25">
      <c r="A262" s="12">
        <v>307</v>
      </c>
      <c r="B262" s="8" t="str">
        <f>VLOOKUP(A262,'Sets data'!$A$3:$C$9969,3,FALSE)</f>
        <v>Draugr Hulk</v>
      </c>
      <c r="C262" s="8" t="str">
        <f>VLOOKUP(A262,'Sets data'!$A$3:$C$9969,2,FALSE)</f>
        <v>Schwerfälliger Draugr</v>
      </c>
      <c r="G262" s="70" t="str">
        <f t="shared" si="4"/>
        <v/>
      </c>
    </row>
    <row r="263" spans="1:7" x14ac:dyDescent="0.25">
      <c r="A263" s="12">
        <v>308</v>
      </c>
      <c r="B263" s="8" t="str">
        <f>VLOOKUP(A263,'Sets data'!$A$3:$C$9969,3,FALSE)</f>
        <v>Bone Pirate\'s Tatters</v>
      </c>
      <c r="C263" s="8" t="str">
        <f>VLOOKUP(A263,'Sets data'!$A$3:$C$9969,2,FALSE)</f>
        <v>Lumpen des Knochenpiraten</v>
      </c>
      <c r="G263" s="70" t="str">
        <f t="shared" si="4"/>
        <v/>
      </c>
    </row>
    <row r="264" spans="1:7" x14ac:dyDescent="0.25">
      <c r="A264" s="12">
        <v>309</v>
      </c>
      <c r="B264" s="8" t="str">
        <f>VLOOKUP(A264,'Sets data'!$A$3:$C$9969,3,FALSE)</f>
        <v>Knight-errant\'s Mail</v>
      </c>
      <c r="C264" s="8" t="str">
        <f>VLOOKUP(A264,'Sets data'!$A$3:$C$9969,2,FALSE)</f>
        <v>Platten des Wanderritters</v>
      </c>
      <c r="G264" s="70" t="str">
        <f t="shared" si="4"/>
        <v/>
      </c>
    </row>
    <row r="265" spans="1:7" x14ac:dyDescent="0.25">
      <c r="A265" s="12">
        <v>310</v>
      </c>
      <c r="B265" s="8" t="str">
        <f>VLOOKUP(A265,'Sets data'!$A$3:$C$9969,3,FALSE)</f>
        <v>Sword Dancer</v>
      </c>
      <c r="C265" s="8" t="str">
        <f>VLOOKUP(A265,'Sets data'!$A$3:$C$9969,2,FALSE)</f>
        <v>Schwerttänzer</v>
      </c>
      <c r="G265" s="70" t="str">
        <f t="shared" si="4"/>
        <v/>
      </c>
    </row>
    <row r="266" spans="1:7" x14ac:dyDescent="0.25">
      <c r="A266" s="12">
        <v>311</v>
      </c>
      <c r="B266" s="8" t="str">
        <f>VLOOKUP(A266,'Sets data'!$A$3:$C$9969,3,FALSE)</f>
        <v>Rattlecage</v>
      </c>
      <c r="C266" s="8" t="str">
        <f>VLOOKUP(A266,'Sets data'!$A$3:$C$9969,2,FALSE)</f>
        <v>Klapperkäfig</v>
      </c>
      <c r="G266" s="70" t="str">
        <f t="shared" si="4"/>
        <v/>
      </c>
    </row>
    <row r="267" spans="1:7" x14ac:dyDescent="0.25">
      <c r="A267" s="12">
        <v>313</v>
      </c>
      <c r="B267" s="8" t="str">
        <f>VLOOKUP(A267,'Sets data'!$A$3:$C$9969,3,FALSE)</f>
        <v>Titanic Cleave</v>
      </c>
      <c r="C267" s="8" t="str">
        <f>VLOOKUP(A267,'Sets data'!$A$3:$C$9969,2,FALSE)</f>
        <v>Titanisches Trennen</v>
      </c>
      <c r="G267" s="70" t="str">
        <f t="shared" si="4"/>
        <v/>
      </c>
    </row>
    <row r="268" spans="1:7" x14ac:dyDescent="0.25">
      <c r="A268" s="12">
        <v>314</v>
      </c>
      <c r="B268" s="8" t="str">
        <f>VLOOKUP(A268,'Sets data'!$A$3:$C$9969,3,FALSE)</f>
        <v>Puncturing Remedy</v>
      </c>
      <c r="C268" s="8" t="str">
        <f>VLOOKUP(A268,'Sets data'!$A$3:$C$9969,2,FALSE)</f>
        <v>Durchschlagende Genesung</v>
      </c>
      <c r="G268" s="70" t="str">
        <f t="shared" si="4"/>
        <v/>
      </c>
    </row>
    <row r="269" spans="1:7" x14ac:dyDescent="0.25">
      <c r="A269" s="12">
        <v>315</v>
      </c>
      <c r="B269" s="8" t="str">
        <f>VLOOKUP(A269,'Sets data'!$A$3:$C$9969,3,FALSE)</f>
        <v>Stinging Slashes</v>
      </c>
      <c r="C269" s="8" t="str">
        <f>VLOOKUP(A269,'Sets data'!$A$3:$C$9969,2,FALSE)</f>
        <v>Stechende Schnitte</v>
      </c>
      <c r="G269" s="70" t="str">
        <f t="shared" si="4"/>
        <v/>
      </c>
    </row>
    <row r="270" spans="1:7" x14ac:dyDescent="0.25">
      <c r="A270" s="12">
        <v>316</v>
      </c>
      <c r="B270" s="8" t="str">
        <f>VLOOKUP(A270,'Sets data'!$A$3:$C$9969,3,FALSE)</f>
        <v>Caustic Arrow</v>
      </c>
      <c r="C270" s="8" t="str">
        <f>VLOOKUP(A270,'Sets data'!$A$3:$C$9969,2,FALSE)</f>
        <v>Beißender Pfeil</v>
      </c>
      <c r="G270" s="70" t="str">
        <f t="shared" si="4"/>
        <v/>
      </c>
    </row>
    <row r="271" spans="1:7" x14ac:dyDescent="0.25">
      <c r="A271" s="12">
        <v>317</v>
      </c>
      <c r="B271" s="8" t="str">
        <f>VLOOKUP(A271,'Sets data'!$A$3:$C$9969,3,FALSE)</f>
        <v>Destructive Impact</v>
      </c>
      <c r="C271" s="8" t="str">
        <f>VLOOKUP(A271,'Sets data'!$A$3:$C$9969,2,FALSE)</f>
        <v>Zerstörerischer Einschlag</v>
      </c>
      <c r="G271" s="70" t="str">
        <f t="shared" si="4"/>
        <v/>
      </c>
    </row>
    <row r="272" spans="1:7" x14ac:dyDescent="0.25">
      <c r="A272" s="12">
        <v>318</v>
      </c>
      <c r="B272" s="8" t="str">
        <f>VLOOKUP(A272,'Sets data'!$A$3:$C$9969,3,FALSE)</f>
        <v>Grand Rejuvenation</v>
      </c>
      <c r="C272" s="8" t="str">
        <f>VLOOKUP(A272,'Sets data'!$A$3:$C$9969,2,FALSE)</f>
        <v>Große Verjüngung</v>
      </c>
      <c r="G272" s="70" t="str">
        <f t="shared" si="4"/>
        <v/>
      </c>
    </row>
    <row r="273" spans="1:7" x14ac:dyDescent="0.25">
      <c r="A273" s="12">
        <v>320</v>
      </c>
      <c r="B273" s="8" t="str">
        <f>VLOOKUP(A273,'Sets data'!$A$3:$C$9969,3,FALSE)</f>
        <v>War Maiden</v>
      </c>
      <c r="C273" s="8" t="str">
        <f>VLOOKUP(A273,'Sets data'!$A$3:$C$9969,2,FALSE)</f>
        <v>Kriegsjungfer</v>
      </c>
      <c r="G273" s="70" t="str">
        <f t="shared" si="4"/>
        <v/>
      </c>
    </row>
    <row r="274" spans="1:7" x14ac:dyDescent="0.25">
      <c r="A274" s="12">
        <v>321</v>
      </c>
      <c r="B274" s="8" t="str">
        <f>VLOOKUP(A274,'Sets data'!$A$3:$C$9969,3,FALSE)</f>
        <v>Defiler</v>
      </c>
      <c r="C274" s="8" t="str">
        <f>VLOOKUP(A274,'Sets data'!$A$3:$C$9969,2,FALSE)</f>
        <v>Schänder</v>
      </c>
      <c r="G274" s="70" t="str">
        <f t="shared" si="4"/>
        <v/>
      </c>
    </row>
    <row r="275" spans="1:7" x14ac:dyDescent="0.25">
      <c r="A275" s="12">
        <v>322</v>
      </c>
      <c r="B275" s="8" t="str">
        <f>VLOOKUP(A275,'Sets data'!$A$3:$C$9969,3,FALSE)</f>
        <v>Warrior-Poet</v>
      </c>
      <c r="C275" s="8" t="str">
        <f>VLOOKUP(A275,'Sets data'!$A$3:$C$9969,2,FALSE)</f>
        <v>Kriegerpoet</v>
      </c>
      <c r="G275" s="70" t="str">
        <f t="shared" si="4"/>
        <v/>
      </c>
    </row>
    <row r="276" spans="1:7" x14ac:dyDescent="0.25">
      <c r="A276" s="5">
        <v>323</v>
      </c>
      <c r="B276" s="8" t="str">
        <f>VLOOKUP(A276,'Sets data'!$A$3:$C$9969,3,FALSE)</f>
        <v>Assassin\'s Guile</v>
      </c>
      <c r="C276" s="8" t="str">
        <f>VLOOKUP(A276,'Sets data'!$A$3:$C$9969,2,FALSE)</f>
        <v>Assassinenlist</v>
      </c>
      <c r="G276" s="70" t="str">
        <f t="shared" si="4"/>
        <v/>
      </c>
    </row>
    <row r="277" spans="1:7" x14ac:dyDescent="0.25">
      <c r="A277" s="5">
        <v>324</v>
      </c>
      <c r="B277" s="8" t="str">
        <f>VLOOKUP(A277,'Sets data'!$A$3:$C$9969,3,FALSE)</f>
        <v>Daedric Trickery</v>
      </c>
      <c r="C277" s="8" t="str">
        <f>VLOOKUP(A277,'Sets data'!$A$3:$C$9969,2,FALSE)</f>
        <v>Daedrische Gaunerei</v>
      </c>
      <c r="G277" s="70" t="str">
        <f t="shared" si="4"/>
        <v/>
      </c>
    </row>
    <row r="278" spans="1:7" x14ac:dyDescent="0.25">
      <c r="A278" s="5">
        <v>325</v>
      </c>
      <c r="B278" s="8" t="str">
        <f>VLOOKUP(A278,'Sets data'!$A$3:$C$9969,3,FALSE)</f>
        <v>Shacklebreaker</v>
      </c>
      <c r="C278" s="8" t="str">
        <f>VLOOKUP(A278,'Sets data'!$A$3:$C$9969,2,FALSE)</f>
        <v>Kettensprenger</v>
      </c>
      <c r="G278" s="70" t="str">
        <f t="shared" si="4"/>
        <v/>
      </c>
    </row>
    <row r="279" spans="1:7" x14ac:dyDescent="0.25">
      <c r="A279" s="12">
        <v>326</v>
      </c>
      <c r="B279" s="8" t="str">
        <f>VLOOKUP(A279,'Sets data'!$A$3:$C$9969,3,FALSE)</f>
        <v>Vanguard\'s Challenge</v>
      </c>
      <c r="C279" s="8" t="str">
        <f>VLOOKUP(A279,'Sets data'!$A$3:$C$9969,2,FALSE)</f>
        <v>Vorhutdisput</v>
      </c>
      <c r="G279" s="70" t="str">
        <f t="shared" si="4"/>
        <v/>
      </c>
    </row>
    <row r="280" spans="1:7" x14ac:dyDescent="0.25">
      <c r="A280" s="12">
        <v>327</v>
      </c>
      <c r="B280" s="8" t="str">
        <f>VLOOKUP(A280,'Sets data'!$A$3:$C$9969,3,FALSE)</f>
        <v>Coward\'s Gear</v>
      </c>
      <c r="C280" s="8" t="str">
        <f>VLOOKUP(A280,'Sets data'!$A$3:$C$9969,2,FALSE)</f>
        <v>Feiglingstracht</v>
      </c>
      <c r="G280" s="70" t="str">
        <f t="shared" si="4"/>
        <v/>
      </c>
    </row>
    <row r="281" spans="1:7" x14ac:dyDescent="0.25">
      <c r="A281" s="12">
        <v>328</v>
      </c>
      <c r="B281" s="8" t="str">
        <f>VLOOKUP(A281,'Sets data'!$A$3:$C$9969,3,FALSE)</f>
        <v>Knight Slayer</v>
      </c>
      <c r="C281" s="8" t="str">
        <f>VLOOKUP(A281,'Sets data'!$A$3:$C$9969,2,FALSE)</f>
        <v>Ritterschlächter</v>
      </c>
      <c r="G281" s="70" t="str">
        <f t="shared" si="4"/>
        <v/>
      </c>
    </row>
    <row r="282" spans="1:7" x14ac:dyDescent="0.25">
      <c r="A282" s="12">
        <v>329</v>
      </c>
      <c r="B282" s="8" t="str">
        <f>VLOOKUP(A282,'Sets data'!$A$3:$C$9969,3,FALSE)</f>
        <v>Wizard\'s Riposte</v>
      </c>
      <c r="C282" s="8" t="str">
        <f>VLOOKUP(A282,'Sets data'!$A$3:$C$9969,2,FALSE)</f>
        <v>Zaubererreplik</v>
      </c>
      <c r="G282" s="70" t="str">
        <f t="shared" si="4"/>
        <v/>
      </c>
    </row>
    <row r="283" spans="1:7" x14ac:dyDescent="0.25">
      <c r="A283" s="12">
        <v>330</v>
      </c>
      <c r="B283" s="8" t="str">
        <f>VLOOKUP(A283,'Sets data'!$A$3:$C$9969,3,FALSE)</f>
        <v>Automated Defense</v>
      </c>
      <c r="C283" s="8" t="str">
        <f>VLOOKUP(A283,'Sets data'!$A$3:$C$9969,2,FALSE)</f>
        <v>Automatisierte Verteidigung</v>
      </c>
      <c r="G283" s="70" t="str">
        <f t="shared" si="4"/>
        <v/>
      </c>
    </row>
    <row r="284" spans="1:7" x14ac:dyDescent="0.25">
      <c r="A284" s="12">
        <v>331</v>
      </c>
      <c r="B284" s="8" t="str">
        <f>VLOOKUP(A284,'Sets data'!$A$3:$C$9969,3,FALSE)</f>
        <v>War Machine</v>
      </c>
      <c r="C284" s="8" t="str">
        <f>VLOOKUP(A284,'Sets data'!$A$3:$C$9969,2,FALSE)</f>
        <v>Kriegsmaschine</v>
      </c>
      <c r="G284" s="70" t="str">
        <f t="shared" si="4"/>
        <v/>
      </c>
    </row>
    <row r="285" spans="1:7" x14ac:dyDescent="0.25">
      <c r="A285" s="12">
        <v>332</v>
      </c>
      <c r="B285" s="8" t="str">
        <f>VLOOKUP(A285,'Sets data'!$A$3:$C$9969,3,FALSE)</f>
        <v>Master Architect</v>
      </c>
      <c r="C285" s="8" t="str">
        <f>VLOOKUP(A285,'Sets data'!$A$3:$C$9969,2,FALSE)</f>
        <v>Meisterarchitekt</v>
      </c>
      <c r="G285" s="70" t="str">
        <f t="shared" si="4"/>
        <v/>
      </c>
    </row>
    <row r="286" spans="1:7" x14ac:dyDescent="0.25">
      <c r="A286" s="12">
        <v>333</v>
      </c>
      <c r="B286" s="8" t="str">
        <f>VLOOKUP(A286,'Sets data'!$A$3:$C$9969,3,FALSE)</f>
        <v>Inventor\'s Guard</v>
      </c>
      <c r="C286" s="8" t="str">
        <f>VLOOKUP(A286,'Sets data'!$A$3:$C$9969,2,FALSE)</f>
        <v>Erfindergarde</v>
      </c>
      <c r="G286" s="70" t="str">
        <f t="shared" si="4"/>
        <v/>
      </c>
    </row>
    <row r="287" spans="1:7" x14ac:dyDescent="0.25">
      <c r="A287" s="12">
        <v>334</v>
      </c>
      <c r="B287" s="8" t="str">
        <f>VLOOKUP(A287,'Sets data'!$A$3:$C$9969,3,FALSE)</f>
        <v>Impregnable Armor</v>
      </c>
      <c r="C287" s="8" t="str">
        <f>VLOOKUP(A287,'Sets data'!$A$3:$C$9969,2,FALSE)</f>
        <v>Unüberwindliche Rüstung</v>
      </c>
      <c r="G287" s="70" t="str">
        <f t="shared" si="4"/>
        <v/>
      </c>
    </row>
    <row r="288" spans="1:7" x14ac:dyDescent="0.25">
      <c r="A288" s="12">
        <v>335</v>
      </c>
      <c r="B288" s="8" t="str">
        <f>VLOOKUP(A288,'Sets data'!$A$3:$C$9969,3,FALSE)</f>
        <v>Draugr\'s Rest</v>
      </c>
      <c r="C288" s="8" t="str">
        <f>VLOOKUP(A288,'Sets data'!$A$3:$C$9969,2,FALSE)</f>
        <v>Draugrruhe</v>
      </c>
      <c r="G288" s="70" t="str">
        <f t="shared" si="4"/>
        <v/>
      </c>
    </row>
    <row r="289" spans="1:7" x14ac:dyDescent="0.25">
      <c r="A289" s="12">
        <v>336</v>
      </c>
      <c r="B289" s="8" t="str">
        <f>VLOOKUP(A289,'Sets data'!$A$3:$C$9969,3,FALSE)</f>
        <v>Pillar of Nirn</v>
      </c>
      <c r="C289" s="8" t="str">
        <f>VLOOKUP(A289,'Sets data'!$A$3:$C$9969,2,FALSE)</f>
        <v>Säulen von Nirn</v>
      </c>
      <c r="G289" s="70" t="str">
        <f t="shared" si="4"/>
        <v/>
      </c>
    </row>
    <row r="290" spans="1:7" x14ac:dyDescent="0.25">
      <c r="A290" s="12">
        <v>337</v>
      </c>
      <c r="B290" s="8" t="str">
        <f>VLOOKUP(A290,'Sets data'!$A$3:$C$9969,3,FALSE)</f>
        <v>Ironblood</v>
      </c>
      <c r="C290" s="8" t="str">
        <f>VLOOKUP(A290,'Sets data'!$A$3:$C$9969,2,FALSE)</f>
        <v>Eisenblut</v>
      </c>
      <c r="G290" s="70" t="str">
        <f t="shared" si="4"/>
        <v/>
      </c>
    </row>
    <row r="291" spans="1:7" x14ac:dyDescent="0.25">
      <c r="A291" s="12">
        <v>338</v>
      </c>
      <c r="B291" s="8" t="str">
        <f>VLOOKUP(A291,'Sets data'!$A$3:$C$9969,3,FALSE)</f>
        <v>Flame Blossom</v>
      </c>
      <c r="C291" s="8" t="str">
        <f>VLOOKUP(A291,'Sets data'!$A$3:$C$9969,2,FALSE)</f>
        <v>Flammenblüte</v>
      </c>
      <c r="G291" s="70" t="str">
        <f t="shared" si="4"/>
        <v/>
      </c>
    </row>
    <row r="292" spans="1:7" x14ac:dyDescent="0.25">
      <c r="A292" s="12">
        <v>339</v>
      </c>
      <c r="B292" s="8" t="str">
        <f>VLOOKUP(A292,'Sets data'!$A$3:$C$9969,3,FALSE)</f>
        <v>Blooddrinker</v>
      </c>
      <c r="C292" s="8" t="str">
        <f>VLOOKUP(A292,'Sets data'!$A$3:$C$9969,2,FALSE)</f>
        <v>Bluttrinker</v>
      </c>
      <c r="G292" s="70" t="str">
        <f t="shared" si="4"/>
        <v/>
      </c>
    </row>
    <row r="293" spans="1:7" x14ac:dyDescent="0.25">
      <c r="A293" s="12">
        <v>340</v>
      </c>
      <c r="B293" s="8" t="str">
        <f>VLOOKUP(A293,'Sets data'!$A$3:$C$9969,3,FALSE)</f>
        <v>Hagraven\'s Garden</v>
      </c>
      <c r="C293" s="8" t="str">
        <f>VLOOKUP(A293,'Sets data'!$A$3:$C$9969,2,FALSE)</f>
        <v>Vettelgarten</v>
      </c>
      <c r="G293" s="70" t="str">
        <f t="shared" si="4"/>
        <v/>
      </c>
    </row>
    <row r="294" spans="1:7" ht="105" x14ac:dyDescent="0.25">
      <c r="A294" s="5">
        <v>341</v>
      </c>
      <c r="B294" s="8" t="str">
        <f>VLOOKUP(A294,'Sets data'!$A$3:$C$9969,3,FALSE)</f>
        <v>Earthgore</v>
      </c>
      <c r="C294" s="8" t="str">
        <f>VLOOKUP(A294,'Sets data'!$A$3:$C$9969,2,FALSE)</f>
        <v>Erdbluter</v>
      </c>
      <c r="D294" s="23" t="s">
        <v>2204</v>
      </c>
      <c r="G294" s="70"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70" t="str">
        <f t="shared" si="4"/>
        <v/>
      </c>
    </row>
    <row r="296" spans="1:7" x14ac:dyDescent="0.25">
      <c r="A296" s="12">
        <v>343</v>
      </c>
      <c r="B296" s="8" t="str">
        <f>VLOOKUP(A296,'Sets data'!$A$3:$C$9969,3,FALSE)</f>
        <v>Caluurion\'s Legacy</v>
      </c>
      <c r="C296" s="8" t="str">
        <f>VLOOKUP(A296,'Sets data'!$A$3:$C$9969,2,FALSE)</f>
        <v>Caluurions Erbe</v>
      </c>
      <c r="G296" s="70" t="str">
        <f t="shared" si="4"/>
        <v/>
      </c>
    </row>
    <row r="297" spans="1:7" x14ac:dyDescent="0.25">
      <c r="A297" s="12">
        <v>344</v>
      </c>
      <c r="B297" s="8" t="str">
        <f>VLOOKUP(A297,'Sets data'!$A$3:$C$9969,3,FALSE)</f>
        <v>Trappings of Invigoration</v>
      </c>
      <c r="C297" s="8" t="str">
        <f>VLOOKUP(A297,'Sets data'!$A$3:$C$9969,2,FALSE)</f>
        <v>Stärkungsprunk</v>
      </c>
      <c r="G297" s="70" t="str">
        <f t="shared" si="4"/>
        <v/>
      </c>
    </row>
    <row r="298" spans="1:7" x14ac:dyDescent="0.25">
      <c r="A298" s="12">
        <v>345</v>
      </c>
      <c r="B298" s="8" t="str">
        <f>VLOOKUP(A298,'Sets data'!$A$3:$C$9969,3,FALSE)</f>
        <v>Ulfnor\'s Favor</v>
      </c>
      <c r="C298" s="8" t="str">
        <f>VLOOKUP(A298,'Sets data'!$A$3:$C$9969,2,FALSE)</f>
        <v>Ulfnors Gunst</v>
      </c>
      <c r="G298" s="70" t="str">
        <f t="shared" si="4"/>
        <v/>
      </c>
    </row>
    <row r="299" spans="1:7" x14ac:dyDescent="0.25">
      <c r="A299" s="12">
        <v>346</v>
      </c>
      <c r="B299" s="8" t="str">
        <f>VLOOKUP(A299,'Sets data'!$A$3:$C$9969,3,FALSE)</f>
        <v>Jorvuld\'s Guidance</v>
      </c>
      <c r="C299" s="8" t="str">
        <f>VLOOKUP(A299,'Sets data'!$A$3:$C$9969,2,FALSE)</f>
        <v>Jorvulds Führung</v>
      </c>
      <c r="G299" s="70" t="str">
        <f t="shared" si="4"/>
        <v/>
      </c>
    </row>
    <row r="300" spans="1:7" x14ac:dyDescent="0.25">
      <c r="A300" s="12">
        <v>347</v>
      </c>
      <c r="B300" s="8" t="str">
        <f>VLOOKUP(A300,'Sets data'!$A$3:$C$9969,3,FALSE)</f>
        <v>Plague Slinger</v>
      </c>
      <c r="C300" s="8" t="str">
        <f>VLOOKUP(A300,'Sets data'!$A$3:$C$9969,2,FALSE)</f>
        <v>Seuchenschleuder</v>
      </c>
      <c r="G300" s="70" t="str">
        <f t="shared" si="4"/>
        <v/>
      </c>
    </row>
    <row r="301" spans="1:7" x14ac:dyDescent="0.25">
      <c r="A301" s="12">
        <v>348</v>
      </c>
      <c r="B301" s="8" t="str">
        <f>VLOOKUP(A301,'Sets data'!$A$3:$C$9969,3,FALSE)</f>
        <v>Curse of Doylemish</v>
      </c>
      <c r="C301" s="8" t="str">
        <f>VLOOKUP(A301,'Sets data'!$A$3:$C$9969,2,FALSE)</f>
        <v>Fluch von Doylemish</v>
      </c>
      <c r="G301" s="70" t="str">
        <f t="shared" si="4"/>
        <v/>
      </c>
    </row>
    <row r="302" spans="1:7" x14ac:dyDescent="0.25">
      <c r="A302" s="5">
        <v>349</v>
      </c>
      <c r="B302" s="8" t="str">
        <f>VLOOKUP(A302,'Sets data'!$A$3:$C$9969,3,FALSE)</f>
        <v>Thurvokun</v>
      </c>
      <c r="C302" s="8" t="str">
        <f>VLOOKUP(A302,'Sets data'!$A$3:$C$9969,2,FALSE)</f>
        <v>Thurvokun</v>
      </c>
      <c r="G302" s="70" t="str">
        <f t="shared" si="4"/>
        <v/>
      </c>
    </row>
    <row r="303" spans="1:7" x14ac:dyDescent="0.25">
      <c r="A303" s="5">
        <v>350</v>
      </c>
      <c r="B303" s="8" t="str">
        <f>VLOOKUP(A303,'Sets data'!$A$3:$C$9969,3,FALSE)</f>
        <v>Zaan</v>
      </c>
      <c r="C303" s="8" t="str">
        <f>VLOOKUP(A303,'Sets data'!$A$3:$C$9969,2,FALSE)</f>
        <v>Zaan</v>
      </c>
      <c r="G303" s="70" t="str">
        <f t="shared" si="4"/>
        <v/>
      </c>
    </row>
    <row r="304" spans="1:7" x14ac:dyDescent="0.25">
      <c r="A304" s="5">
        <v>351</v>
      </c>
      <c r="B304" s="8" t="str">
        <f>VLOOKUP(A304,'Sets data'!$A$3:$C$9969,3,FALSE)</f>
        <v>Innate Axiom</v>
      </c>
      <c r="C304" s="8" t="str">
        <f>VLOOKUP(A304,'Sets data'!$A$3:$C$9969,2,FALSE)</f>
        <v>Kernaxiom</v>
      </c>
      <c r="G304" s="70" t="str">
        <f t="shared" si="4"/>
        <v/>
      </c>
    </row>
    <row r="305" spans="1:7" x14ac:dyDescent="0.25">
      <c r="A305" s="5">
        <v>352</v>
      </c>
      <c r="B305" s="8" t="str">
        <f>VLOOKUP(A305,'Sets data'!$A$3:$C$9969,3,FALSE)</f>
        <v>Fortified Brass</v>
      </c>
      <c r="C305" s="8" t="str">
        <f>VLOOKUP(A305,'Sets data'!$A$3:$C$9969,2,FALSE)</f>
        <v>Messingpanzer</v>
      </c>
      <c r="G305" s="70" t="str">
        <f t="shared" si="4"/>
        <v/>
      </c>
    </row>
    <row r="306" spans="1:7" ht="105" x14ac:dyDescent="0.25">
      <c r="A306" s="5">
        <v>353</v>
      </c>
      <c r="B306" s="8" t="str">
        <f>VLOOKUP(A306,'Sets data'!$A$3:$C$9969,3,FALSE)</f>
        <v>Mechanical Acuity</v>
      </c>
      <c r="C306" s="8" t="str">
        <f>VLOOKUP(A306,'Sets data'!$A$3:$C$9969,2,FALSE)</f>
        <v>Mechanikblick</v>
      </c>
      <c r="D306" s="23" t="s">
        <v>2205</v>
      </c>
      <c r="G306" s="70"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70" t="str">
        <f t="shared" si="4"/>
        <v/>
      </c>
    </row>
    <row r="308" spans="1:7" x14ac:dyDescent="0.25">
      <c r="A308" s="12">
        <v>355</v>
      </c>
      <c r="B308" s="8" t="str">
        <f>VLOOKUP(A308,'Sets data'!$A$3:$C$9969,3,FALSE)</f>
        <v>Unfathomable Darkness</v>
      </c>
      <c r="C308" s="8" t="str">
        <f>VLOOKUP(A308,'Sets data'!$A$3:$C$9969,2,FALSE)</f>
        <v>Unermessliche Dunkelheit</v>
      </c>
      <c r="G308" s="70" t="str">
        <f t="shared" si="4"/>
        <v/>
      </c>
    </row>
    <row r="309" spans="1:7" x14ac:dyDescent="0.25">
      <c r="A309" s="12">
        <v>356</v>
      </c>
      <c r="B309" s="8" t="str">
        <f>VLOOKUP(A309,'Sets data'!$A$3:$C$9969,3,FALSE)</f>
        <v>Livewire</v>
      </c>
      <c r="C309" s="8" t="str">
        <f>VLOOKUP(A309,'Sets data'!$A$3:$C$9969,2,FALSE)</f>
        <v>Stromschlag</v>
      </c>
      <c r="G309" s="70" t="str">
        <f t="shared" si="4"/>
        <v/>
      </c>
    </row>
    <row r="310" spans="1:7" x14ac:dyDescent="0.25">
      <c r="A310" s="12">
        <v>357</v>
      </c>
      <c r="B310" s="8" t="str">
        <f>VLOOKUP(A310,'Sets data'!$A$3:$C$9969,3,FALSE)</f>
        <v>Disciplined Slash (Perfected)</v>
      </c>
      <c r="C310" s="8" t="str">
        <f>VLOOKUP(A310,'Sets data'!$A$3:$C$9969,2,FALSE)</f>
        <v>Disziplinierter Schnitt (vollendet)</v>
      </c>
      <c r="G310" s="70" t="str">
        <f t="shared" si="4"/>
        <v/>
      </c>
    </row>
    <row r="311" spans="1:7" x14ac:dyDescent="0.25">
      <c r="A311" s="12">
        <v>358</v>
      </c>
      <c r="B311" s="8" t="str">
        <f>VLOOKUP(A311,'Sets data'!$A$3:$C$9969,3,FALSE)</f>
        <v>Defensive Position (Perfected)</v>
      </c>
      <c r="C311" s="8" t="str">
        <f>VLOOKUP(A311,'Sets data'!$A$3:$C$9969,2,FALSE)</f>
        <v>Defensive Position (vollendet)</v>
      </c>
      <c r="G311" s="70" t="str">
        <f t="shared" si="4"/>
        <v/>
      </c>
    </row>
    <row r="312" spans="1:7" x14ac:dyDescent="0.25">
      <c r="A312" s="12">
        <v>359</v>
      </c>
      <c r="B312" s="8" t="str">
        <f>VLOOKUP(A312,'Sets data'!$A$3:$C$9969,3,FALSE)</f>
        <v>Chaotic Whirlwind (Perfected)</v>
      </c>
      <c r="C312" s="8" t="str">
        <f>VLOOKUP(A312,'Sets data'!$A$3:$C$9969,2,FALSE)</f>
        <v>Chaotischer Wirbelwind (vollendet)</v>
      </c>
      <c r="G312" s="70" t="str">
        <f t="shared" si="4"/>
        <v/>
      </c>
    </row>
    <row r="313" spans="1:7" x14ac:dyDescent="0.25">
      <c r="A313" s="12">
        <v>360</v>
      </c>
      <c r="B313" s="8" t="str">
        <f>VLOOKUP(A313,'Sets data'!$A$3:$C$9969,3,FALSE)</f>
        <v>Piercing Spray (Perfected)</v>
      </c>
      <c r="C313" s="8" t="str">
        <f>VLOOKUP(A313,'Sets data'!$A$3:$C$9969,2,FALSE)</f>
        <v>Durchdringende Salve (vollendet)</v>
      </c>
      <c r="G313" s="70" t="str">
        <f t="shared" si="4"/>
        <v/>
      </c>
    </row>
    <row r="314" spans="1:7" x14ac:dyDescent="0.25">
      <c r="A314" s="12">
        <v>361</v>
      </c>
      <c r="B314" s="8" t="str">
        <f>VLOOKUP(A314,'Sets data'!$A$3:$C$9969,3,FALSE)</f>
        <v>Concentrated Force (Perfected)</v>
      </c>
      <c r="C314" s="8" t="str">
        <f>VLOOKUP(A314,'Sets data'!$A$3:$C$9969,2,FALSE)</f>
        <v>Konzentrierte Kraft (vollendet)</v>
      </c>
      <c r="G314" s="70" t="str">
        <f t="shared" si="4"/>
        <v/>
      </c>
    </row>
    <row r="315" spans="1:7" x14ac:dyDescent="0.25">
      <c r="A315" s="12">
        <v>362</v>
      </c>
      <c r="B315" s="8" t="str">
        <f>VLOOKUP(A315,'Sets data'!$A$3:$C$9969,3,FALSE)</f>
        <v>Timeless Blessing (Perfected)</v>
      </c>
      <c r="C315" s="8" t="str">
        <f>VLOOKUP(A315,'Sets data'!$A$3:$C$9969,2,FALSE)</f>
        <v>Zeitloser Segen (vollendet)</v>
      </c>
      <c r="G315" s="70" t="str">
        <f t="shared" si="4"/>
        <v/>
      </c>
    </row>
    <row r="316" spans="1:7" x14ac:dyDescent="0.25">
      <c r="A316" s="12">
        <v>363</v>
      </c>
      <c r="B316" s="8" t="str">
        <f>VLOOKUP(A316,'Sets data'!$A$3:$C$9969,3,FALSE)</f>
        <v>Disciplined Slash</v>
      </c>
      <c r="C316" s="8" t="str">
        <f>VLOOKUP(A316,'Sets data'!$A$3:$C$9969,2,FALSE)</f>
        <v>Disziplinierter Schnitt</v>
      </c>
      <c r="G316" s="70" t="str">
        <f t="shared" si="4"/>
        <v/>
      </c>
    </row>
    <row r="317" spans="1:7" x14ac:dyDescent="0.25">
      <c r="A317" s="12">
        <v>364</v>
      </c>
      <c r="B317" s="8" t="str">
        <f>VLOOKUP(A317,'Sets data'!$A$3:$C$9969,3,FALSE)</f>
        <v>Defensive Position</v>
      </c>
      <c r="C317" s="8" t="str">
        <f>VLOOKUP(A317,'Sets data'!$A$3:$C$9969,2,FALSE)</f>
        <v>Defensive Position</v>
      </c>
      <c r="G317" s="70" t="str">
        <f t="shared" si="4"/>
        <v/>
      </c>
    </row>
    <row r="318" spans="1:7" x14ac:dyDescent="0.25">
      <c r="A318" s="12">
        <v>365</v>
      </c>
      <c r="B318" s="8" t="str">
        <f>VLOOKUP(A318,'Sets data'!$A$3:$C$9969,3,FALSE)</f>
        <v>Chaotic Whirlwind</v>
      </c>
      <c r="C318" s="8" t="str">
        <f>VLOOKUP(A318,'Sets data'!$A$3:$C$9969,2,FALSE)</f>
        <v>Chaotischer Wirbelwind</v>
      </c>
      <c r="G318" s="70" t="str">
        <f t="shared" si="4"/>
        <v/>
      </c>
    </row>
    <row r="319" spans="1:7" x14ac:dyDescent="0.25">
      <c r="A319" s="12">
        <v>366</v>
      </c>
      <c r="B319" s="8" t="str">
        <f>VLOOKUP(A319,'Sets data'!$A$3:$C$9969,3,FALSE)</f>
        <v>Piercing Spray</v>
      </c>
      <c r="C319" s="8" t="str">
        <f>VLOOKUP(A319,'Sets data'!$A$3:$C$9969,2,FALSE)</f>
        <v>Durchdringende Salve</v>
      </c>
      <c r="G319" s="70" t="str">
        <f t="shared" si="4"/>
        <v/>
      </c>
    </row>
    <row r="320" spans="1:7" x14ac:dyDescent="0.25">
      <c r="A320" s="12">
        <v>367</v>
      </c>
      <c r="B320" s="8" t="str">
        <f>VLOOKUP(A320,'Sets data'!$A$3:$C$9969,3,FALSE)</f>
        <v>Concentrated Force</v>
      </c>
      <c r="C320" s="8" t="str">
        <f>VLOOKUP(A320,'Sets data'!$A$3:$C$9969,2,FALSE)</f>
        <v>Konzentrierte Kraft</v>
      </c>
      <c r="G320" s="70"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70" t="str">
        <f t="shared" si="5"/>
        <v/>
      </c>
    </row>
    <row r="322" spans="1:7" x14ac:dyDescent="0.25">
      <c r="A322" s="12">
        <v>369</v>
      </c>
      <c r="B322" s="8" t="str">
        <f>VLOOKUP(A322,'Sets data'!$A$3:$C$9969,3,FALSE)</f>
        <v>Merciless Charge</v>
      </c>
      <c r="C322" s="8" t="str">
        <f>VLOOKUP(A322,'Sets data'!$A$3:$C$9969,2,FALSE)</f>
        <v>Gnadenloser Ansturm</v>
      </c>
      <c r="G322" s="70" t="str">
        <f t="shared" si="5"/>
        <v/>
      </c>
    </row>
    <row r="323" spans="1:7" x14ac:dyDescent="0.25">
      <c r="A323" s="12">
        <v>370</v>
      </c>
      <c r="B323" s="8" t="str">
        <f>VLOOKUP(A323,'Sets data'!$A$3:$C$9969,3,FALSE)</f>
        <v>Rampaging Slash</v>
      </c>
      <c r="C323" s="8" t="str">
        <f>VLOOKUP(A323,'Sets data'!$A$3:$C$9969,2,FALSE)</f>
        <v>Tobender Schnitt</v>
      </c>
      <c r="G323" s="70" t="str">
        <f t="shared" si="5"/>
        <v/>
      </c>
    </row>
    <row r="324" spans="1:7" x14ac:dyDescent="0.25">
      <c r="A324" s="12">
        <v>371</v>
      </c>
      <c r="B324" s="8" t="str">
        <f>VLOOKUP(A324,'Sets data'!$A$3:$C$9969,3,FALSE)</f>
        <v>Cruel Flurry</v>
      </c>
      <c r="C324" s="8" t="str">
        <f>VLOOKUP(A324,'Sets data'!$A$3:$C$9969,2,FALSE)</f>
        <v>Grausamer Schlaghagel</v>
      </c>
      <c r="G324" s="70" t="str">
        <f t="shared" si="5"/>
        <v/>
      </c>
    </row>
    <row r="325" spans="1:7" x14ac:dyDescent="0.25">
      <c r="A325" s="12">
        <v>372</v>
      </c>
      <c r="B325" s="8" t="str">
        <f>VLOOKUP(A325,'Sets data'!$A$3:$C$9969,3,FALSE)</f>
        <v>Thunderous Volley</v>
      </c>
      <c r="C325" s="8" t="str">
        <f>VLOOKUP(A325,'Sets data'!$A$3:$C$9969,2,FALSE)</f>
        <v>Donnernde Salve</v>
      </c>
      <c r="G325" s="70" t="str">
        <f t="shared" si="5"/>
        <v/>
      </c>
    </row>
    <row r="326" spans="1:7" x14ac:dyDescent="0.25">
      <c r="A326" s="12">
        <v>373</v>
      </c>
      <c r="B326" s="8" t="str">
        <f>VLOOKUP(A326,'Sets data'!$A$3:$C$9969,3,FALSE)</f>
        <v>Crushing Wall</v>
      </c>
      <c r="C326" s="8" t="str">
        <f>VLOOKUP(A326,'Sets data'!$A$3:$C$9969,2,FALSE)</f>
        <v>Zermalmende Mauer</v>
      </c>
      <c r="G326" s="70" t="str">
        <f t="shared" si="5"/>
        <v/>
      </c>
    </row>
    <row r="327" spans="1:7" x14ac:dyDescent="0.25">
      <c r="A327" s="12">
        <v>374</v>
      </c>
      <c r="B327" s="8" t="str">
        <f>VLOOKUP(A327,'Sets data'!$A$3:$C$9969,3,FALSE)</f>
        <v>Precise Regeneration</v>
      </c>
      <c r="C327" s="8" t="str">
        <f>VLOOKUP(A327,'Sets data'!$A$3:$C$9969,2,FALSE)</f>
        <v>Präzise Regeneration</v>
      </c>
      <c r="G327" s="70" t="str">
        <f t="shared" si="5"/>
        <v/>
      </c>
    </row>
    <row r="328" spans="1:7" x14ac:dyDescent="0.25">
      <c r="A328" s="12">
        <v>380</v>
      </c>
      <c r="B328" s="8" t="str">
        <f>VLOOKUP(A328,'Sets data'!$A$3:$C$9969,3,FALSE)</f>
        <v>Prophet\'s</v>
      </c>
      <c r="C328" s="8" t="str">
        <f>VLOOKUP(A328,'Sets data'!$A$3:$C$9969,2,FALSE)</f>
        <v>Prophet</v>
      </c>
      <c r="G328" s="70" t="str">
        <f t="shared" si="5"/>
        <v/>
      </c>
    </row>
    <row r="329" spans="1:7" x14ac:dyDescent="0.25">
      <c r="A329" s="12">
        <v>381</v>
      </c>
      <c r="B329" s="8" t="str">
        <f>VLOOKUP(A329,'Sets data'!$A$3:$C$9969,3,FALSE)</f>
        <v>Broken Soul</v>
      </c>
      <c r="C329" s="8" t="str">
        <f>VLOOKUP(A329,'Sets data'!$A$3:$C$9969,2,FALSE)</f>
        <v>Zerbrochene Seele</v>
      </c>
      <c r="G329" s="70" t="str">
        <f t="shared" si="5"/>
        <v/>
      </c>
    </row>
    <row r="330" spans="1:7" x14ac:dyDescent="0.25">
      <c r="A330" s="12">
        <v>382</v>
      </c>
      <c r="B330" s="8" t="str">
        <f>VLOOKUP(A330,'Sets data'!$A$3:$C$9969,3,FALSE)</f>
        <v>Grace of Gloom</v>
      </c>
      <c r="C330" s="8" t="str">
        <f>VLOOKUP(A330,'Sets data'!$A$3:$C$9969,2,FALSE)</f>
        <v>Anmut der Gräue</v>
      </c>
      <c r="G330" s="70" t="str">
        <f t="shared" si="5"/>
        <v/>
      </c>
    </row>
    <row r="331" spans="1:7" x14ac:dyDescent="0.25">
      <c r="A331" s="12">
        <v>383</v>
      </c>
      <c r="B331" s="8" t="str">
        <f>VLOOKUP(A331,'Sets data'!$A$3:$C$9969,3,FALSE)</f>
        <v>Gryphon\'s Ferocity</v>
      </c>
      <c r="C331" s="8" t="str">
        <f>VLOOKUP(A331,'Sets data'!$A$3:$C$9969,2,FALSE)</f>
        <v>Wildheit des Greifen</v>
      </c>
      <c r="G331" s="70" t="str">
        <f t="shared" si="5"/>
        <v/>
      </c>
    </row>
    <row r="332" spans="1:7" x14ac:dyDescent="0.25">
      <c r="A332" s="12">
        <v>384</v>
      </c>
      <c r="B332" s="8" t="str">
        <f>VLOOKUP(A332,'Sets data'!$A$3:$C$9969,3,FALSE)</f>
        <v>Wisdom of Vanus</v>
      </c>
      <c r="C332" s="8" t="str">
        <f>VLOOKUP(A332,'Sets data'!$A$3:$C$9969,2,FALSE)</f>
        <v>Weisheit von Vanus</v>
      </c>
      <c r="G332" s="70" t="str">
        <f t="shared" si="5"/>
        <v/>
      </c>
    </row>
    <row r="333" spans="1:7" x14ac:dyDescent="0.25">
      <c r="A333" s="5">
        <v>385</v>
      </c>
      <c r="B333" s="8" t="str">
        <f>VLOOKUP(A333,'Sets data'!$A$3:$C$9969,3,FALSE)</f>
        <v>Adept Rider</v>
      </c>
      <c r="C333" s="8" t="str">
        <f>VLOOKUP(A333,'Sets data'!$A$3:$C$9969,2,FALSE)</f>
        <v>Versierter Reiter</v>
      </c>
      <c r="G333" s="70" t="str">
        <f t="shared" si="5"/>
        <v/>
      </c>
    </row>
    <row r="334" spans="1:7" x14ac:dyDescent="0.25">
      <c r="A334" s="5">
        <v>386</v>
      </c>
      <c r="B334" s="8" t="str">
        <f>VLOOKUP(A334,'Sets data'!$A$3:$C$9969,3,FALSE)</f>
        <v>Sload\'s Semblance</v>
      </c>
      <c r="C334" s="8" t="str">
        <f>VLOOKUP(A334,'Sets data'!$A$3:$C$9969,2,FALSE)</f>
        <v>Kreckenantlitz</v>
      </c>
      <c r="G334" s="70" t="str">
        <f t="shared" si="5"/>
        <v/>
      </c>
    </row>
    <row r="335" spans="1:7" x14ac:dyDescent="0.25">
      <c r="A335" s="5">
        <v>387</v>
      </c>
      <c r="B335" s="8" t="str">
        <f>VLOOKUP(A335,'Sets data'!$A$3:$C$9969,3,FALSE)</f>
        <v>Nocturnal\'s Favor</v>
      </c>
      <c r="C335" s="8" t="str">
        <f>VLOOKUP(A335,'Sets data'!$A$3:$C$9969,2,FALSE)</f>
        <v>Nocturnals Gunst</v>
      </c>
      <c r="G335" s="70" t="str">
        <f t="shared" si="5"/>
        <v/>
      </c>
    </row>
    <row r="336" spans="1:7" x14ac:dyDescent="0.25">
      <c r="A336" s="12">
        <v>388</v>
      </c>
      <c r="B336" s="8" t="str">
        <f>VLOOKUP(A336,'Sets data'!$A$3:$C$9969,3,FALSE)</f>
        <v>Aegis of Galenwe</v>
      </c>
      <c r="C336" s="8" t="str">
        <f>VLOOKUP(A336,'Sets data'!$A$3:$C$9969,2,FALSE)</f>
        <v>Ägis von Galenwe</v>
      </c>
      <c r="G336" s="70" t="str">
        <f t="shared" si="5"/>
        <v/>
      </c>
    </row>
    <row r="337" spans="1:7" x14ac:dyDescent="0.25">
      <c r="A337" s="12">
        <v>389</v>
      </c>
      <c r="B337" s="8" t="str">
        <f>VLOOKUP(A337,'Sets data'!$A$3:$C$9969,3,FALSE)</f>
        <v>Arms of Relequen</v>
      </c>
      <c r="C337" s="8" t="str">
        <f>VLOOKUP(A337,'Sets data'!$A$3:$C$9969,2,FALSE)</f>
        <v>Waffen von Relequen</v>
      </c>
      <c r="G337" s="70" t="str">
        <f t="shared" si="5"/>
        <v/>
      </c>
    </row>
    <row r="338" spans="1:7" x14ac:dyDescent="0.25">
      <c r="A338" s="12">
        <v>390</v>
      </c>
      <c r="B338" s="8" t="str">
        <f>VLOOKUP(A338,'Sets data'!$A$3:$C$9969,3,FALSE)</f>
        <v>Mantle of Siroria</v>
      </c>
      <c r="C338" s="8" t="str">
        <f>VLOOKUP(A338,'Sets data'!$A$3:$C$9969,2,FALSE)</f>
        <v>Mantel von Siroria</v>
      </c>
      <c r="G338" s="70" t="str">
        <f t="shared" si="5"/>
        <v/>
      </c>
    </row>
    <row r="339" spans="1:7" ht="105" x14ac:dyDescent="0.25">
      <c r="A339" s="12">
        <v>391</v>
      </c>
      <c r="B339" s="8" t="str">
        <f>VLOOKUP(A339,'Sets data'!$A$3:$C$9969,3,FALSE)</f>
        <v>Vestment of Olorime</v>
      </c>
      <c r="C339" s="8" t="str">
        <f>VLOOKUP(A339,'Sets data'!$A$3:$C$9969,2,FALSE)</f>
        <v>Gewandung von Olorime</v>
      </c>
      <c r="D339" s="23" t="s">
        <v>2206</v>
      </c>
      <c r="G339" s="70"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70" t="str">
        <f t="shared" si="5"/>
        <v/>
      </c>
    </row>
    <row r="341" spans="1:7" x14ac:dyDescent="0.25">
      <c r="A341" s="46">
        <v>393</v>
      </c>
      <c r="B341" s="8" t="str">
        <f>VLOOKUP(A341,'Sets data'!$A$3:$C$9969,3,FALSE)</f>
        <v>Perfect Arms of Relequen</v>
      </c>
      <c r="C341" s="8" t="str">
        <f>VLOOKUP(A341,'Sets data'!$A$3:$C$9969,2,FALSE)</f>
        <v>Perfekte Waffen von Relequen</v>
      </c>
      <c r="G341" s="70" t="str">
        <f t="shared" si="5"/>
        <v/>
      </c>
    </row>
    <row r="342" spans="1:7" x14ac:dyDescent="0.25">
      <c r="A342" s="12">
        <v>394</v>
      </c>
      <c r="B342" s="8" t="str">
        <f>VLOOKUP(A342,'Sets data'!$A$3:$C$9969,3,FALSE)</f>
        <v>Perfect Mantle of Siroria</v>
      </c>
      <c r="C342" s="8" t="str">
        <f>VLOOKUP(A342,'Sets data'!$A$3:$C$9969,2,FALSE)</f>
        <v>Perfekter Mantel von Siroria</v>
      </c>
      <c r="G342" s="70" t="str">
        <f t="shared" si="5"/>
        <v/>
      </c>
    </row>
    <row r="343" spans="1:7" ht="105" x14ac:dyDescent="0.25">
      <c r="A343" s="12">
        <v>395</v>
      </c>
      <c r="B343" s="8" t="str">
        <f>VLOOKUP(A343,'Sets data'!$A$3:$C$9969,3,FALSE)</f>
        <v>Perfect Vestment of Olorime</v>
      </c>
      <c r="C343" s="8" t="str">
        <f>VLOOKUP(A343,'Sets data'!$A$3:$C$9969,2,FALSE)</f>
        <v>Perfekte Gewandung von Olorime</v>
      </c>
      <c r="D343" s="23" t="s">
        <v>2207</v>
      </c>
      <c r="G343" s="70"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70" t="str">
        <f t="shared" si="5"/>
        <v/>
      </c>
    </row>
    <row r="345" spans="1:7" x14ac:dyDescent="0.25">
      <c r="A345" s="5">
        <v>398</v>
      </c>
      <c r="B345" s="8" t="str">
        <f>VLOOKUP(A345,'Sets data'!$A$3:$C$9969,3,FALSE)</f>
        <v>Vykosa</v>
      </c>
      <c r="C345" s="8" t="str">
        <f>VLOOKUP(A345,'Sets data'!$A$3:$C$9969,2,FALSE)</f>
        <v>Vykosa</v>
      </c>
      <c r="G345" s="70" t="str">
        <f t="shared" si="5"/>
        <v/>
      </c>
    </row>
    <row r="346" spans="1:7" x14ac:dyDescent="0.25">
      <c r="A346" s="12">
        <v>399</v>
      </c>
      <c r="B346" s="8" t="str">
        <f>VLOOKUP(A346,'Sets data'!$A$3:$C$9969,3,FALSE)</f>
        <v>Hanu\'s Compassion</v>
      </c>
      <c r="C346" s="8" t="str">
        <f>VLOOKUP(A346,'Sets data'!$A$3:$C$9969,2,FALSE)</f>
        <v>Hanus Mitgefühl</v>
      </c>
      <c r="G346" s="70" t="str">
        <f t="shared" si="5"/>
        <v/>
      </c>
    </row>
    <row r="347" spans="1:7" x14ac:dyDescent="0.25">
      <c r="A347" s="12">
        <v>400</v>
      </c>
      <c r="B347" s="8" t="str">
        <f>VLOOKUP(A347,'Sets data'!$A$3:$C$9969,3,FALSE)</f>
        <v>Blood Moon</v>
      </c>
      <c r="C347" s="8" t="str">
        <f>VLOOKUP(A347,'Sets data'!$A$3:$C$9969,2,FALSE)</f>
        <v>Blutmond</v>
      </c>
      <c r="G347" s="70" t="str">
        <f t="shared" si="5"/>
        <v/>
      </c>
    </row>
    <row r="348" spans="1:7" x14ac:dyDescent="0.25">
      <c r="A348" s="12">
        <v>401</v>
      </c>
      <c r="B348" s="8" t="str">
        <f>VLOOKUP(A348,'Sets data'!$A$3:$C$9969,3,FALSE)</f>
        <v>Haven of Ursus</v>
      </c>
      <c r="C348" s="8" t="str">
        <f>VLOOKUP(A348,'Sets data'!$A$3:$C$9969,2,FALSE)</f>
        <v>Zuflucht von Ursus</v>
      </c>
      <c r="G348" s="70" t="str">
        <f t="shared" si="5"/>
        <v/>
      </c>
    </row>
    <row r="349" spans="1:7" x14ac:dyDescent="0.25">
      <c r="A349" s="12">
        <v>402</v>
      </c>
      <c r="B349" s="8" t="str">
        <f>VLOOKUP(A349,'Sets data'!$A$3:$C$9969,3,FALSE)</f>
        <v>Moon Hunter</v>
      </c>
      <c r="C349" s="8" t="str">
        <f>VLOOKUP(A349,'Sets data'!$A$3:$C$9969,2,FALSE)</f>
        <v>Mondjäger</v>
      </c>
      <c r="G349" s="70" t="str">
        <f t="shared" si="5"/>
        <v/>
      </c>
    </row>
    <row r="350" spans="1:7" x14ac:dyDescent="0.25">
      <c r="A350" s="12">
        <v>403</v>
      </c>
      <c r="B350" s="8" t="str">
        <f>VLOOKUP(A350,'Sets data'!$A$3:$C$9969,3,FALSE)</f>
        <v>Savage Werewolf</v>
      </c>
      <c r="C350" s="8" t="str">
        <f>VLOOKUP(A350,'Sets data'!$A$3:$C$9969,2,FALSE)</f>
        <v>Wilder Werwolf</v>
      </c>
      <c r="G350" s="70" t="str">
        <f t="shared" si="5"/>
        <v/>
      </c>
    </row>
    <row r="351" spans="1:7" x14ac:dyDescent="0.25">
      <c r="A351" s="12">
        <v>404</v>
      </c>
      <c r="B351" s="8" t="str">
        <f>VLOOKUP(A351,'Sets data'!$A$3:$C$9969,3,FALSE)</f>
        <v>Jailer\'s Tenacity</v>
      </c>
      <c r="C351" s="8" t="str">
        <f>VLOOKUP(A351,'Sets data'!$A$3:$C$9969,2,FALSE)</f>
        <v>Tenazität des Kerkermeisters</v>
      </c>
      <c r="G351" s="70" t="str">
        <f t="shared" si="5"/>
        <v/>
      </c>
    </row>
    <row r="352" spans="1:7" x14ac:dyDescent="0.25">
      <c r="A352" s="12">
        <v>405</v>
      </c>
      <c r="B352" s="8" t="str">
        <f>VLOOKUP(A352,'Sets data'!$A$3:$C$9969,3,FALSE)</f>
        <v>Bright-Throat\'s Boast</v>
      </c>
      <c r="C352" s="8" t="str">
        <f>VLOOKUP(A352,'Sets data'!$A$3:$C$9969,2,FALSE)</f>
        <v>Hellhalsstolz</v>
      </c>
      <c r="G352" s="70" t="str">
        <f t="shared" si="5"/>
        <v/>
      </c>
    </row>
    <row r="353" spans="1:7" x14ac:dyDescent="0.25">
      <c r="A353" s="12">
        <v>406</v>
      </c>
      <c r="B353" s="8" t="str">
        <f>VLOOKUP(A353,'Sets data'!$A$3:$C$9969,3,FALSE)</f>
        <v>Dead-Water\'s Guile</v>
      </c>
      <c r="C353" s="8" t="str">
        <f>VLOOKUP(A353,'Sets data'!$A$3:$C$9969,2,FALSE)</f>
        <v>Totwassertücke</v>
      </c>
      <c r="G353" s="70" t="str">
        <f t="shared" si="5"/>
        <v/>
      </c>
    </row>
    <row r="354" spans="1:7" x14ac:dyDescent="0.25">
      <c r="A354" s="12">
        <v>407</v>
      </c>
      <c r="B354" s="8" t="str">
        <f>VLOOKUP(A354,'Sets data'!$A$3:$C$9969,3,FALSE)</f>
        <v>Champion of the Hist</v>
      </c>
      <c r="C354" s="8" t="str">
        <f>VLOOKUP(A354,'Sets data'!$A$3:$C$9969,2,FALSE)</f>
        <v>Histchampion</v>
      </c>
      <c r="G354" s="70" t="str">
        <f t="shared" si="5"/>
        <v/>
      </c>
    </row>
    <row r="355" spans="1:7" x14ac:dyDescent="0.25">
      <c r="A355" s="5">
        <v>408</v>
      </c>
      <c r="B355" s="8" t="str">
        <f>VLOOKUP(A355,'Sets data'!$A$3:$C$9969,3,FALSE)</f>
        <v>Grave-Stake Collector</v>
      </c>
      <c r="C355" s="8" t="str">
        <f>VLOOKUP(A355,'Sets data'!$A$3:$C$9969,2,FALSE)</f>
        <v>Grabpflocksammler</v>
      </c>
      <c r="G355" s="70" t="str">
        <f t="shared" si="5"/>
        <v/>
      </c>
    </row>
    <row r="356" spans="1:7" x14ac:dyDescent="0.25">
      <c r="A356" s="5">
        <v>409</v>
      </c>
      <c r="B356" s="8" t="str">
        <f>VLOOKUP(A356,'Sets data'!$A$3:$C$9969,3,FALSE)</f>
        <v>Naga Shaman</v>
      </c>
      <c r="C356" s="8" t="str">
        <f>VLOOKUP(A356,'Sets data'!$A$3:$C$9969,2,FALSE)</f>
        <v>Nagaschamane</v>
      </c>
      <c r="G356" s="70" t="str">
        <f t="shared" si="5"/>
        <v/>
      </c>
    </row>
    <row r="357" spans="1:7" x14ac:dyDescent="0.25">
      <c r="A357" s="5">
        <v>410</v>
      </c>
      <c r="B357" s="8" t="str">
        <f>VLOOKUP(A357,'Sets data'!$A$3:$C$9969,3,FALSE)</f>
        <v>Might of the Lost Legion</v>
      </c>
      <c r="C357" s="8" t="str">
        <f>VLOOKUP(A357,'Sets data'!$A$3:$C$9969,2,FALSE)</f>
        <v>Macht der Verlorenen Legion</v>
      </c>
      <c r="G357" s="70" t="str">
        <f t="shared" si="5"/>
        <v/>
      </c>
    </row>
    <row r="358" spans="1:7" x14ac:dyDescent="0.25">
      <c r="A358" s="12">
        <v>411</v>
      </c>
      <c r="B358" s="8" t="str">
        <f>VLOOKUP(A358,'Sets data'!$A$3:$C$9969,3,FALSE)</f>
        <v>Gallant Charge</v>
      </c>
      <c r="C358" s="8" t="str">
        <f>VLOOKUP(A358,'Sets data'!$A$3:$C$9969,2,FALSE)</f>
        <v>Galanter Ansturm</v>
      </c>
      <c r="G358" s="70" t="str">
        <f t="shared" si="5"/>
        <v/>
      </c>
    </row>
    <row r="359" spans="1:7" x14ac:dyDescent="0.25">
      <c r="A359" s="12">
        <v>412</v>
      </c>
      <c r="B359" s="8" t="str">
        <f>VLOOKUP(A359,'Sets data'!$A$3:$C$9969,3,FALSE)</f>
        <v>Radial Uppercut</v>
      </c>
      <c r="C359" s="8" t="str">
        <f>VLOOKUP(A359,'Sets data'!$A$3:$C$9969,2,FALSE)</f>
        <v>Rundum-Aufwärtsschnitt</v>
      </c>
      <c r="G359" s="70" t="str">
        <f t="shared" si="5"/>
        <v/>
      </c>
    </row>
    <row r="360" spans="1:7" x14ac:dyDescent="0.25">
      <c r="A360" s="12">
        <v>413</v>
      </c>
      <c r="B360" s="8" t="str">
        <f>VLOOKUP(A360,'Sets data'!$A$3:$C$9969,3,FALSE)</f>
        <v>Spectral Cloak</v>
      </c>
      <c r="C360" s="8" t="str">
        <f>VLOOKUP(A360,'Sets data'!$A$3:$C$9969,2,FALSE)</f>
        <v>Spektraler Mantel</v>
      </c>
      <c r="G360" s="70" t="str">
        <f t="shared" si="5"/>
        <v/>
      </c>
    </row>
    <row r="361" spans="1:7" x14ac:dyDescent="0.25">
      <c r="A361" s="12">
        <v>414</v>
      </c>
      <c r="B361" s="8" t="str">
        <f>VLOOKUP(A361,'Sets data'!$A$3:$C$9969,3,FALSE)</f>
        <v>Virulent Shot</v>
      </c>
      <c r="C361" s="8" t="str">
        <f>VLOOKUP(A361,'Sets data'!$A$3:$C$9969,2,FALSE)</f>
        <v>Virulenter Schuss</v>
      </c>
      <c r="G361" s="70" t="str">
        <f t="shared" si="5"/>
        <v/>
      </c>
    </row>
    <row r="362" spans="1:7" x14ac:dyDescent="0.25">
      <c r="A362" s="12">
        <v>415</v>
      </c>
      <c r="B362" s="8" t="str">
        <f>VLOOKUP(A362,'Sets data'!$A$3:$C$9969,3,FALSE)</f>
        <v>Wild Impulse</v>
      </c>
      <c r="C362" s="8" t="str">
        <f>VLOOKUP(A362,'Sets data'!$A$3:$C$9969,2,FALSE)</f>
        <v>Wilder Impuls</v>
      </c>
      <c r="G362" s="70" t="str">
        <f t="shared" si="5"/>
        <v/>
      </c>
    </row>
    <row r="363" spans="1:7" x14ac:dyDescent="0.25">
      <c r="A363" s="12">
        <v>416</v>
      </c>
      <c r="B363" s="8" t="str">
        <f>VLOOKUP(A363,'Sets data'!$A$3:$C$9969,3,FALSE)</f>
        <v>Mender\'s Ward</v>
      </c>
      <c r="C363" s="8" t="str">
        <f>VLOOKUP(A363,'Sets data'!$A$3:$C$9969,2,FALSE)</f>
        <v>Schutz des Pflegers</v>
      </c>
      <c r="G363" s="70" t="str">
        <f t="shared" si="5"/>
        <v/>
      </c>
    </row>
    <row r="364" spans="1:7" x14ac:dyDescent="0.25">
      <c r="A364" s="12">
        <v>417</v>
      </c>
      <c r="B364" s="8" t="str">
        <f>VLOOKUP(A364,'Sets data'!$A$3:$C$9969,3,FALSE)</f>
        <v>Indomitable Fury</v>
      </c>
      <c r="C364" s="8" t="str">
        <f>VLOOKUP(A364,'Sets data'!$A$3:$C$9969,2,FALSE)</f>
        <v>Unbeugsamer Zorn</v>
      </c>
      <c r="G364" s="70" t="str">
        <f t="shared" si="5"/>
        <v/>
      </c>
    </row>
    <row r="365" spans="1:7" x14ac:dyDescent="0.25">
      <c r="A365" s="12">
        <v>418</v>
      </c>
      <c r="B365" s="8" t="str">
        <f>VLOOKUP(A365,'Sets data'!$A$3:$C$9969,3,FALSE)</f>
        <v>Spell Strategist</v>
      </c>
      <c r="C365" s="8" t="str">
        <f>VLOOKUP(A365,'Sets data'!$A$3:$C$9969,2,FALSE)</f>
        <v>Zauberstratege</v>
      </c>
      <c r="G365" s="70" t="str">
        <f t="shared" si="5"/>
        <v/>
      </c>
    </row>
    <row r="366" spans="1:7" x14ac:dyDescent="0.25">
      <c r="A366" s="12">
        <v>419</v>
      </c>
      <c r="B366" s="8" t="str">
        <f>VLOOKUP(A366,'Sets data'!$A$3:$C$9969,3,FALSE)</f>
        <v>Battlefield Acrobat</v>
      </c>
      <c r="C366" s="8" t="str">
        <f>VLOOKUP(A366,'Sets data'!$A$3:$C$9969,2,FALSE)</f>
        <v>Schlachtfeldakrobat</v>
      </c>
      <c r="G366" s="70" t="str">
        <f t="shared" si="5"/>
        <v/>
      </c>
    </row>
    <row r="367" spans="1:7" x14ac:dyDescent="0.25">
      <c r="A367" s="12">
        <v>420</v>
      </c>
      <c r="B367" s="8" t="str">
        <f>VLOOKUP(A367,'Sets data'!$A$3:$C$9969,3,FALSE)</f>
        <v>Soldier of Anguish</v>
      </c>
      <c r="C367" s="8" t="str">
        <f>VLOOKUP(A367,'Sets data'!$A$3:$C$9969,2,FALSE)</f>
        <v>Soldat der Pein</v>
      </c>
      <c r="G367" s="70" t="str">
        <f t="shared" si="5"/>
        <v/>
      </c>
    </row>
    <row r="368" spans="1:7" x14ac:dyDescent="0.25">
      <c r="A368" s="12">
        <v>421</v>
      </c>
      <c r="B368" s="8" t="str">
        <f>VLOOKUP(A368,'Sets data'!$A$3:$C$9969,3,FALSE)</f>
        <v>Steadfast Hero</v>
      </c>
      <c r="C368" s="8" t="str">
        <f>VLOOKUP(A368,'Sets data'!$A$3:$C$9969,2,FALSE)</f>
        <v>Standhafter Held</v>
      </c>
      <c r="G368" s="70" t="str">
        <f t="shared" si="5"/>
        <v/>
      </c>
    </row>
    <row r="369" spans="1:7" x14ac:dyDescent="0.25">
      <c r="A369" s="12">
        <v>422</v>
      </c>
      <c r="B369" s="8" t="str">
        <f>VLOOKUP(A369,'Sets data'!$A$3:$C$9969,3,FALSE)</f>
        <v>Battalion Defender</v>
      </c>
      <c r="C369" s="8" t="str">
        <f>VLOOKUP(A369,'Sets data'!$A$3:$C$9969,2,FALSE)</f>
        <v>Bataillonsverteidiger</v>
      </c>
      <c r="G369" s="70" t="str">
        <f t="shared" si="5"/>
        <v/>
      </c>
    </row>
    <row r="370" spans="1:7" x14ac:dyDescent="0.25">
      <c r="A370" s="12">
        <v>423</v>
      </c>
      <c r="B370" s="8" t="str">
        <f>VLOOKUP(A370,'Sets data'!$A$3:$C$9969,3,FALSE)</f>
        <v>Perfect Gallant Charge</v>
      </c>
      <c r="C370" s="8" t="str">
        <f>VLOOKUP(A370,'Sets data'!$A$3:$C$9969,2,FALSE)</f>
        <v>Perfekter galanter Ansturm</v>
      </c>
      <c r="G370" s="70" t="str">
        <f t="shared" si="5"/>
        <v/>
      </c>
    </row>
    <row r="371" spans="1:7" x14ac:dyDescent="0.25">
      <c r="A371" s="12">
        <v>424</v>
      </c>
      <c r="B371" s="8" t="str">
        <f>VLOOKUP(A371,'Sets data'!$A$3:$C$9969,3,FALSE)</f>
        <v>Perfect Radial Uppercut</v>
      </c>
      <c r="C371" s="8" t="str">
        <f>VLOOKUP(A371,'Sets data'!$A$3:$C$9969,2,FALSE)</f>
        <v>Perfekter Rundum-Aufwärtsschnitt</v>
      </c>
      <c r="G371" s="70" t="str">
        <f t="shared" si="5"/>
        <v/>
      </c>
    </row>
    <row r="372" spans="1:7" x14ac:dyDescent="0.25">
      <c r="A372" s="12">
        <v>425</v>
      </c>
      <c r="B372" s="8" t="str">
        <f>VLOOKUP(A372,'Sets data'!$A$3:$C$9969,3,FALSE)</f>
        <v>Perfect Spectral Cloak</v>
      </c>
      <c r="C372" s="8" t="str">
        <f>VLOOKUP(A372,'Sets data'!$A$3:$C$9969,2,FALSE)</f>
        <v>Perfekter spektraler Mantel</v>
      </c>
      <c r="G372" s="70" t="str">
        <f t="shared" si="5"/>
        <v/>
      </c>
    </row>
    <row r="373" spans="1:7" x14ac:dyDescent="0.25">
      <c r="A373" s="12">
        <v>426</v>
      </c>
      <c r="B373" s="8" t="str">
        <f>VLOOKUP(A373,'Sets data'!$A$3:$C$9969,3,FALSE)</f>
        <v>Perfect Virulent Shot</v>
      </c>
      <c r="C373" s="8" t="str">
        <f>VLOOKUP(A373,'Sets data'!$A$3:$C$9969,2,FALSE)</f>
        <v>Perfekter virulenter Schuss</v>
      </c>
      <c r="G373" s="70" t="str">
        <f t="shared" si="5"/>
        <v/>
      </c>
    </row>
    <row r="374" spans="1:7" x14ac:dyDescent="0.25">
      <c r="A374" s="12">
        <v>427</v>
      </c>
      <c r="B374" s="8" t="str">
        <f>VLOOKUP(A374,'Sets data'!$A$3:$C$9969,3,FALSE)</f>
        <v>Perfect Wild Impulse</v>
      </c>
      <c r="C374" s="8" t="str">
        <f>VLOOKUP(A374,'Sets data'!$A$3:$C$9969,2,FALSE)</f>
        <v>Perfekter wilder Impuls</v>
      </c>
      <c r="G374" s="70" t="str">
        <f t="shared" si="5"/>
        <v/>
      </c>
    </row>
    <row r="375" spans="1:7" x14ac:dyDescent="0.25">
      <c r="A375" s="12">
        <v>428</v>
      </c>
      <c r="B375" s="8" t="str">
        <f>VLOOKUP(A375,'Sets data'!$A$3:$C$9969,3,FALSE)</f>
        <v>Perfect Mender\'s Ward</v>
      </c>
      <c r="C375" s="8" t="str">
        <f>VLOOKUP(A375,'Sets data'!$A$3:$C$9969,2,FALSE)</f>
        <v>Perfekter Schutz des Pflegers</v>
      </c>
      <c r="G375" s="70" t="str">
        <f t="shared" si="5"/>
        <v/>
      </c>
    </row>
    <row r="376" spans="1:7" x14ac:dyDescent="0.25">
      <c r="A376" s="12">
        <v>429</v>
      </c>
      <c r="B376" s="8" t="str">
        <f>VLOOKUP(A376,'Sets data'!$A$3:$C$9969,3,FALSE)</f>
        <v>Mighty Glacier</v>
      </c>
      <c r="C376" s="8" t="str">
        <f>VLOOKUP(A376,'Sets data'!$A$3:$C$9969,2,FALSE)</f>
        <v>Mächtiger Gletscher</v>
      </c>
      <c r="G376" s="70" t="str">
        <f t="shared" si="5"/>
        <v/>
      </c>
    </row>
    <row r="377" spans="1:7" x14ac:dyDescent="0.25">
      <c r="A377" s="12">
        <v>430</v>
      </c>
      <c r="B377" s="8" t="str">
        <f>VLOOKUP(A377,'Sets data'!$A$3:$C$9969,3,FALSE)</f>
        <v>Tzogvin\'s Warband</v>
      </c>
      <c r="C377" s="8" t="str">
        <f>VLOOKUP(A377,'Sets data'!$A$3:$C$9969,2,FALSE)</f>
        <v>Tzogvins Kriegstrupp</v>
      </c>
      <c r="G377" s="70" t="str">
        <f t="shared" si="5"/>
        <v/>
      </c>
    </row>
    <row r="378" spans="1:7" x14ac:dyDescent="0.25">
      <c r="A378" s="12">
        <v>431</v>
      </c>
      <c r="B378" s="8" t="str">
        <f>VLOOKUP(A378,'Sets data'!$A$3:$C$9969,3,FALSE)</f>
        <v>Icy Conjuror</v>
      </c>
      <c r="C378" s="8" t="str">
        <f>VLOOKUP(A378,'Sets data'!$A$3:$C$9969,2,FALSE)</f>
        <v>Eisiger Anrufer</v>
      </c>
      <c r="G378" s="70" t="str">
        <f t="shared" si="5"/>
        <v/>
      </c>
    </row>
    <row r="379" spans="1:7" x14ac:dyDescent="0.25">
      <c r="A379" s="5">
        <v>432</v>
      </c>
      <c r="B379" s="8" t="str">
        <f>VLOOKUP(A379,'Sets data'!$A$3:$C$9969,3,FALSE)</f>
        <v>Stonekeeper</v>
      </c>
      <c r="C379" s="8" t="str">
        <f>VLOOKUP(A379,'Sets data'!$A$3:$C$9969,2,FALSE)</f>
        <v>Steinwahrer</v>
      </c>
      <c r="G379" s="70" t="str">
        <f t="shared" si="5"/>
        <v/>
      </c>
    </row>
    <row r="380" spans="1:7" x14ac:dyDescent="0.25">
      <c r="A380" s="12">
        <v>433</v>
      </c>
      <c r="B380" s="8" t="str">
        <f>VLOOKUP(A380,'Sets data'!$A$3:$C$9969,3,FALSE)</f>
        <v>Frozen Watcher</v>
      </c>
      <c r="C380" s="8" t="str">
        <f>VLOOKUP(A380,'Sets data'!$A$3:$C$9969,2,FALSE)</f>
        <v>Gefrorener Beobachter</v>
      </c>
      <c r="G380" s="70" t="str">
        <f t="shared" si="5"/>
        <v/>
      </c>
    </row>
    <row r="381" spans="1:7" x14ac:dyDescent="0.25">
      <c r="A381" s="12">
        <v>434</v>
      </c>
      <c r="B381" s="8" t="str">
        <f>VLOOKUP(A381,'Sets data'!$A$3:$C$9969,3,FALSE)</f>
        <v>Scavenging Demise</v>
      </c>
      <c r="C381" s="8" t="str">
        <f>VLOOKUP(A381,'Sets data'!$A$3:$C$9969,2,FALSE)</f>
        <v>Ausbeutender Niedergang</v>
      </c>
      <c r="G381" s="70" t="str">
        <f t="shared" si="5"/>
        <v/>
      </c>
    </row>
    <row r="382" spans="1:7" x14ac:dyDescent="0.25">
      <c r="A382" s="12">
        <v>435</v>
      </c>
      <c r="B382" s="8" t="str">
        <f>VLOOKUP(A382,'Sets data'!$A$3:$C$9969,3,FALSE)</f>
        <v>Auroran\'s Thunder</v>
      </c>
      <c r="C382" s="8" t="str">
        <f>VLOOKUP(A382,'Sets data'!$A$3:$C$9969,2,FALSE)</f>
        <v>Donner des Auroraners</v>
      </c>
      <c r="G382" s="70" t="str">
        <f t="shared" si="5"/>
        <v/>
      </c>
    </row>
    <row r="383" spans="1:7" x14ac:dyDescent="0.25">
      <c r="A383" s="5">
        <v>436</v>
      </c>
      <c r="B383" s="8" t="str">
        <f>VLOOKUP(A383,'Sets data'!$A$3:$C$9969,3,FALSE)</f>
        <v>Symphony of Blades</v>
      </c>
      <c r="C383" s="8" t="str">
        <f>VLOOKUP(A383,'Sets data'!$A$3:$C$9969,2,FALSE)</f>
        <v>Sinfonie der Klingen</v>
      </c>
      <c r="G383" s="70" t="str">
        <f t="shared" si="5"/>
        <v/>
      </c>
    </row>
    <row r="384" spans="1:7" x14ac:dyDescent="0.25">
      <c r="A384" s="12">
        <v>437</v>
      </c>
      <c r="B384" s="8" t="str">
        <f>VLOOKUP(A384,'Sets data'!$A$3:$C$9969,3,FALSE)</f>
        <v>Coldharbour\'s Favorite</v>
      </c>
      <c r="C384" s="8" t="str">
        <f>VLOOKUP(A384,'Sets data'!$A$3:$C$9969,2,FALSE)</f>
        <v>Kalthafens Günstling</v>
      </c>
      <c r="G384" s="70"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70" t="str">
        <f t="shared" si="6"/>
        <v/>
      </c>
    </row>
    <row r="386" spans="1:7" x14ac:dyDescent="0.25">
      <c r="A386" s="5">
        <v>439</v>
      </c>
      <c r="B386" s="8" t="str">
        <f>VLOOKUP(A386,'Sets data'!$A$3:$C$9969,3,FALSE)</f>
        <v>Vastarie\'s Tutelage</v>
      </c>
      <c r="C386" s="8" t="str">
        <f>VLOOKUP(A386,'Sets data'!$A$3:$C$9969,2,FALSE)</f>
        <v>Vastaries Vormundschaft</v>
      </c>
      <c r="G386" s="70" t="str">
        <f t="shared" si="6"/>
        <v/>
      </c>
    </row>
    <row r="387" spans="1:7" x14ac:dyDescent="0.25">
      <c r="A387" s="5">
        <v>440</v>
      </c>
      <c r="B387" s="8" t="str">
        <f>VLOOKUP(A387,'Sets data'!$A$3:$C$9969,3,FALSE)</f>
        <v>Crafty Alfiq</v>
      </c>
      <c r="C387" s="8" t="str">
        <f>VLOOKUP(A387,'Sets data'!$A$3:$C$9969,2,FALSE)</f>
        <v>Listiger Alfiq</v>
      </c>
      <c r="G387" s="70" t="str">
        <f t="shared" si="6"/>
        <v/>
      </c>
    </row>
    <row r="388" spans="1:7" x14ac:dyDescent="0.25">
      <c r="A388" s="5">
        <v>441</v>
      </c>
      <c r="B388" s="8" t="str">
        <f>VLOOKUP(A388,'Sets data'!$A$3:$C$9969,3,FALSE)</f>
        <v>Vesture of Darloc Brae</v>
      </c>
      <c r="C388" s="8" t="str">
        <f>VLOOKUP(A388,'Sets data'!$A$3:$C$9969,2,FALSE)</f>
        <v>Gewandung von Darloc Brae</v>
      </c>
      <c r="G388" s="70" t="str">
        <f t="shared" si="6"/>
        <v/>
      </c>
    </row>
    <row r="389" spans="1:7" x14ac:dyDescent="0.25">
      <c r="A389" s="5">
        <v>442</v>
      </c>
      <c r="B389" s="8" t="str">
        <f>VLOOKUP(A389,'Sets data'!$A$3:$C$9969,3,FALSE)</f>
        <v>Call of the Undertaker</v>
      </c>
      <c r="C389" s="8" t="str">
        <f>VLOOKUP(A389,'Sets data'!$A$3:$C$9969,2,FALSE)</f>
        <v>Ruf des Totengräbers</v>
      </c>
      <c r="G389" s="70" t="str">
        <f t="shared" si="6"/>
        <v/>
      </c>
    </row>
    <row r="390" spans="1:7" x14ac:dyDescent="0.25">
      <c r="A390" s="5">
        <v>443</v>
      </c>
      <c r="B390" s="8" t="str">
        <f>VLOOKUP(A390,'Sets data'!$A$3:$C$9969,3,FALSE)</f>
        <v>Eye of Nahviintaas</v>
      </c>
      <c r="C390" s="8" t="str">
        <f>VLOOKUP(A390,'Sets data'!$A$3:$C$9969,2,FALSE)</f>
        <v>Auge von Nahviintaas</v>
      </c>
      <c r="G390" s="70" t="str">
        <f t="shared" si="6"/>
        <v/>
      </c>
    </row>
    <row r="391" spans="1:7" x14ac:dyDescent="0.25">
      <c r="A391" s="5">
        <v>444</v>
      </c>
      <c r="B391" s="8" t="str">
        <f>VLOOKUP(A391,'Sets data'!$A$3:$C$9969,3,FALSE)</f>
        <v>False God\'s Devotion</v>
      </c>
      <c r="C391" s="8" t="str">
        <f>VLOOKUP(A391,'Sets data'!$A$3:$C$9969,2,FALSE)</f>
        <v>Ergebenheit des falschen Gottes</v>
      </c>
      <c r="G391" s="70" t="str">
        <f t="shared" si="6"/>
        <v/>
      </c>
    </row>
    <row r="392" spans="1:7" x14ac:dyDescent="0.25">
      <c r="A392" s="5">
        <v>445</v>
      </c>
      <c r="B392" s="8" t="str">
        <f>VLOOKUP(A392,'Sets data'!$A$3:$C$9969,3,FALSE)</f>
        <v>Tooth of Lokkestiiz</v>
      </c>
      <c r="C392" s="8" t="str">
        <f>VLOOKUP(A392,'Sets data'!$A$3:$C$9969,2,FALSE)</f>
        <v>Zahn von Lokkestiiz</v>
      </c>
      <c r="G392" s="70" t="str">
        <f t="shared" si="6"/>
        <v/>
      </c>
    </row>
    <row r="393" spans="1:7" ht="105" x14ac:dyDescent="0.25">
      <c r="A393" s="12">
        <v>446</v>
      </c>
      <c r="B393" s="8" t="str">
        <f>VLOOKUP(A393,'Sets data'!$A$3:$C$9969,3,FALSE)</f>
        <v>Claw of Yolnakhriin</v>
      </c>
      <c r="C393" s="8" t="str">
        <f>VLOOKUP(A393,'Sets data'!$A$3:$C$9969,2,FALSE)</f>
        <v>Kralle von Yolnahkriin</v>
      </c>
      <c r="D393" s="23" t="s">
        <v>2294</v>
      </c>
      <c r="G393" s="70"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70" t="str">
        <f t="shared" si="6"/>
        <v/>
      </c>
    </row>
    <row r="395" spans="1:7" x14ac:dyDescent="0.25">
      <c r="A395" s="5">
        <v>449</v>
      </c>
      <c r="B395" s="8" t="str">
        <f>VLOOKUP(A395,'Sets data'!$A$3:$C$9969,3,FALSE)</f>
        <v>Perfected False God\'s Devotion</v>
      </c>
      <c r="C395" s="8" t="str">
        <f>VLOOKUP(A395,'Sets data'!$A$3:$C$9969,2,FALSE)</f>
        <v>Perfektionierte Ergebenheit zum falschen Gott</v>
      </c>
      <c r="G395" s="70" t="str">
        <f t="shared" si="6"/>
        <v/>
      </c>
    </row>
    <row r="396" spans="1:7" x14ac:dyDescent="0.25">
      <c r="A396" s="5">
        <v>450</v>
      </c>
      <c r="B396" s="8" t="str">
        <f>VLOOKUP(A396,'Sets data'!$A$3:$C$9969,3,FALSE)</f>
        <v>Perfected Tooth of Lokkestiiz</v>
      </c>
      <c r="C396" s="8" t="str">
        <f>VLOOKUP(A396,'Sets data'!$A$3:$C$9969,2,FALSE)</f>
        <v>Perfektionierter Zahn von Lokkestiiz</v>
      </c>
      <c r="G396" s="70"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2294</v>
      </c>
      <c r="G397" s="70"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2304</v>
      </c>
      <c r="G398" s="70"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70" t="str">
        <f t="shared" si="6"/>
        <v/>
      </c>
    </row>
    <row r="400" spans="1:7" x14ac:dyDescent="0.25">
      <c r="A400" s="5">
        <v>454</v>
      </c>
      <c r="B400" s="8" t="str">
        <f>VLOOKUP(A400,'Sets data'!$A$3:$C$9969,3,FALSE)</f>
        <v>Renald\'s Resolve</v>
      </c>
      <c r="C400" s="8" t="str">
        <f>VLOOKUP(A400,'Sets data'!$A$3:$C$9969,2,FALSE)</f>
        <v>Renalds Entschlossenheit</v>
      </c>
      <c r="G400" s="70" t="str">
        <f t="shared" si="6"/>
        <v/>
      </c>
    </row>
    <row r="401" spans="1:7" ht="135" x14ac:dyDescent="0.25">
      <c r="A401" s="5">
        <v>455</v>
      </c>
      <c r="B401" s="8" t="str">
        <f>VLOOKUP(A401,'Sets data'!$A$3:$C$9969,3,FALSE)</f>
        <v>Z\'en\'s Redress</v>
      </c>
      <c r="C401" s="8" t="str">
        <f>VLOOKUP(A401,'Sets data'!$A$3:$C$9969,2,FALSE)</f>
        <v>Z'ens Wiedergutmachung</v>
      </c>
      <c r="D401" s="23" t="s">
        <v>2303</v>
      </c>
      <c r="G401" s="70"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70" t="str">
        <f t="shared" si="6"/>
        <v/>
      </c>
    </row>
    <row r="403" spans="1:7" x14ac:dyDescent="0.25">
      <c r="A403" s="5">
        <v>457</v>
      </c>
      <c r="B403" s="8" t="str">
        <f>VLOOKUP(A403,'Sets data'!$A$3:$C$9969,3,FALSE)</f>
        <v>Dragon\'s Defilement</v>
      </c>
      <c r="C403" s="8" t="str">
        <f>VLOOKUP(A403,'Sets data'!$A$3:$C$9969,2,FALSE)</f>
        <v>Drachenschändung</v>
      </c>
      <c r="G403" s="70" t="str">
        <f t="shared" si="6"/>
        <v/>
      </c>
    </row>
    <row r="404" spans="1:7" x14ac:dyDescent="0.25">
      <c r="A404" s="5">
        <v>458</v>
      </c>
      <c r="B404" s="8" t="str">
        <f>VLOOKUP(A404,'Sets data'!$A$3:$C$9969,3,FALSE)</f>
        <v>Grundwulf</v>
      </c>
      <c r="C404" s="8" t="str">
        <f>VLOOKUP(A404,'Sets data'!$A$3:$C$9969,2,FALSE)</f>
        <v>Grundwulf</v>
      </c>
      <c r="G404" s="70" t="str">
        <f t="shared" si="6"/>
        <v/>
      </c>
    </row>
    <row r="405" spans="1:7" x14ac:dyDescent="0.25">
      <c r="A405" s="5">
        <v>459</v>
      </c>
      <c r="B405" s="8" t="str">
        <f>VLOOKUP(A405,'Sets data'!$A$3:$C$9969,3,FALSE)</f>
        <v>Maarselok</v>
      </c>
      <c r="C405" s="8" t="str">
        <f>VLOOKUP(A405,'Sets data'!$A$3:$C$9969,2,FALSE)</f>
        <v>Maarselok</v>
      </c>
      <c r="G405" s="70" t="str">
        <f t="shared" si="6"/>
        <v/>
      </c>
    </row>
    <row r="406" spans="1:7" x14ac:dyDescent="0.25">
      <c r="A406" s="5">
        <v>465</v>
      </c>
      <c r="B406" s="8" t="str">
        <f>VLOOKUP(A406,'Sets data'!$A$3:$C$9969,3,FALSE)</f>
        <v>Senchal Defender</v>
      </c>
      <c r="C406" s="8" t="str">
        <f>VLOOKUP(A406,'Sets data'!$A$3:$C$9969,2,FALSE)</f>
        <v>Verteidiger von Senchal</v>
      </c>
      <c r="G406" s="70" t="str">
        <f t="shared" si="6"/>
        <v/>
      </c>
    </row>
    <row r="407" spans="1:7" x14ac:dyDescent="0.25">
      <c r="A407" s="5">
        <v>466</v>
      </c>
      <c r="B407" s="8" t="str">
        <f>VLOOKUP(A407,'Sets data'!$A$3:$C$9969,3,FALSE)</f>
        <v>Marauder\'s Haste</v>
      </c>
      <c r="C407" s="8" t="str">
        <f>VLOOKUP(A407,'Sets data'!$A$3:$C$9969,2,FALSE)</f>
        <v>Marodeurshast</v>
      </c>
      <c r="G407" s="70" t="str">
        <f t="shared" si="6"/>
        <v/>
      </c>
    </row>
    <row r="408" spans="1:7" x14ac:dyDescent="0.25">
      <c r="A408" s="5">
        <v>467</v>
      </c>
      <c r="B408" s="8" t="str">
        <f>VLOOKUP(A408,'Sets data'!$A$3:$C$9969,3,FALSE)</f>
        <v>Dragonguard Elite</v>
      </c>
      <c r="C408" s="8" t="str">
        <f>VLOOKUP(A408,'Sets data'!$A$3:$C$9969,2,FALSE)</f>
        <v>Drachengardeelite</v>
      </c>
      <c r="G408" s="70" t="str">
        <f t="shared" si="6"/>
        <v/>
      </c>
    </row>
    <row r="409" spans="1:7" x14ac:dyDescent="0.25">
      <c r="A409" s="5">
        <v>468</v>
      </c>
      <c r="B409" s="8" t="str">
        <f>VLOOKUP(A409,'Sets data'!$A$3:$C$9969,3,FALSE)</f>
        <v>Daring Corsair</v>
      </c>
      <c r="C409" s="8" t="str">
        <f>VLOOKUP(A409,'Sets data'!$A$3:$C$9969,2,FALSE)</f>
        <v>Kühner Korsar</v>
      </c>
      <c r="G409" s="70" t="str">
        <f t="shared" si="6"/>
        <v/>
      </c>
    </row>
    <row r="410" spans="1:7" x14ac:dyDescent="0.25">
      <c r="A410" s="5">
        <v>469</v>
      </c>
      <c r="B410" s="8" t="str">
        <f>VLOOKUP(A410,'Sets data'!$A$3:$C$9969,3,FALSE)</f>
        <v>Ancient Dragonguard</v>
      </c>
      <c r="C410" s="8" t="str">
        <f>VLOOKUP(A410,'Sets data'!$A$3:$C$9969,2,FALSE)</f>
        <v>Alte Drachengarde</v>
      </c>
      <c r="G410" s="70" t="str">
        <f t="shared" si="6"/>
        <v/>
      </c>
    </row>
    <row r="411" spans="1:7" x14ac:dyDescent="0.25">
      <c r="A411" s="5">
        <v>470</v>
      </c>
      <c r="B411" s="8" t="str">
        <f>VLOOKUP(A411,'Sets data'!$A$3:$C$9969,3,FALSE)</f>
        <v>New Moon Acolyte</v>
      </c>
      <c r="C411" s="8" t="str">
        <f>VLOOKUP(A411,'Sets data'!$A$3:$C$9969,2,FALSE)</f>
        <v>Akolythin des Neuen Mondes</v>
      </c>
      <c r="G411" s="70" t="str">
        <f t="shared" si="6"/>
        <v/>
      </c>
    </row>
    <row r="412" spans="1:7" ht="105" x14ac:dyDescent="0.25">
      <c r="A412" s="5">
        <v>471</v>
      </c>
      <c r="B412" s="8" t="str">
        <f>VLOOKUP(A412,'Sets data'!$A$3:$C$9969,3,FALSE)</f>
        <v>Hiti\'s Hearth</v>
      </c>
      <c r="C412" s="8" t="str">
        <f>VLOOKUP(A412,'Sets data'!$A$3:$C$9969,2,FALSE)</f>
        <v>Hitis Feuerstelle</v>
      </c>
      <c r="D412" s="23" t="s">
        <v>2302</v>
      </c>
      <c r="G412" s="70"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70" t="str">
        <f t="shared" si="6"/>
        <v/>
      </c>
    </row>
    <row r="414" spans="1:7" x14ac:dyDescent="0.25">
      <c r="A414" s="5">
        <v>473</v>
      </c>
      <c r="B414" s="8" t="str">
        <f>VLOOKUP(A414,'Sets data'!$A$3:$C$9969,3,FALSE)</f>
        <v>Bani\'s Torment</v>
      </c>
      <c r="C414" s="8" t="str">
        <f>VLOOKUP(A414,'Sets data'!$A$3:$C$9969,2,FALSE)</f>
        <v>Banis Qual</v>
      </c>
      <c r="G414" s="70" t="str">
        <f t="shared" si="6"/>
        <v/>
      </c>
    </row>
    <row r="415" spans="1:7" x14ac:dyDescent="0.25">
      <c r="A415" s="5">
        <v>474</v>
      </c>
      <c r="B415" s="8" t="str">
        <f>VLOOKUP(A415,'Sets data'!$A$3:$C$9969,3,FALSE)</f>
        <v>Draugrkin\'s Grip</v>
      </c>
      <c r="C415" s="8" t="str">
        <f>VLOOKUP(A415,'Sets data'!$A$3:$C$9969,2,FALSE)</f>
        <v>Griff der Draugrbrut</v>
      </c>
      <c r="G415" s="70" t="str">
        <f t="shared" si="6"/>
        <v/>
      </c>
    </row>
    <row r="416" spans="1:7" x14ac:dyDescent="0.25">
      <c r="A416" s="5">
        <v>475</v>
      </c>
      <c r="B416" s="8" t="str">
        <f>VLOOKUP(A416,'Sets data'!$A$3:$C$9969,3,FALSE)</f>
        <v>Aegis Caller</v>
      </c>
      <c r="C416" s="8" t="str">
        <f>VLOOKUP(A416,'Sets data'!$A$3:$C$9969,2,FALSE)</f>
        <v>Ägisrufer</v>
      </c>
      <c r="G416" s="70" t="str">
        <f t="shared" si="6"/>
        <v/>
      </c>
    </row>
    <row r="417" spans="1:7" x14ac:dyDescent="0.25">
      <c r="A417" s="5">
        <v>476</v>
      </c>
      <c r="B417" s="8" t="str">
        <f>VLOOKUP(A417,'Sets data'!$A$3:$C$9969,3,FALSE)</f>
        <v>Grave Guardian </v>
      </c>
      <c r="C417" s="8" t="str">
        <f>VLOOKUP(A417,'Sets data'!$A$3:$C$9969,2,FALSE)</f>
        <v>Grabwächter</v>
      </c>
      <c r="G417" s="70" t="str">
        <f t="shared" si="6"/>
        <v/>
      </c>
    </row>
    <row r="418" spans="1:7" x14ac:dyDescent="0.25">
      <c r="A418" s="5">
        <v>478</v>
      </c>
      <c r="B418" s="8" t="str">
        <f>VLOOKUP(A418,'Sets data'!$A$3:$C$9969,3,FALSE)</f>
        <v>Mother Ciannait</v>
      </c>
      <c r="C418" s="8" t="str">
        <f>VLOOKUP(A418,'Sets data'!$A$3:$C$9969,2,FALSE)</f>
        <v>Mutter Ciannait</v>
      </c>
      <c r="G418" s="70" t="str">
        <f t="shared" si="6"/>
        <v/>
      </c>
    </row>
    <row r="419" spans="1:7" x14ac:dyDescent="0.25">
      <c r="A419" s="5">
        <v>479</v>
      </c>
      <c r="B419" s="8" t="str">
        <f>VLOOKUP(A419,'Sets data'!$A$3:$C$9969,3,FALSE)</f>
        <v>Kjalnar\’s Nightmare</v>
      </c>
      <c r="C419" s="8" t="str">
        <f>VLOOKUP(A419,'Sets data'!$A$3:$C$9969,2,FALSE)</f>
        <v>Kjalnar\’s Albtraum</v>
      </c>
      <c r="G419" s="70" t="str">
        <f t="shared" si="6"/>
        <v/>
      </c>
    </row>
    <row r="420" spans="1:7" x14ac:dyDescent="0.25">
      <c r="A420" s="5">
        <v>480</v>
      </c>
      <c r="B420" s="8" t="str">
        <f>VLOOKUP(A420,'Sets data'!$A$3:$C$9969,3,FALSE)</f>
        <v>Critical Riposte</v>
      </c>
      <c r="C420" s="8" t="str">
        <f>VLOOKUP(A420,'Sets data'!$A$3:$C$9969,2,FALSE)</f>
        <v>Kritischer Konter</v>
      </c>
      <c r="G420" s="70" t="str">
        <f t="shared" si="6"/>
        <v/>
      </c>
    </row>
    <row r="421" spans="1:7" x14ac:dyDescent="0.25">
      <c r="A421" s="5">
        <v>481</v>
      </c>
      <c r="B421" s="8" t="str">
        <f>VLOOKUP(A421,'Sets data'!$A$3:$C$9969,3,FALSE)</f>
        <v>Unchained Aggressor</v>
      </c>
      <c r="C421" s="8" t="str">
        <f>VLOOKUP(A421,'Sets data'!$A$3:$C$9969,2,FALSE)</f>
        <v>Entfesselter Aggressor</v>
      </c>
      <c r="G421" s="70" t="str">
        <f t="shared" si="6"/>
        <v/>
      </c>
    </row>
    <row r="422" spans="1:7" x14ac:dyDescent="0.25">
      <c r="A422" s="5">
        <v>482</v>
      </c>
      <c r="B422" s="8" t="str">
        <f>VLOOKUP(A422,'Sets data'!$A$3:$C$9969,3,FALSE)</f>
        <v>Dauntless Combatant</v>
      </c>
      <c r="C422" s="8" t="str">
        <f>VLOOKUP(A422,'Sets data'!$A$3:$C$9969,2,FALSE)</f>
        <v>Furchtloser Kombattant</v>
      </c>
      <c r="G422" s="70" t="str">
        <f t="shared" si="6"/>
        <v/>
      </c>
    </row>
    <row r="423" spans="1:7" x14ac:dyDescent="0.25">
      <c r="A423" s="5">
        <v>483</v>
      </c>
      <c r="B423" s="8" t="str">
        <f>VLOOKUP(A423,'Sets data'!$A$3:$C$9969,3,FALSE)</f>
        <v>Template_Drop_Magi</v>
      </c>
      <c r="C423" s="8" t="str">
        <f>VLOOKUP(A423,'Sets data'!$A$3:$C$9969,2,FALSE)</f>
        <v>Template_Drop_Magi</v>
      </c>
      <c r="G423" s="70" t="str">
        <f t="shared" si="6"/>
        <v/>
      </c>
    </row>
    <row r="424" spans="1:7" x14ac:dyDescent="0.25">
      <c r="A424" s="5">
        <v>484</v>
      </c>
      <c r="B424" s="8" t="str">
        <f>VLOOKUP(A424,'Sets data'!$A$3:$C$9969,3,FALSE)</f>
        <v>Template_Drop_Stamina</v>
      </c>
      <c r="C424" s="8" t="str">
        <f>VLOOKUP(A424,'Sets data'!$A$3:$C$9969,2,FALSE)</f>
        <v>Template_Drop_Stamina</v>
      </c>
      <c r="G424" s="70" t="str">
        <f t="shared" si="6"/>
        <v/>
      </c>
    </row>
    <row r="425" spans="1:7" x14ac:dyDescent="0.25">
      <c r="A425" s="5">
        <v>485</v>
      </c>
      <c r="B425" s="8" t="str">
        <f>VLOOKUP(A425,'Sets data'!$A$3:$C$9969,3,FALSE)</f>
        <v>Template_Drop_Tank</v>
      </c>
      <c r="C425" s="8" t="str">
        <f>VLOOKUP(A425,'Sets data'!$A$3:$C$9969,2,FALSE)</f>
        <v>Template_Drop_Tank</v>
      </c>
      <c r="G425" s="70" t="str">
        <f t="shared" si="6"/>
        <v/>
      </c>
    </row>
    <row r="426" spans="1:7" x14ac:dyDescent="0.25">
      <c r="A426" s="5">
        <v>486</v>
      </c>
      <c r="B426" s="8" t="str">
        <f>VLOOKUP(A426,'Sets data'!$A$3:$C$9969,3,FALSE)</f>
        <v>Template_Drop_Healer</v>
      </c>
      <c r="C426" s="8" t="str">
        <f>VLOOKUP(A426,'Sets data'!$A$3:$C$9969,2,FALSE)</f>
        <v>Template_Drop_Healer</v>
      </c>
      <c r="G426" s="70" t="str">
        <f t="shared" si="6"/>
        <v/>
      </c>
    </row>
    <row r="427" spans="1:7" ht="105" x14ac:dyDescent="0.25">
      <c r="A427" s="5">
        <v>487</v>
      </c>
      <c r="B427" s="8" t="str">
        <f>VLOOKUP(A427,'Sets data'!$A$3:$C$9969,3,FALSE)</f>
        <v>Winter\'s Respite</v>
      </c>
      <c r="C427" s="8" t="str">
        <f>VLOOKUP(A427,'Sets data'!$A$3:$C$9969,2,FALSE)</f>
        <v>Winterruhe</v>
      </c>
      <c r="D427" s="23" t="s">
        <v>2296</v>
      </c>
      <c r="G427" s="70"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2297</v>
      </c>
      <c r="G428" s="70"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70" t="str">
        <f t="shared" si="6"/>
        <v/>
      </c>
    </row>
    <row r="430" spans="1:7" x14ac:dyDescent="0.25">
      <c r="A430" s="5">
        <v>490</v>
      </c>
      <c r="B430" s="8" t="str">
        <f>VLOOKUP(A430,'Sets data'!$A$3:$C$9969,3,FALSE)</f>
        <v>Stuhn\'s Favor</v>
      </c>
      <c r="C430" s="8" t="str">
        <f>VLOOKUP(A430,'Sets data'!$A$3:$C$9969,2,FALSE)</f>
        <v>Stuhns Gunst</v>
      </c>
      <c r="G430" s="70" t="str">
        <f t="shared" si="6"/>
        <v/>
      </c>
    </row>
    <row r="431" spans="1:7" x14ac:dyDescent="0.25">
      <c r="A431" s="5">
        <v>491</v>
      </c>
      <c r="B431" s="8" t="str">
        <f>VLOOKUP(A431,'Sets data'!$A$3:$C$9969,3,FALSE)</f>
        <v>Dragon\'s Appetite</v>
      </c>
      <c r="C431" s="8" t="str">
        <f>VLOOKUP(A431,'Sets data'!$A$3:$C$9969,2,FALSE)</f>
        <v>Appetit des Drachen</v>
      </c>
      <c r="G431" s="70" t="str">
        <f t="shared" si="6"/>
        <v/>
      </c>
    </row>
    <row r="432" spans="1:7" ht="105" x14ac:dyDescent="0.25">
      <c r="A432" s="5">
        <v>492</v>
      </c>
      <c r="B432" s="8" t="str">
        <f>VLOOKUP(A432,'Sets data'!$A$3:$C$9969,3,FALSE)</f>
        <v>Kyne\'s Wind</v>
      </c>
      <c r="C432" s="8" t="str">
        <f>VLOOKUP(A432,'Sets data'!$A$3:$C$9969,2,FALSE)</f>
        <v>Kynes Wind</v>
      </c>
      <c r="D432" s="23" t="s">
        <v>2208</v>
      </c>
      <c r="G432" s="70"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2209</v>
      </c>
      <c r="G433" s="70"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70" t="str">
        <f t="shared" si="6"/>
        <v/>
      </c>
    </row>
    <row r="435" spans="1:7" x14ac:dyDescent="0.25">
      <c r="A435" s="5">
        <v>495</v>
      </c>
      <c r="B435" s="8" t="str">
        <f>VLOOKUP(A435,'Sets data'!$A$3:$C$9969,3,FALSE)</f>
        <v>Perfected Vrol\'s Command</v>
      </c>
      <c r="C435" s="8" t="str">
        <f>VLOOKUP(A435,'Sets data'!$A$3:$C$9969,2,FALSE)</f>
        <v>Vrols perfektionierter Befehl</v>
      </c>
      <c r="G435" s="70" t="str">
        <f t="shared" si="6"/>
        <v/>
      </c>
    </row>
    <row r="436" spans="1:7" ht="165" x14ac:dyDescent="0.25">
      <c r="A436" s="5">
        <v>496</v>
      </c>
      <c r="B436" s="8" t="str">
        <f>VLOOKUP(A436,'Sets data'!$A$3:$C$9969,3,FALSE)</f>
        <v>Roaring Opportunist</v>
      </c>
      <c r="C436" s="8" t="str">
        <f>VLOOKUP(A436,'Sets data'!$A$3:$C$9969,2,FALSE)</f>
        <v>Brüllender Opportunist</v>
      </c>
      <c r="D436" s="23" t="s">
        <v>2301</v>
      </c>
      <c r="G436" s="70"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2300</v>
      </c>
      <c r="G437" s="70"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70"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70" t="str">
        <f t="shared" si="7"/>
        <v/>
      </c>
    </row>
    <row r="440" spans="1:7" x14ac:dyDescent="0.25">
      <c r="A440" s="5">
        <v>500</v>
      </c>
      <c r="B440" s="8" t="str">
        <f>VLOOKUP(A440,'Sets data'!$A$3:$C$9969,3,FALSE)</f>
        <v>Bloodlord\'s Embrace (OLD)</v>
      </c>
      <c r="C440" s="8" t="str">
        <f>VLOOKUP(A440,'Sets data'!$A$3:$C$9969,2,FALSE)</f>
        <v>Bloodlord's Embrace (OLD)</v>
      </c>
      <c r="G440" s="70" t="str">
        <f t="shared" si="7"/>
        <v/>
      </c>
    </row>
    <row r="441" spans="1:7" x14ac:dyDescent="0.25">
      <c r="A441" s="5">
        <v>501</v>
      </c>
      <c r="B441" s="8" t="str">
        <f>VLOOKUP(A441,'Sets data'!$A$3:$C$9969,3,FALSE)</f>
        <v>Thrassian Stranglers</v>
      </c>
      <c r="C441" s="8" t="str">
        <f>VLOOKUP(A441,'Sets data'!$A$3:$C$9969,2,FALSE)</f>
        <v>Thrassische Würger</v>
      </c>
      <c r="G441" s="70" t="str">
        <f t="shared" si="7"/>
        <v/>
      </c>
    </row>
    <row r="442" spans="1:7" x14ac:dyDescent="0.25">
      <c r="A442" s="5">
        <v>502</v>
      </c>
      <c r="B442" s="8" t="str">
        <f>VLOOKUP(A442,'Sets data'!$A$3:$C$9969,3,FALSE)</f>
        <v>Snow Treaders (OLD)</v>
      </c>
      <c r="C442" s="8" t="str">
        <f>VLOOKUP(A442,'Sets data'!$A$3:$C$9969,2,FALSE)</f>
        <v>Snow Treaders (OLD)</v>
      </c>
      <c r="G442" s="70" t="str">
        <f t="shared" si="7"/>
        <v/>
      </c>
    </row>
    <row r="443" spans="1:7" x14ac:dyDescent="0.25">
      <c r="A443" s="5">
        <v>503</v>
      </c>
      <c r="B443" s="8" t="str">
        <f>VLOOKUP(A443,'Sets data'!$A$3:$C$9969,3,FALSE)</f>
        <v>Ring of the Wild Hunt</v>
      </c>
      <c r="C443" s="8" t="str">
        <f>VLOOKUP(A443,'Sets data'!$A$3:$C$9969,2,FALSE)</f>
        <v>Ring der Wilden Jagd</v>
      </c>
      <c r="G443" s="70" t="str">
        <f t="shared" si="7"/>
        <v/>
      </c>
    </row>
    <row r="444" spans="1:7" x14ac:dyDescent="0.25">
      <c r="A444" s="5">
        <v>504</v>
      </c>
      <c r="B444" s="8" t="str">
        <f>VLOOKUP(A444,'Sets data'!$A$3:$C$9969,3,FALSE)</f>
        <v>Malacath\'s Band of Brutality X</v>
      </c>
      <c r="C444" s="8" t="str">
        <f>VLOOKUP(A444,'Sets data'!$A$3:$C$9969,2,FALSE)</f>
        <v>Malacath's Band der Brutalität X</v>
      </c>
      <c r="G444" s="70" t="str">
        <f t="shared" si="7"/>
        <v/>
      </c>
    </row>
    <row r="445" spans="1:7" x14ac:dyDescent="0.25">
      <c r="A445" s="5">
        <v>505</v>
      </c>
      <c r="B445" s="8" t="str">
        <f>VLOOKUP(A445,'Sets data'!$A$3:$C$9969,3,FALSE)</f>
        <v>Torc of Tonal Constancy</v>
      </c>
      <c r="C445" s="8" t="str">
        <f>VLOOKUP(A445,'Sets data'!$A$3:$C$9969,2,FALSE)</f>
        <v>Torques der Klangkonstanz</v>
      </c>
      <c r="G445" s="70" t="str">
        <f t="shared" si="7"/>
        <v/>
      </c>
    </row>
    <row r="446" spans="1:7" x14ac:dyDescent="0.25">
      <c r="A446" s="5">
        <v>506</v>
      </c>
      <c r="B446" s="8" t="str">
        <f>VLOOKUP(A446,'Sets data'!$A$3:$C$9969,3,FALSE)</f>
        <v>Spell Parasite</v>
      </c>
      <c r="C446" s="8" t="str">
        <f>VLOOKUP(A446,'Sets data'!$A$3:$C$9969,2,FALSE)</f>
        <v>Magieparasit</v>
      </c>
      <c r="G446" s="70" t="str">
        <f t="shared" si="7"/>
        <v/>
      </c>
    </row>
    <row r="447" spans="1:7" x14ac:dyDescent="0.25">
      <c r="A447" s="5">
        <v>507</v>
      </c>
      <c r="B447" s="8" t="e">
        <f>VLOOKUP(A447,'Sets data'!$A$3:$C$9969,3,FALSE)</f>
        <v>#N/A</v>
      </c>
      <c r="C447" s="8" t="e">
        <f>VLOOKUP(A447,'Sets data'!$A$3:$C$9969,2,FALSE)</f>
        <v>#N/A</v>
      </c>
      <c r="G447" s="70" t="str">
        <f t="shared" si="7"/>
        <v/>
      </c>
    </row>
    <row r="448" spans="1:7" x14ac:dyDescent="0.25">
      <c r="A448" s="5">
        <v>508</v>
      </c>
      <c r="B448" s="8" t="e">
        <f>VLOOKUP(A448,'Sets data'!$A$3:$C$9969,3,FALSE)</f>
        <v>#N/A</v>
      </c>
      <c r="C448" s="8" t="e">
        <f>VLOOKUP(A448,'Sets data'!$A$3:$C$9969,2,FALSE)</f>
        <v>#N/A</v>
      </c>
      <c r="G448" s="70" t="str">
        <f t="shared" si="7"/>
        <v/>
      </c>
    </row>
    <row r="449" spans="1:7" x14ac:dyDescent="0.25">
      <c r="A449" s="5">
        <v>509</v>
      </c>
      <c r="B449" s="8" t="str">
        <f>VLOOKUP(A449,'Sets data'!$A$3:$C$9969,3,FALSE)</f>
        <v>Template_Drop_Healer P</v>
      </c>
      <c r="C449" s="8" t="str">
        <f>VLOOKUP(A449,'Sets data'!$A$3:$C$9969,2,FALSE)</f>
        <v>Template_Drop_Healer P</v>
      </c>
      <c r="G449" s="70" t="str">
        <f t="shared" si="7"/>
        <v/>
      </c>
    </row>
    <row r="450" spans="1:7" x14ac:dyDescent="0.25">
      <c r="A450" s="5">
        <v>510</v>
      </c>
      <c r="B450" s="8" t="str">
        <f>VLOOKUP(A450,'Sets data'!$A$3:$C$9969,3,FALSE)</f>
        <v>Template_Drop_Tank P</v>
      </c>
      <c r="C450" s="8" t="str">
        <f>VLOOKUP(A450,'Sets data'!$A$3:$C$9969,2,FALSE)</f>
        <v>Template_Drop_Tank P</v>
      </c>
      <c r="G450" s="70" t="str">
        <f t="shared" si="7"/>
        <v/>
      </c>
    </row>
    <row r="451" spans="1:7" x14ac:dyDescent="0.25">
      <c r="A451" s="5">
        <v>511</v>
      </c>
      <c r="B451" s="8" t="str">
        <f>VLOOKUP(A451,'Sets data'!$A$3:$C$9969,3,FALSE)</f>
        <v>Template_Drop_Stamina P</v>
      </c>
      <c r="C451" s="8" t="str">
        <f>VLOOKUP(A451,'Sets data'!$A$3:$C$9969,2,FALSE)</f>
        <v>Template_Drop_Stamina P</v>
      </c>
      <c r="G451" s="70" t="str">
        <f t="shared" si="7"/>
        <v/>
      </c>
    </row>
    <row r="452" spans="1:7" x14ac:dyDescent="0.25">
      <c r="A452" s="5">
        <v>512</v>
      </c>
      <c r="B452" s="8" t="str">
        <f>VLOOKUP(A452,'Sets data'!$A$3:$C$9969,3,FALSE)</f>
        <v>Template_Drop_Magi P</v>
      </c>
      <c r="C452" s="8" t="str">
        <f>VLOOKUP(A452,'Sets data'!$A$3:$C$9969,2,FALSE)</f>
        <v>Template_Drop_Magi P</v>
      </c>
      <c r="G452" s="70" t="str">
        <f t="shared" si="7"/>
        <v/>
      </c>
    </row>
    <row r="453" spans="1:7" x14ac:dyDescent="0.25">
      <c r="A453" s="5">
        <v>513</v>
      </c>
      <c r="B453" s="8" t="str">
        <f>VLOOKUP(A453,'Sets data'!$A$3:$C$9969,3,FALSE)</f>
        <v>Talfyg\'s Treachery</v>
      </c>
      <c r="C453" s="8" t="str">
        <f>VLOOKUP(A453,'Sets data'!$A$3:$C$9969,2,FALSE)</f>
        <v>Talfygs Verrat</v>
      </c>
      <c r="G453" s="70" t="str">
        <f t="shared" si="7"/>
        <v/>
      </c>
    </row>
    <row r="454" spans="1:7" x14ac:dyDescent="0.25">
      <c r="A454" s="5">
        <v>513</v>
      </c>
      <c r="B454" s="8" t="str">
        <f>VLOOKUP(A454,'Sets data'!$A$3:$C$9969,3,FALSE)</f>
        <v>Talfyg\'s Treachery</v>
      </c>
      <c r="C454" s="8" t="str">
        <f>VLOOKUP(A454,'Sets data'!$A$3:$C$9969,2,FALSE)</f>
        <v>Talfygs Verrat</v>
      </c>
      <c r="G454" s="70" t="str">
        <f t="shared" si="7"/>
        <v/>
      </c>
    </row>
    <row r="455" spans="1:7" x14ac:dyDescent="0.25">
      <c r="A455" s="5">
        <v>514</v>
      </c>
      <c r="B455" s="8" t="str">
        <f>VLOOKUP(A455,'Sets data'!$A$3:$C$9969,3,FALSE)</f>
        <v>Unleashed Terror</v>
      </c>
      <c r="C455" s="8" t="str">
        <f>VLOOKUP(A455,'Sets data'!$A$3:$C$9969,2,FALSE)</f>
        <v>Entfesselter Schrecken</v>
      </c>
      <c r="G455" s="70" t="str">
        <f t="shared" si="7"/>
        <v/>
      </c>
    </row>
    <row r="456" spans="1:7" x14ac:dyDescent="0.25">
      <c r="A456" s="5">
        <v>514</v>
      </c>
      <c r="B456" s="8" t="str">
        <f>VLOOKUP(A456,'Sets data'!$A$3:$C$9969,3,FALSE)</f>
        <v>Unleashed Terror</v>
      </c>
      <c r="C456" s="8" t="str">
        <f>VLOOKUP(A456,'Sets data'!$A$3:$C$9969,2,FALSE)</f>
        <v>Entfesselter Schrecken</v>
      </c>
      <c r="G456" s="70" t="str">
        <f t="shared" si="7"/>
        <v/>
      </c>
    </row>
    <row r="457" spans="1:7" x14ac:dyDescent="0.25">
      <c r="A457" s="5">
        <v>515</v>
      </c>
      <c r="B457" s="8" t="str">
        <f>VLOOKUP(A457,'Sets data'!$A$3:$C$9969,3,FALSE)</f>
        <v>Crimson Twilight</v>
      </c>
      <c r="C457" s="8" t="str">
        <f>VLOOKUP(A457,'Sets data'!$A$3:$C$9969,2,FALSE)</f>
        <v>Scharlachrotes Zwielicht</v>
      </c>
      <c r="G457" s="70" t="str">
        <f t="shared" si="7"/>
        <v/>
      </c>
    </row>
    <row r="458" spans="1:7" x14ac:dyDescent="0.25">
      <c r="A458" s="5">
        <v>515</v>
      </c>
      <c r="B458" s="8" t="str">
        <f>VLOOKUP(A458,'Sets data'!$A$3:$C$9969,3,FALSE)</f>
        <v>Crimson Twilight</v>
      </c>
      <c r="C458" s="8" t="str">
        <f>VLOOKUP(A458,'Sets data'!$A$3:$C$9969,2,FALSE)</f>
        <v>Scharlachrotes Zwielicht</v>
      </c>
      <c r="G458" s="70" t="str">
        <f t="shared" si="7"/>
        <v/>
      </c>
    </row>
    <row r="459" spans="1:7" x14ac:dyDescent="0.25">
      <c r="A459" s="5">
        <v>516</v>
      </c>
      <c r="B459" s="8" t="str">
        <f>VLOOKUP(A459,'Sets data'!$A$3:$C$9969,3,FALSE)</f>
        <v>Elemental Catalyst</v>
      </c>
      <c r="C459" s="8" t="str">
        <f>VLOOKUP(A459,'Sets data'!$A$3:$C$9969,2,FALSE)</f>
        <v>Elementarer Katalysator</v>
      </c>
      <c r="G459" s="70" t="str">
        <f t="shared" si="7"/>
        <v/>
      </c>
    </row>
    <row r="460" spans="1:7" x14ac:dyDescent="0.25">
      <c r="A460" s="5">
        <v>516</v>
      </c>
      <c r="B460" s="8" t="str">
        <f>VLOOKUP(A460,'Sets data'!$A$3:$C$9969,3,FALSE)</f>
        <v>Elemental Catalyst</v>
      </c>
      <c r="C460" s="8" t="str">
        <f>VLOOKUP(A460,'Sets data'!$A$3:$C$9969,2,FALSE)</f>
        <v>Elementarer Katalysator</v>
      </c>
      <c r="G460" s="70" t="str">
        <f t="shared" si="7"/>
        <v/>
      </c>
    </row>
    <row r="461" spans="1:7" x14ac:dyDescent="0.25">
      <c r="A461" s="5">
        <v>517</v>
      </c>
      <c r="B461" s="8" t="str">
        <f>VLOOKUP(A461,'Sets data'!$A$3:$C$9969,3,FALSE)</f>
        <v>Kraglen\'s Howl</v>
      </c>
      <c r="C461" s="8" t="str">
        <f>VLOOKUP(A461,'Sets data'!$A$3:$C$9969,2,FALSE)</f>
        <v>Kraglens Heulen</v>
      </c>
      <c r="G461" s="70" t="str">
        <f t="shared" si="7"/>
        <v/>
      </c>
    </row>
    <row r="462" spans="1:7" x14ac:dyDescent="0.25">
      <c r="A462" s="5">
        <v>517</v>
      </c>
      <c r="B462" s="8" t="str">
        <f>VLOOKUP(A462,'Sets data'!$A$3:$C$9969,3,FALSE)</f>
        <v>Kraglen\'s Howl</v>
      </c>
      <c r="C462" s="8" t="str">
        <f>VLOOKUP(A462,'Sets data'!$A$3:$C$9969,2,FALSE)</f>
        <v>Kraglens Heulen</v>
      </c>
      <c r="G462" s="70" t="str">
        <f t="shared" si="7"/>
        <v/>
      </c>
    </row>
    <row r="463" spans="1:7" x14ac:dyDescent="0.25">
      <c r="A463" s="5">
        <v>518</v>
      </c>
      <c r="B463" s="8" t="str">
        <f>VLOOKUP(A463,'Sets data'!$A$3:$C$9969,3,FALSE)</f>
        <v>Arkasis\'s Genius</v>
      </c>
      <c r="C463" s="8" t="str">
        <f>VLOOKUP(A463,'Sets data'!$A$3:$C$9969,2,FALSE)</f>
        <v>Arkasis' Genie</v>
      </c>
      <c r="G463" s="70" t="str">
        <f t="shared" si="7"/>
        <v/>
      </c>
    </row>
    <row r="464" spans="1:7" x14ac:dyDescent="0.25">
      <c r="A464" s="5">
        <v>518</v>
      </c>
      <c r="B464" s="8" t="str">
        <f>VLOOKUP(A464,'Sets data'!$A$3:$C$9969,3,FALSE)</f>
        <v>Arkasis\'s Genius</v>
      </c>
      <c r="C464" s="8" t="str">
        <f>VLOOKUP(A464,'Sets data'!$A$3:$C$9969,2,FALSE)</f>
        <v>Arkasis' Genie</v>
      </c>
      <c r="G464" s="70" t="str">
        <f t="shared" si="7"/>
        <v/>
      </c>
    </row>
    <row r="465" spans="1:7" x14ac:dyDescent="0.25">
      <c r="A465" s="5">
        <v>519</v>
      </c>
      <c r="B465" s="8" t="str">
        <f>VLOOKUP(A465,'Sets data'!$A$3:$C$9969,3,FALSE)</f>
        <v>Snow Treaders</v>
      </c>
      <c r="C465" s="8" t="str">
        <f>VLOOKUP(A465,'Sets data'!$A$3:$C$9969,2,FALSE)</f>
        <v>Schneetreter</v>
      </c>
      <c r="G465" s="70" t="str">
        <f t="shared" si="7"/>
        <v/>
      </c>
    </row>
    <row r="466" spans="1:7" x14ac:dyDescent="0.25">
      <c r="A466" s="5">
        <v>520</v>
      </c>
      <c r="B466" s="8" t="str">
        <f>VLOOKUP(A466,'Sets data'!$A$3:$C$9969,3,FALSE)</f>
        <v>Malacath\'s Band of Brutality</v>
      </c>
      <c r="C466" s="8" t="str">
        <f>VLOOKUP(A466,'Sets data'!$A$3:$C$9969,2,FALSE)</f>
        <v>Malacaths Band der Brutalität</v>
      </c>
      <c r="G466" s="70" t="str">
        <f t="shared" si="7"/>
        <v/>
      </c>
    </row>
    <row r="467" spans="1:7" x14ac:dyDescent="0.25">
      <c r="A467" s="5">
        <v>521</v>
      </c>
      <c r="B467" s="8" t="str">
        <f>VLOOKUP(A467,'Sets data'!$A$3:$C$9969,3,FALSE)</f>
        <v>Bloodlord\'s Embrace</v>
      </c>
      <c r="C467" s="8" t="str">
        <f>VLOOKUP(A467,'Sets data'!$A$3:$C$9969,2,FALSE)</f>
        <v>Umarmung des Blutfürsten</v>
      </c>
      <c r="G467" s="70" t="str">
        <f t="shared" si="7"/>
        <v/>
      </c>
    </row>
    <row r="468" spans="1:7" x14ac:dyDescent="0.25">
      <c r="A468" s="5">
        <v>522</v>
      </c>
      <c r="B468" s="8" t="str">
        <f>VLOOKUP(A468,'Sets data'!$A$3:$C$9969,3,FALSE)</f>
        <v>Perfected Merciless Charge</v>
      </c>
      <c r="C468" s="8" t="str">
        <f>VLOOKUP(A468,'Sets data'!$A$3:$C$9969,2,FALSE)</f>
        <v>Perfektionierter gnadenloser Ansturm</v>
      </c>
      <c r="G468" s="70"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70" t="str">
        <f t="shared" si="8"/>
        <v/>
      </c>
    </row>
    <row r="470" spans="1:7" x14ac:dyDescent="0.25">
      <c r="A470" s="5">
        <v>524</v>
      </c>
      <c r="B470" s="8" t="str">
        <f>VLOOKUP(A470,'Sets data'!$A$3:$C$9969,3,FALSE)</f>
        <v>Perfected Cruel Flurry</v>
      </c>
      <c r="C470" s="8" t="str">
        <f>VLOOKUP(A470,'Sets data'!$A$3:$C$9969,2,FALSE)</f>
        <v>Perfektionierter grausamer Schlaghagel</v>
      </c>
      <c r="G470" s="70" t="str">
        <f t="shared" si="8"/>
        <v/>
      </c>
    </row>
    <row r="471" spans="1:7" x14ac:dyDescent="0.25">
      <c r="A471" s="5">
        <v>525</v>
      </c>
      <c r="B471" s="8" t="str">
        <f>VLOOKUP(A471,'Sets data'!$A$3:$C$9969,3,FALSE)</f>
        <v>Perfected Thunderous Volley</v>
      </c>
      <c r="C471" s="8" t="str">
        <f>VLOOKUP(A471,'Sets data'!$A$3:$C$9969,2,FALSE)</f>
        <v>Perfektionierte donnernde Salve</v>
      </c>
      <c r="G471" s="70" t="str">
        <f t="shared" si="8"/>
        <v/>
      </c>
    </row>
    <row r="472" spans="1:7" x14ac:dyDescent="0.25">
      <c r="A472" s="5">
        <v>526</v>
      </c>
      <c r="B472" s="8" t="str">
        <f>VLOOKUP(A472,'Sets data'!$A$3:$C$9969,3,FALSE)</f>
        <v>Perfected Crushing Wall</v>
      </c>
      <c r="C472" s="8" t="str">
        <f>VLOOKUP(A472,'Sets data'!$A$3:$C$9969,2,FALSE)</f>
        <v>Perfektionierte zermalmende Mauer</v>
      </c>
      <c r="G472" s="70" t="str">
        <f t="shared" si="8"/>
        <v/>
      </c>
    </row>
    <row r="473" spans="1:7" x14ac:dyDescent="0.25">
      <c r="A473" s="5">
        <v>527</v>
      </c>
      <c r="B473" s="8" t="str">
        <f>VLOOKUP(A473,'Sets data'!$A$3:$C$9969,3,FALSE)</f>
        <v>Perfected Precise Regeneration</v>
      </c>
      <c r="C473" s="8" t="str">
        <f>VLOOKUP(A473,'Sets data'!$A$3:$C$9969,2,FALSE)</f>
        <v>Perfektionierte präzise Regeneration</v>
      </c>
      <c r="G473" s="70" t="str">
        <f t="shared" si="8"/>
        <v/>
      </c>
    </row>
    <row r="474" spans="1:7" x14ac:dyDescent="0.25">
      <c r="A474" s="5">
        <v>528</v>
      </c>
      <c r="B474" s="8" t="str">
        <f>VLOOKUP(A474,'Sets data'!$A$3:$C$9969,3,FALSE)</f>
        <v>Perfected Titanic Cleave</v>
      </c>
      <c r="C474" s="8" t="str">
        <f>VLOOKUP(A474,'Sets data'!$A$3:$C$9969,2,FALSE)</f>
        <v>Perfektioniertes titanisches Trennen</v>
      </c>
      <c r="G474" s="70" t="str">
        <f t="shared" si="8"/>
        <v/>
      </c>
    </row>
    <row r="475" spans="1:7" x14ac:dyDescent="0.25">
      <c r="A475" s="5">
        <v>529</v>
      </c>
      <c r="B475" s="8" t="str">
        <f>VLOOKUP(A475,'Sets data'!$A$3:$C$9969,3,FALSE)</f>
        <v>Perfected Puncturing Remedy</v>
      </c>
      <c r="C475" s="8" t="str">
        <f>VLOOKUP(A475,'Sets data'!$A$3:$C$9969,2,FALSE)</f>
        <v>Perfektionierte durchschlagende Genesung</v>
      </c>
      <c r="G475" s="70" t="str">
        <f t="shared" si="8"/>
        <v/>
      </c>
    </row>
    <row r="476" spans="1:7" x14ac:dyDescent="0.25">
      <c r="A476" s="5">
        <v>530</v>
      </c>
      <c r="B476" s="8" t="str">
        <f>VLOOKUP(A476,'Sets data'!$A$3:$C$9969,3,FALSE)</f>
        <v>Perfected Stinging Slashes</v>
      </c>
      <c r="C476" s="8" t="str">
        <f>VLOOKUP(A476,'Sets data'!$A$3:$C$9969,2,FALSE)</f>
        <v>Perfektionierte stechende Schnitte</v>
      </c>
      <c r="G476" s="70" t="str">
        <f t="shared" si="8"/>
        <v/>
      </c>
    </row>
    <row r="477" spans="1:7" x14ac:dyDescent="0.25">
      <c r="A477" s="5">
        <v>531</v>
      </c>
      <c r="B477" s="8" t="str">
        <f>VLOOKUP(A477,'Sets data'!$A$3:$C$9969,3,FALSE)</f>
        <v>Perfected Caustic Arrow</v>
      </c>
      <c r="C477" s="8" t="str">
        <f>VLOOKUP(A477,'Sets data'!$A$3:$C$9969,2,FALSE)</f>
        <v>Perfektionierter beißender Pfeil</v>
      </c>
      <c r="G477" s="70" t="str">
        <f t="shared" si="8"/>
        <v/>
      </c>
    </row>
    <row r="478" spans="1:7" x14ac:dyDescent="0.25">
      <c r="A478" s="5">
        <v>532</v>
      </c>
      <c r="B478" s="8" t="str">
        <f>VLOOKUP(A478,'Sets data'!$A$3:$C$9969,3,FALSE)</f>
        <v>Perfected Destructive Impact</v>
      </c>
      <c r="C478" s="8" t="str">
        <f>VLOOKUP(A478,'Sets data'!$A$3:$C$9969,2,FALSE)</f>
        <v>Perfektionierter zerstörerischer Einschlag</v>
      </c>
      <c r="G478" s="70" t="str">
        <f t="shared" si="8"/>
        <v/>
      </c>
    </row>
    <row r="479" spans="1:7" x14ac:dyDescent="0.25">
      <c r="A479" s="5">
        <v>534</v>
      </c>
      <c r="B479" s="8" t="str">
        <f>VLOOKUP(A479,'Sets data'!$A$3:$C$9969,3,FALSE)</f>
        <v>Stone Husk</v>
      </c>
      <c r="C479" s="8" t="str">
        <f>VLOOKUP(A479,'Sets data'!$A$3:$C$9969,2,FALSE)</f>
        <v>Steinhülle</v>
      </c>
      <c r="G479" s="70" t="str">
        <f t="shared" si="8"/>
        <v/>
      </c>
    </row>
    <row r="480" spans="1:7" ht="90" x14ac:dyDescent="0.25">
      <c r="A480" s="5">
        <v>535</v>
      </c>
      <c r="B480" s="8" t="str">
        <f>VLOOKUP(A480,'Sets data'!$A$3:$C$9969,3,FALSE)</f>
        <v>Lady Thorn</v>
      </c>
      <c r="C480" s="8" t="str">
        <f>VLOOKUP(A480,'Sets data'!$A$3:$C$9969,2,FALSE)</f>
        <v>Fürstin Dorn</v>
      </c>
      <c r="D480" s="23" t="s">
        <v>2292</v>
      </c>
      <c r="G480" s="70"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2290</v>
      </c>
      <c r="G491" s="70"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2289</v>
      </c>
      <c r="G494" s="70"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2288</v>
      </c>
      <c r="G495" s="70"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2290</v>
      </c>
      <c r="G497" s="70"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2289</v>
      </c>
      <c r="G500" s="70"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2288</v>
      </c>
      <c r="G501" s="70"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7">
        <v>569</v>
      </c>
      <c r="B504" s="8" t="str">
        <f>VLOOKUP(A504,'Sets data'!$A$3:$C$9969,3,FALSE)</f>
        <v>True-Sworn Fury </v>
      </c>
      <c r="C504" s="8" t="str">
        <f>VLOOKUP(A504,'Sets data'!$A$3:$C$9969,2,FALSE)</f>
        <v>Wahrgeschworenen-Raserei</v>
      </c>
    </row>
    <row r="505" spans="1:7" x14ac:dyDescent="0.25">
      <c r="A505" s="77">
        <v>570</v>
      </c>
      <c r="B505" s="8" t="str">
        <f>VLOOKUP(A505,'Sets data'!$A$3:$C$9969,3,FALSE)</f>
        <v>Kinras\'s Wrath</v>
      </c>
      <c r="C505" s="8" t="str">
        <f>VLOOKUP(A505,'Sets data'!$A$3:$C$9969,2,FALSE)</f>
        <v>Kinra's Zorn</v>
      </c>
    </row>
    <row r="506" spans="1:7" x14ac:dyDescent="0.25">
      <c r="A506" s="77">
        <v>571</v>
      </c>
      <c r="B506" s="8" t="str">
        <f>VLOOKUP(A506,'Sets data'!$A$3:$C$9969,3,FALSE)</f>
        <v>Drake\'s Rush</v>
      </c>
      <c r="C506" s="8" t="str">
        <f>VLOOKUP(A506,'Sets data'!$A$3:$C$9969,2,FALSE)</f>
        <v>Dracheneile</v>
      </c>
    </row>
    <row r="507" spans="1:7" x14ac:dyDescent="0.25">
      <c r="A507" s="77">
        <v>572</v>
      </c>
      <c r="B507" s="8" t="str">
        <f>VLOOKUP(A507,'Sets data'!$A$3:$C$9969,3,FALSE)</f>
        <v>Unleashed Ritualist</v>
      </c>
      <c r="C507" s="8" t="str">
        <f>VLOOKUP(A507,'Sets data'!$A$3:$C$9969,2,FALSE)</f>
        <v>Entfesselter Ritualist</v>
      </c>
    </row>
    <row r="508" spans="1:7" x14ac:dyDescent="0.25">
      <c r="A508" s="77">
        <v>573</v>
      </c>
      <c r="B508" s="8" t="str">
        <f>VLOOKUP(A508,'Sets data'!$A$3:$C$9969,3,FALSE)</f>
        <v>Dagon\'s Dominion</v>
      </c>
      <c r="C508" s="8" t="str">
        <f>VLOOKUP(A508,'Sets data'!$A$3:$C$9969,2,FALSE)</f>
        <v>Dagons Herrschaft</v>
      </c>
    </row>
    <row r="509" spans="1:7" x14ac:dyDescent="0.25">
      <c r="A509" s="77">
        <v>574</v>
      </c>
      <c r="B509" s="8" t="str">
        <f>VLOOKUP(A509,'Sets data'!$A$3:$C$9969,3,FALSE)</f>
        <v>Foolkiller\'s Ward</v>
      </c>
      <c r="C509" s="8" t="str">
        <f>VLOOKUP(A509,'Sets data'!$A$3:$C$9969,2,FALSE)</f>
        <v>Schutz des Narrentöters</v>
      </c>
    </row>
    <row r="510" spans="1:7" x14ac:dyDescent="0.25">
      <c r="A510" s="77">
        <v>577</v>
      </c>
      <c r="B510" s="8" t="str">
        <f>VLOOKUP(A510,'Sets data'!$A$3:$C$9969,3,FALSE)</f>
        <v>Encrati\’s Behemoth</v>
      </c>
      <c r="C510" s="8" t="str">
        <f>VLOOKUP(A510,'Sets data'!$A$3:$C$9969,2,FALSE)</f>
        <v>Encrati\'s Behemoth</v>
      </c>
    </row>
    <row r="511" spans="1:7" x14ac:dyDescent="0.25">
      <c r="A511" s="77">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0"/>
  <sheetViews>
    <sheetView topLeftCell="H1" workbookViewId="0">
      <pane ySplit="2" topLeftCell="A3" activePane="bottomLeft" state="frozen"/>
      <selection pane="bottomLeft" activeCell="I6" sqref="I6"/>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07" customFormat="1" x14ac:dyDescent="0.25">
      <c r="A1" s="105" t="s">
        <v>1739</v>
      </c>
      <c r="B1" s="106"/>
      <c r="C1" s="106"/>
      <c r="D1" s="106"/>
      <c r="E1" s="106"/>
      <c r="F1" s="106"/>
      <c r="G1" s="106"/>
      <c r="H1" s="106"/>
      <c r="I1" s="106"/>
      <c r="J1" s="106"/>
      <c r="K1" s="106"/>
      <c r="L1" s="106"/>
    </row>
    <row r="2" spans="1:15" ht="30" x14ac:dyDescent="0.25">
      <c r="A2" s="3" t="s">
        <v>85</v>
      </c>
      <c r="B2" s="1" t="s">
        <v>1463</v>
      </c>
      <c r="C2" s="1" t="s">
        <v>75</v>
      </c>
      <c r="D2" s="3" t="s">
        <v>86</v>
      </c>
      <c r="E2" s="1" t="s">
        <v>87</v>
      </c>
      <c r="F2" s="3" t="s">
        <v>1473</v>
      </c>
      <c r="G2" s="26" t="s">
        <v>1474</v>
      </c>
      <c r="H2" s="26" t="s">
        <v>1475</v>
      </c>
      <c r="I2" s="3" t="s">
        <v>1534</v>
      </c>
      <c r="J2" s="31" t="s">
        <v>1539</v>
      </c>
      <c r="K2" s="26" t="s">
        <v>1535</v>
      </c>
      <c r="L2" s="26" t="s">
        <v>1536</v>
      </c>
      <c r="M2" s="26" t="s">
        <v>2182</v>
      </c>
      <c r="N2" s="26" t="s">
        <v>2186</v>
      </c>
      <c r="O2" s="26" t="s">
        <v>2187</v>
      </c>
    </row>
    <row r="3" spans="1:15" x14ac:dyDescent="0.25">
      <c r="A3" s="3">
        <v>0</v>
      </c>
      <c r="B3" s="50" t="s">
        <v>1681</v>
      </c>
      <c r="C3" s="50" t="s">
        <v>1696</v>
      </c>
      <c r="D3" s="8">
        <v>1</v>
      </c>
      <c r="E3" t="s">
        <v>90</v>
      </c>
      <c r="F3" s="51" t="s">
        <v>1476</v>
      </c>
      <c r="G3" t="s">
        <v>1694</v>
      </c>
      <c r="H3">
        <v>1</v>
      </c>
      <c r="I3" s="52" t="s">
        <v>1590</v>
      </c>
      <c r="J3">
        <v>1</v>
      </c>
      <c r="K3" t="s">
        <v>1688</v>
      </c>
      <c r="L3" t="s">
        <v>1697</v>
      </c>
      <c r="M3">
        <v>1</v>
      </c>
      <c r="N3" t="s">
        <v>2185</v>
      </c>
      <c r="O3" t="s">
        <v>2196</v>
      </c>
    </row>
    <row r="4" spans="1:15" x14ac:dyDescent="0.25">
      <c r="A4" s="3">
        <v>0</v>
      </c>
      <c r="B4" t="s">
        <v>1448</v>
      </c>
      <c r="C4" s="1" t="s">
        <v>84</v>
      </c>
      <c r="D4" s="8">
        <v>2</v>
      </c>
      <c r="E4" t="s">
        <v>89</v>
      </c>
      <c r="F4" s="8" t="s">
        <v>1477</v>
      </c>
      <c r="G4" t="s">
        <v>1344</v>
      </c>
      <c r="H4">
        <v>1</v>
      </c>
      <c r="I4" s="3" t="s">
        <v>1546</v>
      </c>
      <c r="J4">
        <v>1</v>
      </c>
      <c r="K4" t="s">
        <v>1547</v>
      </c>
      <c r="L4" t="s">
        <v>1548</v>
      </c>
      <c r="M4">
        <v>2</v>
      </c>
      <c r="N4" t="s">
        <v>2188</v>
      </c>
      <c r="O4" t="s">
        <v>2195</v>
      </c>
    </row>
    <row r="5" spans="1:15" x14ac:dyDescent="0.25">
      <c r="A5" s="3">
        <v>1</v>
      </c>
      <c r="B5" t="s">
        <v>1449</v>
      </c>
      <c r="C5" s="2" t="s">
        <v>39</v>
      </c>
      <c r="D5" s="8">
        <v>3</v>
      </c>
      <c r="E5" t="s">
        <v>88</v>
      </c>
      <c r="F5" s="8" t="s">
        <v>1478</v>
      </c>
      <c r="G5" t="s">
        <v>1428</v>
      </c>
      <c r="H5">
        <v>2</v>
      </c>
      <c r="I5" s="3" t="s">
        <v>1538</v>
      </c>
      <c r="J5">
        <v>2</v>
      </c>
      <c r="K5" t="s">
        <v>1542</v>
      </c>
      <c r="L5" t="s">
        <v>1545</v>
      </c>
      <c r="M5">
        <v>4</v>
      </c>
      <c r="N5" t="s">
        <v>2197</v>
      </c>
      <c r="O5" t="s">
        <v>2198</v>
      </c>
    </row>
    <row r="6" spans="1:15" x14ac:dyDescent="0.25">
      <c r="A6" s="3">
        <v>2</v>
      </c>
      <c r="B6" t="s">
        <v>1450</v>
      </c>
      <c r="C6" t="s">
        <v>728</v>
      </c>
      <c r="F6" s="8" t="s">
        <v>1479</v>
      </c>
      <c r="G6" t="s">
        <v>1355</v>
      </c>
      <c r="H6">
        <v>3</v>
      </c>
      <c r="I6" s="3" t="s">
        <v>2829</v>
      </c>
      <c r="J6">
        <v>3</v>
      </c>
      <c r="K6" t="s">
        <v>2830</v>
      </c>
      <c r="L6" t="s">
        <v>1543</v>
      </c>
      <c r="M6">
        <v>5</v>
      </c>
      <c r="N6" t="s">
        <v>2199</v>
      </c>
      <c r="O6" t="s">
        <v>2200</v>
      </c>
    </row>
    <row r="7" spans="1:15" x14ac:dyDescent="0.25">
      <c r="A7" s="3">
        <v>3</v>
      </c>
      <c r="B7" t="s">
        <v>1451</v>
      </c>
      <c r="C7" t="s">
        <v>76</v>
      </c>
      <c r="F7" s="8" t="s">
        <v>1480</v>
      </c>
      <c r="G7" t="s">
        <v>125</v>
      </c>
      <c r="H7">
        <v>4</v>
      </c>
      <c r="I7" s="3" t="s">
        <v>1540</v>
      </c>
      <c r="J7">
        <v>4</v>
      </c>
      <c r="K7" t="s">
        <v>1541</v>
      </c>
      <c r="L7" t="s">
        <v>1544</v>
      </c>
    </row>
    <row r="8" spans="1:15" x14ac:dyDescent="0.25">
      <c r="A8" s="3">
        <v>4</v>
      </c>
      <c r="B8" t="s">
        <v>1452</v>
      </c>
      <c r="C8" t="s">
        <v>77</v>
      </c>
      <c r="F8" s="8" t="s">
        <v>1481</v>
      </c>
      <c r="G8" t="s">
        <v>1489</v>
      </c>
      <c r="H8">
        <v>5</v>
      </c>
      <c r="I8" s="3" t="s">
        <v>1561</v>
      </c>
      <c r="J8">
        <v>5</v>
      </c>
      <c r="K8" t="s">
        <v>1371</v>
      </c>
      <c r="L8" t="s">
        <v>1562</v>
      </c>
    </row>
    <row r="9" spans="1:15" x14ac:dyDescent="0.25">
      <c r="A9" s="3">
        <v>5</v>
      </c>
      <c r="B9" t="s">
        <v>1453</v>
      </c>
      <c r="C9" s="4" t="s">
        <v>38</v>
      </c>
      <c r="F9" s="8" t="s">
        <v>1482</v>
      </c>
      <c r="G9" t="s">
        <v>1362</v>
      </c>
      <c r="H9">
        <v>6</v>
      </c>
      <c r="I9" s="3" t="s">
        <v>1549</v>
      </c>
      <c r="J9">
        <v>6</v>
      </c>
      <c r="K9" t="s">
        <v>2805</v>
      </c>
      <c r="L9" t="s">
        <v>2806</v>
      </c>
      <c r="M9">
        <v>99</v>
      </c>
      <c r="N9" t="s">
        <v>2193</v>
      </c>
      <c r="O9" t="s">
        <v>2194</v>
      </c>
    </row>
    <row r="10" spans="1:15" x14ac:dyDescent="0.25">
      <c r="A10" s="3">
        <v>6</v>
      </c>
      <c r="B10" t="s">
        <v>1454</v>
      </c>
      <c r="C10" t="s">
        <v>729</v>
      </c>
      <c r="F10" s="8" t="s">
        <v>1483</v>
      </c>
      <c r="G10" t="s">
        <v>39</v>
      </c>
      <c r="H10">
        <v>7</v>
      </c>
      <c r="I10" s="3" t="s">
        <v>1565</v>
      </c>
      <c r="J10">
        <v>7</v>
      </c>
      <c r="K10" s="34" t="s">
        <v>1571</v>
      </c>
      <c r="L10" s="34" t="s">
        <v>1574</v>
      </c>
    </row>
    <row r="11" spans="1:15" x14ac:dyDescent="0.25">
      <c r="A11" s="3">
        <v>7</v>
      </c>
      <c r="B11" t="s">
        <v>1455</v>
      </c>
      <c r="C11" t="s">
        <v>36</v>
      </c>
      <c r="F11" s="8" t="s">
        <v>1484</v>
      </c>
      <c r="G11" t="s">
        <v>1363</v>
      </c>
      <c r="H11">
        <v>8</v>
      </c>
      <c r="I11" s="3" t="s">
        <v>1566</v>
      </c>
      <c r="J11">
        <v>8</v>
      </c>
      <c r="K11" s="34" t="s">
        <v>1569</v>
      </c>
      <c r="L11" t="s">
        <v>1572</v>
      </c>
    </row>
    <row r="12" spans="1:15" x14ac:dyDescent="0.25">
      <c r="A12" s="3">
        <v>8</v>
      </c>
      <c r="B12" t="s">
        <v>1456</v>
      </c>
      <c r="C12" t="s">
        <v>78</v>
      </c>
      <c r="F12" s="8" t="s">
        <v>1485</v>
      </c>
      <c r="G12" t="s">
        <v>1354</v>
      </c>
      <c r="H12">
        <v>9</v>
      </c>
      <c r="I12" s="3" t="s">
        <v>1567</v>
      </c>
      <c r="J12">
        <v>9</v>
      </c>
      <c r="K12" s="34" t="s">
        <v>1570</v>
      </c>
      <c r="L12" t="s">
        <v>1573</v>
      </c>
    </row>
    <row r="13" spans="1:15" ht="105" x14ac:dyDescent="0.25">
      <c r="A13" s="3">
        <v>9</v>
      </c>
      <c r="B13" t="s">
        <v>1457</v>
      </c>
      <c r="C13" t="s">
        <v>37</v>
      </c>
      <c r="F13" s="8" t="s">
        <v>1487</v>
      </c>
      <c r="G13" t="s">
        <v>1490</v>
      </c>
      <c r="H13">
        <v>10</v>
      </c>
      <c r="I13" s="3" t="s">
        <v>1568</v>
      </c>
      <c r="J13">
        <v>10</v>
      </c>
      <c r="K13" s="35" t="s">
        <v>1575</v>
      </c>
      <c r="L13" s="23" t="s">
        <v>1576</v>
      </c>
    </row>
    <row r="14" spans="1:15" x14ac:dyDescent="0.25">
      <c r="A14" s="3">
        <v>10</v>
      </c>
      <c r="B14" t="s">
        <v>1458</v>
      </c>
      <c r="C14" t="s">
        <v>79</v>
      </c>
      <c r="F14" s="8" t="s">
        <v>1486</v>
      </c>
      <c r="G14" t="s">
        <v>1361</v>
      </c>
      <c r="H14">
        <v>11</v>
      </c>
      <c r="I14" s="3" t="s">
        <v>1581</v>
      </c>
      <c r="J14">
        <v>11</v>
      </c>
      <c r="K14" s="34" t="s">
        <v>1582</v>
      </c>
      <c r="L14" t="s">
        <v>1591</v>
      </c>
    </row>
    <row r="15" spans="1:15" x14ac:dyDescent="0.25">
      <c r="A15" s="3">
        <v>11</v>
      </c>
      <c r="B15" t="s">
        <v>1459</v>
      </c>
      <c r="C15" t="s">
        <v>35</v>
      </c>
      <c r="F15" s="8" t="s">
        <v>1692</v>
      </c>
      <c r="G15" t="s">
        <v>1693</v>
      </c>
      <c r="H15">
        <v>12</v>
      </c>
      <c r="I15" s="3" t="s">
        <v>1583</v>
      </c>
      <c r="J15">
        <v>12</v>
      </c>
      <c r="K15" s="34" t="s">
        <v>1584</v>
      </c>
      <c r="L15" t="s">
        <v>1585</v>
      </c>
    </row>
    <row r="16" spans="1:15" x14ac:dyDescent="0.25">
      <c r="A16" s="3">
        <v>12</v>
      </c>
      <c r="B16" t="s">
        <v>1460</v>
      </c>
      <c r="C16" t="s">
        <v>80</v>
      </c>
      <c r="F16" s="8" t="s">
        <v>2799</v>
      </c>
      <c r="G16" t="s">
        <v>2800</v>
      </c>
      <c r="H16">
        <v>13</v>
      </c>
      <c r="I16" s="3" t="s">
        <v>1586</v>
      </c>
      <c r="J16">
        <v>13</v>
      </c>
      <c r="K16" s="34" t="s">
        <v>1587</v>
      </c>
      <c r="L16" t="s">
        <v>1588</v>
      </c>
    </row>
    <row r="17" spans="1:12" x14ac:dyDescent="0.25">
      <c r="A17" s="3">
        <v>13</v>
      </c>
      <c r="B17" t="s">
        <v>1461</v>
      </c>
      <c r="C17" t="s">
        <v>40</v>
      </c>
      <c r="F17" s="54" t="s">
        <v>1488</v>
      </c>
      <c r="G17" t="s">
        <v>1695</v>
      </c>
      <c r="H17">
        <v>14</v>
      </c>
      <c r="I17" s="3" t="s">
        <v>1621</v>
      </c>
      <c r="J17">
        <v>14</v>
      </c>
      <c r="K17" s="34" t="s">
        <v>1622</v>
      </c>
      <c r="L17" t="s">
        <v>1623</v>
      </c>
    </row>
    <row r="18" spans="1:12" x14ac:dyDescent="0.25">
      <c r="A18" s="3">
        <v>14</v>
      </c>
      <c r="B18" t="s">
        <v>1462</v>
      </c>
      <c r="C18" t="s">
        <v>730</v>
      </c>
      <c r="H18">
        <v>15</v>
      </c>
      <c r="I18" s="3" t="s">
        <v>1689</v>
      </c>
      <c r="J18">
        <v>15</v>
      </c>
      <c r="K18" s="34" t="s">
        <v>1690</v>
      </c>
      <c r="L18" t="s">
        <v>1691</v>
      </c>
    </row>
    <row r="19" spans="1:12" x14ac:dyDescent="0.25">
      <c r="A19" s="3">
        <v>15</v>
      </c>
      <c r="B19" t="s">
        <v>1516</v>
      </c>
      <c r="C19" t="s">
        <v>1494</v>
      </c>
      <c r="H19">
        <v>16</v>
      </c>
      <c r="I19" s="3" t="s">
        <v>2549</v>
      </c>
      <c r="J19">
        <v>16</v>
      </c>
      <c r="K19" s="34" t="s">
        <v>2550</v>
      </c>
      <c r="L19" s="34" t="s">
        <v>2551</v>
      </c>
    </row>
    <row r="20" spans="1:12" x14ac:dyDescent="0.25">
      <c r="A20" s="3">
        <v>16</v>
      </c>
      <c r="B20" t="s">
        <v>1493</v>
      </c>
      <c r="C20" t="s">
        <v>1495</v>
      </c>
      <c r="H20">
        <v>17</v>
      </c>
      <c r="I20" s="3" t="s">
        <v>2819</v>
      </c>
      <c r="J20">
        <v>17</v>
      </c>
      <c r="K20" s="34" t="s">
        <v>2820</v>
      </c>
      <c r="L20" s="34" t="s">
        <v>2821</v>
      </c>
    </row>
    <row r="21" spans="1:12" x14ac:dyDescent="0.25">
      <c r="A21" s="3">
        <v>17</v>
      </c>
      <c r="B21" t="s">
        <v>1653</v>
      </c>
      <c r="C21" t="s">
        <v>1654</v>
      </c>
      <c r="H21">
        <v>18</v>
      </c>
      <c r="I21" s="3" t="s">
        <v>2824</v>
      </c>
      <c r="J21">
        <v>18</v>
      </c>
      <c r="K21" s="34" t="s">
        <v>2825</v>
      </c>
      <c r="L21" s="34" t="s">
        <v>2826</v>
      </c>
    </row>
    <row r="22" spans="1:12" x14ac:dyDescent="0.25">
      <c r="A22" s="3">
        <v>18</v>
      </c>
      <c r="B22" t="s">
        <v>1619</v>
      </c>
      <c r="C22" t="s">
        <v>1620</v>
      </c>
      <c r="H22">
        <v>18</v>
      </c>
      <c r="I22" s="53" t="s">
        <v>1589</v>
      </c>
      <c r="J22">
        <v>18</v>
      </c>
      <c r="K22" t="s">
        <v>1815</v>
      </c>
      <c r="L22" t="s">
        <v>1698</v>
      </c>
    </row>
    <row r="23" spans="1:12" x14ac:dyDescent="0.25">
      <c r="A23" s="3">
        <v>19</v>
      </c>
      <c r="B23" t="s">
        <v>1813</v>
      </c>
      <c r="C23" t="s">
        <v>1814</v>
      </c>
    </row>
    <row r="24" spans="1:12" x14ac:dyDescent="0.25">
      <c r="A24" s="3">
        <v>20</v>
      </c>
      <c r="B24" t="s">
        <v>2180</v>
      </c>
      <c r="C24" t="s">
        <v>2181</v>
      </c>
    </row>
    <row r="25" spans="1:12" x14ac:dyDescent="0.25">
      <c r="A25" s="3">
        <v>21</v>
      </c>
      <c r="B25" t="s">
        <v>2408</v>
      </c>
      <c r="C25" t="s">
        <v>2409</v>
      </c>
    </row>
    <row r="26" spans="1:12" x14ac:dyDescent="0.25">
      <c r="A26" s="3">
        <v>22</v>
      </c>
      <c r="B26" t="s">
        <v>2406</v>
      </c>
      <c r="C26" t="s">
        <v>2407</v>
      </c>
    </row>
    <row r="27" spans="1:12" x14ac:dyDescent="0.25">
      <c r="A27" s="3">
        <v>23</v>
      </c>
      <c r="B27" t="s">
        <v>2552</v>
      </c>
      <c r="C27" t="s">
        <v>2553</v>
      </c>
    </row>
    <row r="28" spans="1:12" x14ac:dyDescent="0.25">
      <c r="A28" s="3">
        <v>24</v>
      </c>
      <c r="B28" t="s">
        <v>2681</v>
      </c>
      <c r="C28" t="s">
        <v>2465</v>
      </c>
    </row>
    <row r="29" spans="1:12" x14ac:dyDescent="0.25">
      <c r="A29" s="3">
        <v>25</v>
      </c>
      <c r="B29" t="s">
        <v>2739</v>
      </c>
      <c r="C29" t="s">
        <v>2740</v>
      </c>
    </row>
    <row r="30" spans="1:12" x14ac:dyDescent="0.25">
      <c r="A30" s="3">
        <v>25</v>
      </c>
      <c r="B30" s="49" t="s">
        <v>1682</v>
      </c>
      <c r="C30" s="49" t="s">
        <v>2437</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2022-02-15T22:09:55Z</dcterms:modified>
</cp:coreProperties>
</file>