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8938C549-E046-47B8-8801-D1AB3DDCD3A8}"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4" i="4" l="1"/>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22" i="4"/>
  <c r="BF323" i="4"/>
  <c r="BF324" i="4"/>
  <c r="BF325" i="4"/>
  <c r="BF326" i="4"/>
  <c r="BF327" i="4"/>
  <c r="BF328" i="4"/>
  <c r="BF329"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58" i="4"/>
  <c r="BF359" i="4"/>
  <c r="BF360" i="4"/>
  <c r="BF361" i="4"/>
  <c r="BF362" i="4"/>
  <c r="BF363" i="4"/>
  <c r="BF364" i="4"/>
  <c r="BF365" i="4"/>
  <c r="BF366" i="4"/>
  <c r="BF367" i="4"/>
  <c r="BF368" i="4"/>
  <c r="BF369" i="4"/>
  <c r="BF370" i="4"/>
  <c r="BF371" i="4"/>
  <c r="BF372" i="4"/>
  <c r="BF373" i="4"/>
  <c r="BF374" i="4"/>
  <c r="BF375"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32" i="4"/>
  <c r="BF433" i="4"/>
  <c r="BF434" i="4"/>
  <c r="BF435" i="4"/>
  <c r="BF436" i="4"/>
  <c r="BF437" i="4"/>
  <c r="BF438" i="4"/>
  <c r="BF439" i="4"/>
  <c r="BF440" i="4"/>
  <c r="BF441" i="4"/>
  <c r="BF442" i="4"/>
  <c r="BF443" i="4"/>
  <c r="BF444" i="4"/>
  <c r="BF445" i="4"/>
  <c r="BF446" i="4"/>
  <c r="BF447" i="4"/>
  <c r="BF448" i="4"/>
  <c r="BF449" i="4"/>
  <c r="BF450" i="4"/>
  <c r="BF451" i="4"/>
  <c r="BF452" i="4"/>
  <c r="BF453" i="4"/>
  <c r="BF454" i="4"/>
  <c r="BF455" i="4"/>
  <c r="BF456" i="4"/>
  <c r="BF457" i="4"/>
  <c r="BF458" i="4"/>
  <c r="BF459" i="4"/>
  <c r="BF460" i="4"/>
  <c r="BF461" i="4"/>
  <c r="BF462" i="4"/>
  <c r="BF463" i="4"/>
  <c r="BF464" i="4"/>
  <c r="BF465" i="4"/>
  <c r="BF466" i="4"/>
  <c r="BF467" i="4"/>
  <c r="BF468" i="4"/>
  <c r="BF469" i="4"/>
  <c r="BF470" i="4"/>
  <c r="BF471" i="4"/>
  <c r="BF472" i="4"/>
  <c r="BF473" i="4"/>
  <c r="BF474" i="4"/>
  <c r="BF475" i="4"/>
  <c r="BF476" i="4"/>
  <c r="BF477" i="4"/>
  <c r="BF478" i="4"/>
  <c r="BF479" i="4"/>
  <c r="BF480" i="4"/>
  <c r="BF481" i="4"/>
  <c r="BF482" i="4"/>
  <c r="BF483" i="4"/>
  <c r="BF484" i="4"/>
  <c r="BF485" i="4"/>
  <c r="BF486" i="4"/>
  <c r="BF487" i="4"/>
  <c r="BF488" i="4"/>
  <c r="BF489" i="4"/>
  <c r="BF490" i="4"/>
  <c r="BF491" i="4"/>
  <c r="BF492" i="4"/>
  <c r="BF493" i="4"/>
  <c r="BF494" i="4"/>
  <c r="BF495" i="4"/>
  <c r="BF496" i="4"/>
  <c r="BF497" i="4"/>
  <c r="BF498" i="4"/>
  <c r="BF499" i="4"/>
  <c r="BF500" i="4"/>
  <c r="BF501" i="4"/>
  <c r="BF502" i="4"/>
  <c r="BF503" i="4"/>
  <c r="BF504" i="4"/>
  <c r="BF505" i="4"/>
  <c r="BF506" i="4"/>
  <c r="BF507" i="4"/>
  <c r="BF508" i="4"/>
  <c r="BF509" i="4"/>
  <c r="BF510" i="4"/>
  <c r="BF511" i="4"/>
  <c r="BF512" i="4"/>
  <c r="BF513" i="4"/>
  <c r="BF514" i="4"/>
  <c r="BF515" i="4"/>
  <c r="BF516" i="4"/>
  <c r="BF517" i="4"/>
  <c r="BF518" i="4"/>
  <c r="BF519" i="4"/>
  <c r="BF520" i="4"/>
  <c r="BF521" i="4"/>
  <c r="BF522" i="4"/>
  <c r="BF523" i="4"/>
  <c r="BF524" i="4"/>
  <c r="BF525" i="4"/>
  <c r="BF526" i="4"/>
  <c r="BF527" i="4"/>
  <c r="BF528" i="4"/>
  <c r="BF529" i="4"/>
  <c r="BF530" i="4"/>
  <c r="BF531" i="4"/>
  <c r="BF532" i="4"/>
  <c r="BF533" i="4"/>
  <c r="BF534" i="4"/>
  <c r="BF535" i="4"/>
  <c r="BF536" i="4"/>
  <c r="BF537" i="4"/>
  <c r="BF538" i="4"/>
  <c r="BF539" i="4"/>
  <c r="BF540" i="4"/>
  <c r="BF541" i="4"/>
  <c r="BF542" i="4"/>
  <c r="BF543" i="4"/>
  <c r="BF544" i="4"/>
  <c r="BF545" i="4"/>
  <c r="BF546" i="4"/>
  <c r="BF547" i="4"/>
  <c r="BF548" i="4"/>
  <c r="BF549" i="4"/>
  <c r="BF550" i="4"/>
  <c r="BF551" i="4"/>
  <c r="BF552" i="4"/>
  <c r="BF553" i="4"/>
  <c r="BF554" i="4"/>
  <c r="BF555" i="4"/>
  <c r="BF556" i="4"/>
  <c r="BF557" i="4"/>
  <c r="BF558" i="4"/>
  <c r="BF559" i="4"/>
  <c r="BF560" i="4"/>
  <c r="BF3" i="4"/>
  <c r="BG4" i="4"/>
  <c r="BG5" i="4"/>
  <c r="BG6" i="4"/>
  <c r="BG7" i="4"/>
  <c r="BG8" i="4"/>
  <c r="BG9" i="4"/>
  <c r="BG10" i="4"/>
  <c r="BG11" i="4"/>
  <c r="BG12" i="4"/>
  <c r="BG13" i="4"/>
  <c r="BG14" i="4"/>
  <c r="BG15" i="4"/>
  <c r="BG16" i="4"/>
  <c r="BG17" i="4"/>
  <c r="BG18" i="4"/>
  <c r="BG19" i="4"/>
  <c r="BG20" i="4"/>
  <c r="BG21" i="4"/>
  <c r="BG22" i="4"/>
  <c r="BG23" i="4"/>
  <c r="BG24" i="4"/>
  <c r="BG25" i="4"/>
  <c r="BG26" i="4"/>
  <c r="BG27" i="4"/>
  <c r="BG28" i="4"/>
  <c r="BG29" i="4"/>
  <c r="BG30" i="4"/>
  <c r="BG31" i="4"/>
  <c r="BG32" i="4"/>
  <c r="BG33" i="4"/>
  <c r="BG34" i="4"/>
  <c r="BG35" i="4"/>
  <c r="BG36" i="4"/>
  <c r="BG37" i="4"/>
  <c r="BG38" i="4"/>
  <c r="BG39" i="4"/>
  <c r="BG40" i="4"/>
  <c r="BG41" i="4"/>
  <c r="BG42" i="4"/>
  <c r="BG43" i="4"/>
  <c r="BG44" i="4"/>
  <c r="BG45" i="4"/>
  <c r="BG46" i="4"/>
  <c r="BG47" i="4"/>
  <c r="BG48" i="4"/>
  <c r="BG49" i="4"/>
  <c r="BG50" i="4"/>
  <c r="BG51" i="4"/>
  <c r="BG52" i="4"/>
  <c r="BG53" i="4"/>
  <c r="BG54" i="4"/>
  <c r="BG55" i="4"/>
  <c r="BG56" i="4"/>
  <c r="BG57" i="4"/>
  <c r="BG58" i="4"/>
  <c r="BG59" i="4"/>
  <c r="BG60" i="4"/>
  <c r="BG61" i="4"/>
  <c r="BG62" i="4"/>
  <c r="BG63" i="4"/>
  <c r="BG64" i="4"/>
  <c r="BG65" i="4"/>
  <c r="BG66" i="4"/>
  <c r="BG67" i="4"/>
  <c r="BG68" i="4"/>
  <c r="BG69" i="4"/>
  <c r="BG70" i="4"/>
  <c r="BG71" i="4"/>
  <c r="BG72" i="4"/>
  <c r="BG73" i="4"/>
  <c r="BG74" i="4"/>
  <c r="BG75" i="4"/>
  <c r="BG76" i="4"/>
  <c r="BG77" i="4"/>
  <c r="BG78" i="4"/>
  <c r="BG79" i="4"/>
  <c r="BG80" i="4"/>
  <c r="BG81" i="4"/>
  <c r="BG82" i="4"/>
  <c r="BG83" i="4"/>
  <c r="BG84" i="4"/>
  <c r="BG85" i="4"/>
  <c r="BG86" i="4"/>
  <c r="BG87" i="4"/>
  <c r="BG88" i="4"/>
  <c r="BG89" i="4"/>
  <c r="BG90" i="4"/>
  <c r="BG91" i="4"/>
  <c r="BG92" i="4"/>
  <c r="BG93" i="4"/>
  <c r="BG94" i="4"/>
  <c r="BG95" i="4"/>
  <c r="BG96" i="4"/>
  <c r="BG97" i="4"/>
  <c r="BG98" i="4"/>
  <c r="BG99" i="4"/>
  <c r="BG100" i="4"/>
  <c r="BG101" i="4"/>
  <c r="BG102" i="4"/>
  <c r="BG103" i="4"/>
  <c r="BG104" i="4"/>
  <c r="BG105" i="4"/>
  <c r="BG106" i="4"/>
  <c r="BG107" i="4"/>
  <c r="BG108" i="4"/>
  <c r="BG109" i="4"/>
  <c r="BG110" i="4"/>
  <c r="BG111" i="4"/>
  <c r="BG112" i="4"/>
  <c r="BG113" i="4"/>
  <c r="BG114" i="4"/>
  <c r="BG115" i="4"/>
  <c r="BG116" i="4"/>
  <c r="BG117" i="4"/>
  <c r="BG118" i="4"/>
  <c r="BG119" i="4"/>
  <c r="BG120" i="4"/>
  <c r="BG121" i="4"/>
  <c r="BG122" i="4"/>
  <c r="BG123" i="4"/>
  <c r="BG124" i="4"/>
  <c r="BG125" i="4"/>
  <c r="BG126" i="4"/>
  <c r="BG127" i="4"/>
  <c r="BG128" i="4"/>
  <c r="BG129" i="4"/>
  <c r="BG130" i="4"/>
  <c r="BG131" i="4"/>
  <c r="BG132" i="4"/>
  <c r="BG133" i="4"/>
  <c r="BG134" i="4"/>
  <c r="BG135" i="4"/>
  <c r="BG136" i="4"/>
  <c r="BG137" i="4"/>
  <c r="BG138" i="4"/>
  <c r="BG139" i="4"/>
  <c r="BG140" i="4"/>
  <c r="BG141" i="4"/>
  <c r="BG142" i="4"/>
  <c r="BG143" i="4"/>
  <c r="BG144" i="4"/>
  <c r="BG145" i="4"/>
  <c r="BG146" i="4"/>
  <c r="BG147" i="4"/>
  <c r="BG148" i="4"/>
  <c r="BG149" i="4"/>
  <c r="BG150" i="4"/>
  <c r="BG151" i="4"/>
  <c r="BG152" i="4"/>
  <c r="BG153" i="4"/>
  <c r="BG154" i="4"/>
  <c r="BG155" i="4"/>
  <c r="BG156" i="4"/>
  <c r="BG157" i="4"/>
  <c r="BG158" i="4"/>
  <c r="BG159" i="4"/>
  <c r="BG160" i="4"/>
  <c r="BG161" i="4"/>
  <c r="BG162" i="4"/>
  <c r="BG163" i="4"/>
  <c r="BG164" i="4"/>
  <c r="BG165" i="4"/>
  <c r="BG166" i="4"/>
  <c r="BG167" i="4"/>
  <c r="BG168" i="4"/>
  <c r="BG169" i="4"/>
  <c r="BG170" i="4"/>
  <c r="BG171" i="4"/>
  <c r="BG172" i="4"/>
  <c r="BG173" i="4"/>
  <c r="BG174" i="4"/>
  <c r="BG175" i="4"/>
  <c r="BG176" i="4"/>
  <c r="BG177" i="4"/>
  <c r="BG178" i="4"/>
  <c r="BG179" i="4"/>
  <c r="BG180" i="4"/>
  <c r="BG181" i="4"/>
  <c r="BG182" i="4"/>
  <c r="BG183" i="4"/>
  <c r="BG184" i="4"/>
  <c r="BG185" i="4"/>
  <c r="BG186" i="4"/>
  <c r="BG187" i="4"/>
  <c r="BG188" i="4"/>
  <c r="BG189" i="4"/>
  <c r="BG190" i="4"/>
  <c r="BG191" i="4"/>
  <c r="BG192" i="4"/>
  <c r="BG193" i="4"/>
  <c r="BG194" i="4"/>
  <c r="BG195" i="4"/>
  <c r="BG196" i="4"/>
  <c r="BG197" i="4"/>
  <c r="BG198" i="4"/>
  <c r="BG199" i="4"/>
  <c r="BG200" i="4"/>
  <c r="BG201" i="4"/>
  <c r="BG202" i="4"/>
  <c r="BG203" i="4"/>
  <c r="BG204" i="4"/>
  <c r="BG205" i="4"/>
  <c r="BG206" i="4"/>
  <c r="BG207" i="4"/>
  <c r="BG208" i="4"/>
  <c r="BG209" i="4"/>
  <c r="BG210" i="4"/>
  <c r="BG211" i="4"/>
  <c r="BG212" i="4"/>
  <c r="BG213" i="4"/>
  <c r="BG214" i="4"/>
  <c r="BG215" i="4"/>
  <c r="BG216" i="4"/>
  <c r="BG217" i="4"/>
  <c r="BG218" i="4"/>
  <c r="BG219" i="4"/>
  <c r="BG220" i="4"/>
  <c r="BG221" i="4"/>
  <c r="BG222" i="4"/>
  <c r="BG223" i="4"/>
  <c r="BG224" i="4"/>
  <c r="BG225" i="4"/>
  <c r="BG226" i="4"/>
  <c r="BG227" i="4"/>
  <c r="BG228" i="4"/>
  <c r="BG229" i="4"/>
  <c r="BG230" i="4"/>
  <c r="BG231" i="4"/>
  <c r="BG232" i="4"/>
  <c r="BG233" i="4"/>
  <c r="BG234" i="4"/>
  <c r="BG235" i="4"/>
  <c r="BG236" i="4"/>
  <c r="BG237" i="4"/>
  <c r="BG238" i="4"/>
  <c r="BG239" i="4"/>
  <c r="BG240" i="4"/>
  <c r="BG241" i="4"/>
  <c r="BG242" i="4"/>
  <c r="BG243" i="4"/>
  <c r="BG244" i="4"/>
  <c r="BG245" i="4"/>
  <c r="BG246" i="4"/>
  <c r="BG247" i="4"/>
  <c r="BG248" i="4"/>
  <c r="BG249" i="4"/>
  <c r="BG250" i="4"/>
  <c r="BG251" i="4"/>
  <c r="BG252" i="4"/>
  <c r="BG253" i="4"/>
  <c r="BG254" i="4"/>
  <c r="BG255" i="4"/>
  <c r="BG256" i="4"/>
  <c r="BG257" i="4"/>
  <c r="BG258" i="4"/>
  <c r="BG259" i="4"/>
  <c r="BG260" i="4"/>
  <c r="BG261" i="4"/>
  <c r="BG262" i="4"/>
  <c r="BG263" i="4"/>
  <c r="BG264" i="4"/>
  <c r="BG265" i="4"/>
  <c r="BG266" i="4"/>
  <c r="BG267" i="4"/>
  <c r="BG268" i="4"/>
  <c r="BG269" i="4"/>
  <c r="BG270" i="4"/>
  <c r="BG271" i="4"/>
  <c r="BG272" i="4"/>
  <c r="BG273" i="4"/>
  <c r="BG274" i="4"/>
  <c r="BG275" i="4"/>
  <c r="BG276" i="4"/>
  <c r="BG277" i="4"/>
  <c r="BG278" i="4"/>
  <c r="BG279" i="4"/>
  <c r="BG280" i="4"/>
  <c r="BG281" i="4"/>
  <c r="BG282" i="4"/>
  <c r="BG283" i="4"/>
  <c r="BG284" i="4"/>
  <c r="BG285" i="4"/>
  <c r="BG286" i="4"/>
  <c r="BG287" i="4"/>
  <c r="BG288" i="4"/>
  <c r="BG289" i="4"/>
  <c r="BG290" i="4"/>
  <c r="BG291" i="4"/>
  <c r="BG292" i="4"/>
  <c r="BG293" i="4"/>
  <c r="BG294" i="4"/>
  <c r="BG295" i="4"/>
  <c r="BG296" i="4"/>
  <c r="BG297" i="4"/>
  <c r="BG298" i="4"/>
  <c r="BG299" i="4"/>
  <c r="BG300" i="4"/>
  <c r="BG301" i="4"/>
  <c r="BG302" i="4"/>
  <c r="BG303" i="4"/>
  <c r="BG304" i="4"/>
  <c r="BG305" i="4"/>
  <c r="BG306" i="4"/>
  <c r="BG307" i="4"/>
  <c r="BG308" i="4"/>
  <c r="BG309" i="4"/>
  <c r="BG310" i="4"/>
  <c r="BG311" i="4"/>
  <c r="BG312" i="4"/>
  <c r="BG313" i="4"/>
  <c r="BG314" i="4"/>
  <c r="BG315" i="4"/>
  <c r="BG316" i="4"/>
  <c r="BG317" i="4"/>
  <c r="BG318" i="4"/>
  <c r="BG319" i="4"/>
  <c r="BG320" i="4"/>
  <c r="BG321" i="4"/>
  <c r="BG322" i="4"/>
  <c r="BG323" i="4"/>
  <c r="BG324" i="4"/>
  <c r="BG325" i="4"/>
  <c r="BG326" i="4"/>
  <c r="BG327" i="4"/>
  <c r="BG328" i="4"/>
  <c r="BG329" i="4"/>
  <c r="BG330" i="4"/>
  <c r="BG331" i="4"/>
  <c r="BG332" i="4"/>
  <c r="BG333" i="4"/>
  <c r="BG334" i="4"/>
  <c r="BG335" i="4"/>
  <c r="BG336" i="4"/>
  <c r="BG337" i="4"/>
  <c r="BG338" i="4"/>
  <c r="BG339" i="4"/>
  <c r="BG340" i="4"/>
  <c r="BG341" i="4"/>
  <c r="BG342" i="4"/>
  <c r="BG343" i="4"/>
  <c r="BG344" i="4"/>
  <c r="BG345" i="4"/>
  <c r="BG346" i="4"/>
  <c r="BG347" i="4"/>
  <c r="BG348" i="4"/>
  <c r="BG349" i="4"/>
  <c r="BG350" i="4"/>
  <c r="BG351" i="4"/>
  <c r="BG352" i="4"/>
  <c r="BG353" i="4"/>
  <c r="BG354" i="4"/>
  <c r="BG355" i="4"/>
  <c r="BG356" i="4"/>
  <c r="BG357" i="4"/>
  <c r="BG358" i="4"/>
  <c r="BG359" i="4"/>
  <c r="BG360" i="4"/>
  <c r="BG361" i="4"/>
  <c r="BG362" i="4"/>
  <c r="BG363" i="4"/>
  <c r="BG364" i="4"/>
  <c r="BG365" i="4"/>
  <c r="BG366" i="4"/>
  <c r="BG367" i="4"/>
  <c r="BG368" i="4"/>
  <c r="BG369" i="4"/>
  <c r="BG370" i="4"/>
  <c r="BG371" i="4"/>
  <c r="BG372" i="4"/>
  <c r="BG373" i="4"/>
  <c r="BG374" i="4"/>
  <c r="BG375" i="4"/>
  <c r="BG376" i="4"/>
  <c r="BG377" i="4"/>
  <c r="BG378" i="4"/>
  <c r="BG379" i="4"/>
  <c r="BG380" i="4"/>
  <c r="BG381" i="4"/>
  <c r="BG382" i="4"/>
  <c r="BG383" i="4"/>
  <c r="BG384" i="4"/>
  <c r="BG385" i="4"/>
  <c r="BG386" i="4"/>
  <c r="BG387" i="4"/>
  <c r="BG388" i="4"/>
  <c r="BG389" i="4"/>
  <c r="BG390" i="4"/>
  <c r="BG391" i="4"/>
  <c r="BG392" i="4"/>
  <c r="BG393" i="4"/>
  <c r="BG394" i="4"/>
  <c r="BG395" i="4"/>
  <c r="BG396" i="4"/>
  <c r="BG397" i="4"/>
  <c r="BG398" i="4"/>
  <c r="BG399" i="4"/>
  <c r="BG400" i="4"/>
  <c r="BG401" i="4"/>
  <c r="BG402" i="4"/>
  <c r="BG403" i="4"/>
  <c r="BG404" i="4"/>
  <c r="BG405" i="4"/>
  <c r="BG406" i="4"/>
  <c r="BG407" i="4"/>
  <c r="BG408" i="4"/>
  <c r="BG409" i="4"/>
  <c r="BG410" i="4"/>
  <c r="BG411" i="4"/>
  <c r="BG412" i="4"/>
  <c r="BG413" i="4"/>
  <c r="BG414" i="4"/>
  <c r="BG415" i="4"/>
  <c r="BG416" i="4"/>
  <c r="BG417" i="4"/>
  <c r="BG418" i="4"/>
  <c r="BG419" i="4"/>
  <c r="BG420" i="4"/>
  <c r="BG421" i="4"/>
  <c r="BG422" i="4"/>
  <c r="BG423" i="4"/>
  <c r="BG424" i="4"/>
  <c r="BG425" i="4"/>
  <c r="BG426" i="4"/>
  <c r="BG427" i="4"/>
  <c r="BG428" i="4"/>
  <c r="BG429" i="4"/>
  <c r="BG430" i="4"/>
  <c r="BG431" i="4"/>
  <c r="BG432" i="4"/>
  <c r="BG433" i="4"/>
  <c r="BG434" i="4"/>
  <c r="BG435" i="4"/>
  <c r="BG436" i="4"/>
  <c r="BG437" i="4"/>
  <c r="BG438" i="4"/>
  <c r="BG439" i="4"/>
  <c r="BG440" i="4"/>
  <c r="BG441" i="4"/>
  <c r="BG442" i="4"/>
  <c r="BG443" i="4"/>
  <c r="BG444" i="4"/>
  <c r="BG445" i="4"/>
  <c r="BG446" i="4"/>
  <c r="BG447" i="4"/>
  <c r="BG448" i="4"/>
  <c r="BG449" i="4"/>
  <c r="BG450" i="4"/>
  <c r="BG451" i="4"/>
  <c r="BG452" i="4"/>
  <c r="BG453" i="4"/>
  <c r="BG454" i="4"/>
  <c r="BG455" i="4"/>
  <c r="BG456" i="4"/>
  <c r="BG457" i="4"/>
  <c r="BG458" i="4"/>
  <c r="BG459" i="4"/>
  <c r="BG460" i="4"/>
  <c r="BG461" i="4"/>
  <c r="BG462" i="4"/>
  <c r="BG463" i="4"/>
  <c r="BG464" i="4"/>
  <c r="BG465" i="4"/>
  <c r="BG466" i="4"/>
  <c r="BG467" i="4"/>
  <c r="BG468" i="4"/>
  <c r="BG469" i="4"/>
  <c r="BG470" i="4"/>
  <c r="BG471" i="4"/>
  <c r="BG472" i="4"/>
  <c r="BG473" i="4"/>
  <c r="BG474" i="4"/>
  <c r="BG475" i="4"/>
  <c r="BG476" i="4"/>
  <c r="BG477" i="4"/>
  <c r="BG478" i="4"/>
  <c r="BG479" i="4"/>
  <c r="BG480" i="4"/>
  <c r="BG481" i="4"/>
  <c r="BG482" i="4"/>
  <c r="BG483" i="4"/>
  <c r="BG484" i="4"/>
  <c r="BG485" i="4"/>
  <c r="BG486" i="4"/>
  <c r="BG487" i="4"/>
  <c r="BG488" i="4"/>
  <c r="BG489" i="4"/>
  <c r="BG490" i="4"/>
  <c r="BG491" i="4"/>
  <c r="BG492" i="4"/>
  <c r="BG493" i="4"/>
  <c r="BG494" i="4"/>
  <c r="BG495" i="4"/>
  <c r="BG496" i="4"/>
  <c r="BG497" i="4"/>
  <c r="BG498" i="4"/>
  <c r="BG499" i="4"/>
  <c r="BG500" i="4"/>
  <c r="BG501" i="4"/>
  <c r="BG502" i="4"/>
  <c r="BG503" i="4"/>
  <c r="BG504" i="4"/>
  <c r="BG505" i="4"/>
  <c r="BG506" i="4"/>
  <c r="BG507" i="4"/>
  <c r="BG508" i="4"/>
  <c r="BG509" i="4"/>
  <c r="BG510" i="4"/>
  <c r="BG511" i="4"/>
  <c r="BG512" i="4"/>
  <c r="BG513" i="4"/>
  <c r="BG514" i="4"/>
  <c r="BG515" i="4"/>
  <c r="BG516" i="4"/>
  <c r="BG517" i="4"/>
  <c r="BG518" i="4"/>
  <c r="BG519" i="4"/>
  <c r="BG520" i="4"/>
  <c r="BG521" i="4"/>
  <c r="BG522" i="4"/>
  <c r="BG523" i="4"/>
  <c r="BG524" i="4"/>
  <c r="BG525" i="4"/>
  <c r="BG526" i="4"/>
  <c r="BG527" i="4"/>
  <c r="BG528" i="4"/>
  <c r="BG529" i="4"/>
  <c r="BG530" i="4"/>
  <c r="BG531" i="4"/>
  <c r="BG532" i="4"/>
  <c r="BG533" i="4"/>
  <c r="BG534" i="4"/>
  <c r="BG535" i="4"/>
  <c r="BG536" i="4"/>
  <c r="BG537" i="4"/>
  <c r="BG538" i="4"/>
  <c r="BG539" i="4"/>
  <c r="BG540" i="4"/>
  <c r="BG541" i="4"/>
  <c r="BG542" i="4"/>
  <c r="BG543" i="4"/>
  <c r="BG544" i="4"/>
  <c r="BG545" i="4"/>
  <c r="BG546" i="4"/>
  <c r="BG547" i="4"/>
  <c r="BG548" i="4"/>
  <c r="BG549" i="4"/>
  <c r="BG550" i="4"/>
  <c r="BG551" i="4"/>
  <c r="BG552" i="4"/>
  <c r="BG553" i="4"/>
  <c r="BG554" i="4"/>
  <c r="BG555" i="4"/>
  <c r="BG556" i="4"/>
  <c r="BG557" i="4"/>
  <c r="BG558" i="4"/>
  <c r="BG559" i="4"/>
  <c r="BG560" i="4"/>
  <c r="BG3" i="4"/>
  <c r="Z161" i="4"/>
  <c r="Z165" i="4"/>
  <c r="Z156" i="4"/>
  <c r="Z167" i="4"/>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1" i="4"/>
  <c r="AP552" i="4"/>
  <c r="AP553" i="4"/>
  <c r="AP554" i="4"/>
  <c r="AP555" i="4"/>
  <c r="AP556" i="4"/>
  <c r="AP557" i="4"/>
  <c r="AP558" i="4"/>
  <c r="AP559" i="4"/>
  <c r="AP560" i="4"/>
  <c r="AP3" i="4"/>
  <c r="AK4" i="4"/>
  <c r="AK5" i="4"/>
  <c r="AK6" i="4"/>
  <c r="AK7" i="4"/>
  <c r="AK8" i="4"/>
  <c r="AK9" i="4"/>
  <c r="AK10" i="4"/>
  <c r="AK11" i="4"/>
  <c r="AK12" i="4"/>
  <c r="AK13" i="4"/>
  <c r="AK14" i="4"/>
  <c r="AK15" i="4"/>
  <c r="AK16" i="4"/>
  <c r="AK17" i="4"/>
  <c r="AK18" i="4"/>
  <c r="AK19" i="4"/>
  <c r="AK20" i="4"/>
  <c r="AK21" i="4"/>
  <c r="AK22" i="4"/>
  <c r="AK23" i="4"/>
  <c r="AK24" i="4"/>
  <c r="AK25" i="4"/>
  <c r="AK26" i="4"/>
  <c r="AK27" i="4"/>
  <c r="AK28" i="4"/>
  <c r="AK29" i="4"/>
  <c r="AK30" i="4"/>
  <c r="AK31" i="4"/>
  <c r="AK32" i="4"/>
  <c r="AK33" i="4"/>
  <c r="AK34" i="4"/>
  <c r="AK35" i="4"/>
  <c r="AK36" i="4"/>
  <c r="AK37" i="4"/>
  <c r="AK38" i="4"/>
  <c r="AK39" i="4"/>
  <c r="AK40" i="4"/>
  <c r="AK41" i="4"/>
  <c r="AK42" i="4"/>
  <c r="AK43" i="4"/>
  <c r="AK44" i="4"/>
  <c r="AK45" i="4"/>
  <c r="AK46" i="4"/>
  <c r="AK47" i="4"/>
  <c r="AK48" i="4"/>
  <c r="AK49" i="4"/>
  <c r="AK50" i="4"/>
  <c r="AK51" i="4"/>
  <c r="AK52" i="4"/>
  <c r="AK53" i="4"/>
  <c r="AK54" i="4"/>
  <c r="AK55" i="4"/>
  <c r="AK56" i="4"/>
  <c r="AK57" i="4"/>
  <c r="AK58" i="4"/>
  <c r="AK59" i="4"/>
  <c r="AK60" i="4"/>
  <c r="AK61" i="4"/>
  <c r="AK62" i="4"/>
  <c r="AK63" i="4"/>
  <c r="AK64" i="4"/>
  <c r="AK65" i="4"/>
  <c r="AK66" i="4"/>
  <c r="AK67" i="4"/>
  <c r="AK68" i="4"/>
  <c r="AK69" i="4"/>
  <c r="AK70" i="4"/>
  <c r="AK71" i="4"/>
  <c r="AK72" i="4"/>
  <c r="AK73" i="4"/>
  <c r="AK74" i="4"/>
  <c r="AK75" i="4"/>
  <c r="AK76" i="4"/>
  <c r="AK77" i="4"/>
  <c r="AK78" i="4"/>
  <c r="AK79" i="4"/>
  <c r="AK80" i="4"/>
  <c r="AK81" i="4"/>
  <c r="AK82" i="4"/>
  <c r="AK83" i="4"/>
  <c r="AK84" i="4"/>
  <c r="AK85" i="4"/>
  <c r="AK86" i="4"/>
  <c r="AK87" i="4"/>
  <c r="AK88" i="4"/>
  <c r="AK89" i="4"/>
  <c r="AK90" i="4"/>
  <c r="AK91" i="4"/>
  <c r="AK92" i="4"/>
  <c r="AK93" i="4"/>
  <c r="AK94" i="4"/>
  <c r="AK95" i="4"/>
  <c r="AK96" i="4"/>
  <c r="AK103" i="4"/>
  <c r="AK104" i="4"/>
  <c r="AK105" i="4"/>
  <c r="AK106" i="4"/>
  <c r="AK107" i="4"/>
  <c r="AK108" i="4"/>
  <c r="AK109" i="4"/>
  <c r="AK110" i="4"/>
  <c r="AK111" i="4"/>
  <c r="AK112" i="4"/>
  <c r="AK113" i="4"/>
  <c r="AK114" i="4"/>
  <c r="AK115" i="4"/>
  <c r="AK116" i="4"/>
  <c r="AK117" i="4"/>
  <c r="AK118" i="4"/>
  <c r="AK119" i="4"/>
  <c r="AK120" i="4"/>
  <c r="AK121" i="4"/>
  <c r="AK122" i="4"/>
  <c r="AK123" i="4"/>
  <c r="AK124" i="4"/>
  <c r="AK125" i="4"/>
  <c r="AK126" i="4"/>
  <c r="AK127" i="4"/>
  <c r="AK128"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59" i="4"/>
  <c r="AK160" i="4"/>
  <c r="AK161" i="4"/>
  <c r="AK162" i="4"/>
  <c r="AK163" i="4"/>
  <c r="AK164" i="4"/>
  <c r="AK165" i="4"/>
  <c r="AK166" i="4"/>
  <c r="AK167" i="4"/>
  <c r="AK168" i="4"/>
  <c r="AK169" i="4"/>
  <c r="AK170" i="4"/>
  <c r="AK171" i="4"/>
  <c r="AK172" i="4"/>
  <c r="AK173" i="4"/>
  <c r="AK174" i="4"/>
  <c r="AK175" i="4"/>
  <c r="AK176" i="4"/>
  <c r="AK177" i="4"/>
  <c r="AK178" i="4"/>
  <c r="AK179" i="4"/>
  <c r="AK180" i="4"/>
  <c r="AK181" i="4"/>
  <c r="AK182" i="4"/>
  <c r="AK183" i="4"/>
  <c r="AK184" i="4"/>
  <c r="AK185" i="4"/>
  <c r="AK186" i="4"/>
  <c r="AK187" i="4"/>
  <c r="AK188" i="4"/>
  <c r="AK189" i="4"/>
  <c r="AK190" i="4"/>
  <c r="AK191" i="4"/>
  <c r="AK192" i="4"/>
  <c r="AK193" i="4"/>
  <c r="AK194" i="4"/>
  <c r="AK195" i="4"/>
  <c r="AK196" i="4"/>
  <c r="AK197" i="4"/>
  <c r="AK198" i="4"/>
  <c r="AK199" i="4"/>
  <c r="AK200" i="4"/>
  <c r="AK201" i="4"/>
  <c r="AK202" i="4"/>
  <c r="AK203" i="4"/>
  <c r="AK204" i="4"/>
  <c r="AK205" i="4"/>
  <c r="AK206" i="4"/>
  <c r="AK207"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37" i="4"/>
  <c r="AK238" i="4"/>
  <c r="AK239" i="4"/>
  <c r="AK240" i="4"/>
  <c r="AK241" i="4"/>
  <c r="AK242" i="4"/>
  <c r="AK243" i="4"/>
  <c r="AK244" i="4"/>
  <c r="AK245" i="4"/>
  <c r="AK246" i="4"/>
  <c r="AK247" i="4"/>
  <c r="AK248" i="4"/>
  <c r="AK249" i="4"/>
  <c r="AK250" i="4"/>
  <c r="AK251" i="4"/>
  <c r="AK252" i="4"/>
  <c r="AK253" i="4"/>
  <c r="AK254" i="4"/>
  <c r="AK255" i="4"/>
  <c r="AK256" i="4"/>
  <c r="AK257" i="4"/>
  <c r="AK258" i="4"/>
  <c r="AK259" i="4"/>
  <c r="AK260" i="4"/>
  <c r="AK261" i="4"/>
  <c r="AK262" i="4"/>
  <c r="AK263" i="4"/>
  <c r="AK264" i="4"/>
  <c r="AK265" i="4"/>
  <c r="AK266" i="4"/>
  <c r="AK267" i="4"/>
  <c r="AK268" i="4"/>
  <c r="AK269" i="4"/>
  <c r="AK270" i="4"/>
  <c r="AK271" i="4"/>
  <c r="AK272" i="4"/>
  <c r="AK273" i="4"/>
  <c r="AK274" i="4"/>
  <c r="AK275"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07" i="4"/>
  <c r="AK308" i="4"/>
  <c r="AK309" i="4"/>
  <c r="AK310" i="4"/>
  <c r="AK311" i="4"/>
  <c r="AK312" i="4"/>
  <c r="AK313" i="4"/>
  <c r="AK314" i="4"/>
  <c r="AK315" i="4"/>
  <c r="AK316" i="4"/>
  <c r="AK317" i="4"/>
  <c r="AK318" i="4"/>
  <c r="AK319" i="4"/>
  <c r="AK320" i="4"/>
  <c r="AK321" i="4"/>
  <c r="AK322" i="4"/>
  <c r="AK323" i="4"/>
  <c r="AK324" i="4"/>
  <c r="AK325" i="4"/>
  <c r="AK326" i="4"/>
  <c r="AK327" i="4"/>
  <c r="AK328" i="4"/>
  <c r="AK329" i="4"/>
  <c r="AK330" i="4"/>
  <c r="AK331" i="4"/>
  <c r="AK332" i="4"/>
  <c r="AK333" i="4"/>
  <c r="AK334" i="4"/>
  <c r="AK335" i="4"/>
  <c r="AK336" i="4"/>
  <c r="AK337" i="4"/>
  <c r="AK338" i="4"/>
  <c r="AK339" i="4"/>
  <c r="AK340" i="4"/>
  <c r="AK341" i="4"/>
  <c r="AK342" i="4"/>
  <c r="AK343" i="4"/>
  <c r="AK344" i="4"/>
  <c r="AK345" i="4"/>
  <c r="AK346" i="4"/>
  <c r="AK347" i="4"/>
  <c r="AK348" i="4"/>
  <c r="AK349" i="4"/>
  <c r="AK350" i="4"/>
  <c r="AK351" i="4"/>
  <c r="AK352" i="4"/>
  <c r="AK353" i="4"/>
  <c r="AK354"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87" i="4"/>
  <c r="AK388" i="4"/>
  <c r="AK389" i="4"/>
  <c r="AK390" i="4"/>
  <c r="AK391" i="4"/>
  <c r="AK392" i="4"/>
  <c r="AK393" i="4"/>
  <c r="AK394" i="4"/>
  <c r="AK395" i="4"/>
  <c r="AK396" i="4"/>
  <c r="AK397" i="4"/>
  <c r="AK398" i="4"/>
  <c r="AK399" i="4"/>
  <c r="AK400" i="4"/>
  <c r="AK401" i="4"/>
  <c r="AK402" i="4"/>
  <c r="AK403" i="4"/>
  <c r="AK404" i="4"/>
  <c r="AK405" i="4"/>
  <c r="AK406" i="4"/>
  <c r="AK407" i="4"/>
  <c r="AK408" i="4"/>
  <c r="AK409" i="4"/>
  <c r="AK410" i="4"/>
  <c r="AK411" i="4"/>
  <c r="AK412" i="4"/>
  <c r="AK413" i="4"/>
  <c r="AK414" i="4"/>
  <c r="AK415" i="4"/>
  <c r="AK416" i="4"/>
  <c r="AK417" i="4"/>
  <c r="AK418" i="4"/>
  <c r="AK419" i="4"/>
  <c r="AK420" i="4"/>
  <c r="AK421" i="4"/>
  <c r="AK422" i="4"/>
  <c r="AK423" i="4"/>
  <c r="AK424" i="4"/>
  <c r="AK425" i="4"/>
  <c r="AK426" i="4"/>
  <c r="AK427" i="4"/>
  <c r="AK428" i="4"/>
  <c r="AK429"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4" i="4"/>
  <c r="AK475" i="4"/>
  <c r="AK476" i="4"/>
  <c r="AK477" i="4"/>
  <c r="AK478" i="4"/>
  <c r="AK479" i="4"/>
  <c r="AK480" i="4"/>
  <c r="AK481" i="4"/>
  <c r="AK482" i="4"/>
  <c r="AK483" i="4"/>
  <c r="AK484" i="4"/>
  <c r="AK485" i="4"/>
  <c r="AK486" i="4"/>
  <c r="AK487" i="4"/>
  <c r="AK488" i="4"/>
  <c r="AK489" i="4"/>
  <c r="AK490" i="4"/>
  <c r="AK491" i="4"/>
  <c r="AK492" i="4"/>
  <c r="AK493" i="4"/>
  <c r="AK494" i="4"/>
  <c r="AK495" i="4"/>
  <c r="AK496" i="4"/>
  <c r="AK497" i="4"/>
  <c r="AK498" i="4"/>
  <c r="AK499" i="4"/>
  <c r="AK500" i="4"/>
  <c r="AK503" i="4"/>
  <c r="AK504" i="4"/>
  <c r="AK505" i="4"/>
  <c r="AK506" i="4"/>
  <c r="AK507"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37" i="4"/>
  <c r="AK538" i="4"/>
  <c r="AK539" i="4"/>
  <c r="AK540" i="4"/>
  <c r="AK541" i="4"/>
  <c r="AK542" i="4"/>
  <c r="AK543" i="4"/>
  <c r="AK544" i="4"/>
  <c r="AK545" i="4"/>
  <c r="AK546" i="4"/>
  <c r="AK547" i="4"/>
  <c r="AK548" i="4"/>
  <c r="AK551" i="4"/>
  <c r="AK552" i="4"/>
  <c r="AK553" i="4"/>
  <c r="AK554" i="4"/>
  <c r="AK555" i="4"/>
  <c r="AK556" i="4"/>
  <c r="AK557" i="4"/>
  <c r="AK558" i="4"/>
  <c r="AK559" i="4"/>
  <c r="AK560" i="4"/>
  <c r="AK3" i="4"/>
  <c r="AF4" i="4"/>
  <c r="AG4" i="4" s="1"/>
  <c r="AF5" i="4"/>
  <c r="AG5" i="4" s="1"/>
  <c r="AF6" i="4"/>
  <c r="AG6" i="4" s="1"/>
  <c r="AF7" i="4"/>
  <c r="AG7" i="4" s="1"/>
  <c r="AF8" i="4"/>
  <c r="AG8" i="4" s="1"/>
  <c r="AF9" i="4"/>
  <c r="AG9" i="4" s="1"/>
  <c r="AF10" i="4"/>
  <c r="AG10" i="4" s="1"/>
  <c r="AF11" i="4"/>
  <c r="AG11" i="4" s="1"/>
  <c r="AF12" i="4"/>
  <c r="AG12" i="4" s="1"/>
  <c r="AF13" i="4"/>
  <c r="AG13" i="4" s="1"/>
  <c r="AF14" i="4"/>
  <c r="AG14" i="4" s="1"/>
  <c r="AF15" i="4"/>
  <c r="AG15" i="4" s="1"/>
  <c r="AF16" i="4"/>
  <c r="AG16" i="4" s="1"/>
  <c r="AF17" i="4"/>
  <c r="AG17" i="4" s="1"/>
  <c r="AF18" i="4"/>
  <c r="AG18" i="4" s="1"/>
  <c r="AF19" i="4"/>
  <c r="AG19" i="4" s="1"/>
  <c r="AF20" i="4"/>
  <c r="AG20" i="4" s="1"/>
  <c r="AF21" i="4"/>
  <c r="AG21" i="4" s="1"/>
  <c r="AF22" i="4"/>
  <c r="AG22" i="4" s="1"/>
  <c r="AF23" i="4"/>
  <c r="AG23" i="4" s="1"/>
  <c r="AF24" i="4"/>
  <c r="AG24" i="4" s="1"/>
  <c r="AF25" i="4"/>
  <c r="AG25" i="4" s="1"/>
  <c r="AF26" i="4"/>
  <c r="AG26" i="4" s="1"/>
  <c r="AF27" i="4"/>
  <c r="AG27" i="4" s="1"/>
  <c r="AF28" i="4"/>
  <c r="AG28" i="4" s="1"/>
  <c r="AF29" i="4"/>
  <c r="AG29" i="4" s="1"/>
  <c r="AF30" i="4"/>
  <c r="AG30" i="4" s="1"/>
  <c r="AF31" i="4"/>
  <c r="AG31" i="4" s="1"/>
  <c r="AF32" i="4"/>
  <c r="AG32" i="4" s="1"/>
  <c r="AF33" i="4"/>
  <c r="AG33" i="4" s="1"/>
  <c r="AF34" i="4"/>
  <c r="AG34" i="4" s="1"/>
  <c r="AF35" i="4"/>
  <c r="AG35" i="4" s="1"/>
  <c r="AF36" i="4"/>
  <c r="AG36" i="4" s="1"/>
  <c r="AF37" i="4"/>
  <c r="AG37" i="4" s="1"/>
  <c r="AF38" i="4"/>
  <c r="AG38" i="4" s="1"/>
  <c r="AF39" i="4"/>
  <c r="AG39" i="4" s="1"/>
  <c r="AF40" i="4"/>
  <c r="AG40" i="4" s="1"/>
  <c r="AF41" i="4"/>
  <c r="AG41" i="4" s="1"/>
  <c r="AF42" i="4"/>
  <c r="AG42" i="4" s="1"/>
  <c r="AF43" i="4"/>
  <c r="AG43" i="4" s="1"/>
  <c r="AF44" i="4"/>
  <c r="AG44" i="4" s="1"/>
  <c r="AF45" i="4"/>
  <c r="AG45" i="4" s="1"/>
  <c r="AF46" i="4"/>
  <c r="AG46" i="4" s="1"/>
  <c r="AF47" i="4"/>
  <c r="AG47" i="4" s="1"/>
  <c r="AF48" i="4"/>
  <c r="AG48" i="4" s="1"/>
  <c r="AF49" i="4"/>
  <c r="AG49" i="4" s="1"/>
  <c r="AF50" i="4"/>
  <c r="AG50" i="4" s="1"/>
  <c r="AF51" i="4"/>
  <c r="AG51" i="4" s="1"/>
  <c r="AF52" i="4"/>
  <c r="AG52" i="4" s="1"/>
  <c r="AF53" i="4"/>
  <c r="AG53" i="4" s="1"/>
  <c r="AF54" i="4"/>
  <c r="AG54" i="4" s="1"/>
  <c r="AF55" i="4"/>
  <c r="AG55" i="4" s="1"/>
  <c r="AF56" i="4"/>
  <c r="AG56" i="4" s="1"/>
  <c r="AF57" i="4"/>
  <c r="AG57" i="4" s="1"/>
  <c r="AF58" i="4"/>
  <c r="AG58" i="4" s="1"/>
  <c r="AF59" i="4"/>
  <c r="AG59" i="4" s="1"/>
  <c r="AF60" i="4"/>
  <c r="AG60" i="4" s="1"/>
  <c r="AF61" i="4"/>
  <c r="AG61" i="4" s="1"/>
  <c r="AF62" i="4"/>
  <c r="AG62" i="4" s="1"/>
  <c r="AF63" i="4"/>
  <c r="AG63" i="4" s="1"/>
  <c r="AF64" i="4"/>
  <c r="AG64" i="4" s="1"/>
  <c r="AF65" i="4"/>
  <c r="AG65" i="4" s="1"/>
  <c r="AF66" i="4"/>
  <c r="AG66" i="4" s="1"/>
  <c r="AF152" i="4"/>
  <c r="AG152" i="4" s="1"/>
  <c r="AF68" i="4"/>
  <c r="AG68" i="4" s="1"/>
  <c r="AF67" i="4"/>
  <c r="AG67" i="4" s="1"/>
  <c r="AF70" i="4"/>
  <c r="AG70" i="4" s="1"/>
  <c r="AF69" i="4"/>
  <c r="AG69" i="4" s="1"/>
  <c r="AF72" i="4"/>
  <c r="AG72" i="4" s="1"/>
  <c r="AF73" i="4"/>
  <c r="AG73" i="4" s="1"/>
  <c r="AF71" i="4"/>
  <c r="AG71" i="4" s="1"/>
  <c r="AF75" i="4"/>
  <c r="AG75" i="4" s="1"/>
  <c r="AF76" i="4"/>
  <c r="AG76" i="4" s="1"/>
  <c r="AF74" i="4"/>
  <c r="AG74" i="4" s="1"/>
  <c r="AF78" i="4"/>
  <c r="AG78" i="4" s="1"/>
  <c r="AF77" i="4"/>
  <c r="AG77" i="4" s="1"/>
  <c r="AF80" i="4"/>
  <c r="AG80" i="4" s="1"/>
  <c r="AF81" i="4"/>
  <c r="AG81" i="4" s="1"/>
  <c r="AF79" i="4"/>
  <c r="AG79" i="4" s="1"/>
  <c r="AF82" i="4"/>
  <c r="AG82" i="4" s="1"/>
  <c r="AF84" i="4"/>
  <c r="AG84" i="4" s="1"/>
  <c r="AF85" i="4"/>
  <c r="AG85" i="4" s="1"/>
  <c r="AF83" i="4"/>
  <c r="AG83" i="4" s="1"/>
  <c r="AF87" i="4"/>
  <c r="AG87" i="4" s="1"/>
  <c r="AF88" i="4"/>
  <c r="AG88" i="4" s="1"/>
  <c r="AF89" i="4"/>
  <c r="AG89" i="4" s="1"/>
  <c r="AF86" i="4"/>
  <c r="AG86" i="4" s="1"/>
  <c r="AF90" i="4"/>
  <c r="AG90" i="4" s="1"/>
  <c r="AF92" i="4"/>
  <c r="AG92" i="4" s="1"/>
  <c r="AF91" i="4"/>
  <c r="AG91" i="4" s="1"/>
  <c r="AF94" i="4"/>
  <c r="AG94" i="4" s="1"/>
  <c r="AF93" i="4"/>
  <c r="AG93" i="4" s="1"/>
  <c r="AF96" i="4"/>
  <c r="AG96" i="4" s="1"/>
  <c r="AF97" i="4"/>
  <c r="AG97" i="4" s="1"/>
  <c r="AF98" i="4"/>
  <c r="AG98" i="4" s="1"/>
  <c r="AF99" i="4"/>
  <c r="AG99" i="4" s="1"/>
  <c r="AF100" i="4"/>
  <c r="AG100" i="4" s="1"/>
  <c r="AF101" i="4"/>
  <c r="AG101" i="4" s="1"/>
  <c r="AF102" i="4"/>
  <c r="AG102" i="4" s="1"/>
  <c r="AF103" i="4"/>
  <c r="AG103" i="4" s="1"/>
  <c r="AF104" i="4"/>
  <c r="AG104" i="4" s="1"/>
  <c r="AF105" i="4"/>
  <c r="AG105" i="4" s="1"/>
  <c r="AF95" i="4"/>
  <c r="AG95" i="4" s="1"/>
  <c r="AF106" i="4"/>
  <c r="AG106" i="4" s="1"/>
  <c r="AF208" i="4"/>
  <c r="AG208" i="4" s="1"/>
  <c r="AF107" i="4"/>
  <c r="AG107" i="4" s="1"/>
  <c r="AF108" i="4"/>
  <c r="AG108" i="4" s="1"/>
  <c r="AF109" i="4"/>
  <c r="AG109" i="4" s="1"/>
  <c r="AF110" i="4"/>
  <c r="AG110" i="4" s="1"/>
  <c r="AF111" i="4"/>
  <c r="AG111" i="4" s="1"/>
  <c r="AF211" i="4"/>
  <c r="AG211" i="4" s="1"/>
  <c r="AF115" i="4"/>
  <c r="AG115" i="4" s="1"/>
  <c r="AF116" i="4"/>
  <c r="AG116" i="4" s="1"/>
  <c r="AF117" i="4"/>
  <c r="AG117" i="4" s="1"/>
  <c r="AF118" i="4"/>
  <c r="AG118" i="4" s="1"/>
  <c r="AF119" i="4"/>
  <c r="AG119" i="4" s="1"/>
  <c r="AF120" i="4"/>
  <c r="AG120" i="4" s="1"/>
  <c r="AF121" i="4"/>
  <c r="AG121" i="4" s="1"/>
  <c r="AF122" i="4"/>
  <c r="AG122" i="4" s="1"/>
  <c r="AF123" i="4"/>
  <c r="AG123" i="4" s="1"/>
  <c r="AF124" i="4"/>
  <c r="AG124" i="4" s="1"/>
  <c r="AF125" i="4"/>
  <c r="AG125" i="4" s="1"/>
  <c r="AF126" i="4"/>
  <c r="AG126" i="4" s="1"/>
  <c r="AF127" i="4"/>
  <c r="AG127" i="4" s="1"/>
  <c r="AF128" i="4"/>
  <c r="AG128" i="4" s="1"/>
  <c r="AF129" i="4"/>
  <c r="AG129" i="4" s="1"/>
  <c r="AF130" i="4"/>
  <c r="AG130" i="4" s="1"/>
  <c r="AF131" i="4"/>
  <c r="AG131" i="4" s="1"/>
  <c r="AF132" i="4"/>
  <c r="AG132" i="4" s="1"/>
  <c r="AF133" i="4"/>
  <c r="AG133" i="4" s="1"/>
  <c r="AF134" i="4"/>
  <c r="AG134" i="4" s="1"/>
  <c r="AF135" i="4"/>
  <c r="AG135" i="4" s="1"/>
  <c r="AF136" i="4"/>
  <c r="AG136" i="4" s="1"/>
  <c r="AF137" i="4"/>
  <c r="AG137" i="4" s="1"/>
  <c r="AF138" i="4"/>
  <c r="AG138" i="4" s="1"/>
  <c r="AF139" i="4"/>
  <c r="AG139" i="4" s="1"/>
  <c r="AF140" i="4"/>
  <c r="AG140" i="4" s="1"/>
  <c r="AF141" i="4"/>
  <c r="AG141" i="4" s="1"/>
  <c r="AF142" i="4"/>
  <c r="AG142" i="4" s="1"/>
  <c r="AF143" i="4"/>
  <c r="AG143" i="4" s="1"/>
  <c r="AF144" i="4"/>
  <c r="AG144" i="4" s="1"/>
  <c r="AF145" i="4"/>
  <c r="AG145" i="4" s="1"/>
  <c r="AF146" i="4"/>
  <c r="AG146" i="4" s="1"/>
  <c r="AF147" i="4"/>
  <c r="AG147" i="4" s="1"/>
  <c r="AF148" i="4"/>
  <c r="AG148" i="4" s="1"/>
  <c r="AF149" i="4"/>
  <c r="AG149" i="4" s="1"/>
  <c r="AF150" i="4"/>
  <c r="AG150" i="4" s="1"/>
  <c r="AF151" i="4"/>
  <c r="AG151" i="4" s="1"/>
  <c r="AF112" i="4"/>
  <c r="AG112" i="4" s="1"/>
  <c r="AF113" i="4"/>
  <c r="AG113" i="4" s="1"/>
  <c r="AF114" i="4"/>
  <c r="AG114" i="4" s="1"/>
  <c r="AF155" i="4"/>
  <c r="AG155" i="4" s="1"/>
  <c r="AG156" i="4"/>
  <c r="AG157" i="4"/>
  <c r="AF158" i="4"/>
  <c r="AG158" i="4" s="1"/>
  <c r="AF159" i="4"/>
  <c r="AG159" i="4" s="1"/>
  <c r="AF160" i="4"/>
  <c r="AG160" i="4" s="1"/>
  <c r="AG161" i="4"/>
  <c r="AF162" i="4"/>
  <c r="AG162" i="4" s="1"/>
  <c r="AF163" i="4"/>
  <c r="AG163" i="4" s="1"/>
  <c r="AG164" i="4"/>
  <c r="AG165" i="4"/>
  <c r="AF166" i="4"/>
  <c r="AG166" i="4" s="1"/>
  <c r="AG167" i="4"/>
  <c r="AF171" i="4"/>
  <c r="AG171" i="4" s="1"/>
  <c r="AF172" i="4"/>
  <c r="AG172" i="4" s="1"/>
  <c r="AF173" i="4"/>
  <c r="AG173" i="4" s="1"/>
  <c r="AF176" i="4"/>
  <c r="AG176" i="4" s="1"/>
  <c r="AF196" i="4"/>
  <c r="AG196" i="4" s="1"/>
  <c r="AF154" i="4"/>
  <c r="AG154" i="4" s="1"/>
  <c r="AF174" i="4"/>
  <c r="AG174" i="4" s="1"/>
  <c r="AF175" i="4"/>
  <c r="AG175" i="4" s="1"/>
  <c r="AF197" i="4"/>
  <c r="AG197" i="4" s="1"/>
  <c r="AF177" i="4"/>
  <c r="AG177" i="4" s="1"/>
  <c r="AF178" i="4"/>
  <c r="AG178" i="4" s="1"/>
  <c r="AF179" i="4"/>
  <c r="AG179" i="4" s="1"/>
  <c r="AF180" i="4"/>
  <c r="AG180" i="4" s="1"/>
  <c r="AF181" i="4"/>
  <c r="AG181" i="4" s="1"/>
  <c r="AF182" i="4"/>
  <c r="AG182" i="4" s="1"/>
  <c r="AF183" i="4"/>
  <c r="AG183" i="4" s="1"/>
  <c r="AF184" i="4"/>
  <c r="AG184" i="4" s="1"/>
  <c r="AF185" i="4"/>
  <c r="AG185" i="4" s="1"/>
  <c r="AF186" i="4"/>
  <c r="AG186" i="4" s="1"/>
  <c r="AF187" i="4"/>
  <c r="AG187" i="4" s="1"/>
  <c r="AF188" i="4"/>
  <c r="AG188" i="4" s="1"/>
  <c r="AF189" i="4"/>
  <c r="AG189" i="4" s="1"/>
  <c r="AF190" i="4"/>
  <c r="AG190" i="4" s="1"/>
  <c r="AF191" i="4"/>
  <c r="AG191" i="4" s="1"/>
  <c r="AF192" i="4"/>
  <c r="AG192" i="4" s="1"/>
  <c r="AF193" i="4"/>
  <c r="AG193" i="4" s="1"/>
  <c r="AF194" i="4"/>
  <c r="AG194" i="4" s="1"/>
  <c r="AF195" i="4"/>
  <c r="AG195" i="4" s="1"/>
  <c r="AF198" i="4"/>
  <c r="AG198" i="4" s="1"/>
  <c r="AF169" i="4"/>
  <c r="AG169" i="4" s="1"/>
  <c r="AF153" i="4"/>
  <c r="AG153" i="4" s="1"/>
  <c r="AF199" i="4"/>
  <c r="AG199" i="4" s="1"/>
  <c r="AF170" i="4"/>
  <c r="AG170" i="4" s="1"/>
  <c r="AF200" i="4"/>
  <c r="AG200" i="4" s="1"/>
  <c r="AF202" i="4"/>
  <c r="AG202" i="4" s="1"/>
  <c r="AF203" i="4"/>
  <c r="AG203" i="4" s="1"/>
  <c r="AF204" i="4"/>
  <c r="AG204" i="4" s="1"/>
  <c r="AF205" i="4"/>
  <c r="AG205" i="4" s="1"/>
  <c r="AF206" i="4"/>
  <c r="AG206" i="4" s="1"/>
  <c r="AF207" i="4"/>
  <c r="AG207" i="4" s="1"/>
  <c r="AF201" i="4"/>
  <c r="AG201" i="4" s="1"/>
  <c r="AF220" i="4"/>
  <c r="AG220" i="4" s="1"/>
  <c r="AF364" i="4"/>
  <c r="AG364" i="4" s="1"/>
  <c r="AF365" i="4"/>
  <c r="AG365" i="4" s="1"/>
  <c r="AF212" i="4"/>
  <c r="AG212" i="4" s="1"/>
  <c r="AF213" i="4"/>
  <c r="AG213" i="4" s="1"/>
  <c r="AF214" i="4"/>
  <c r="AG214" i="4" s="1"/>
  <c r="AF215" i="4"/>
  <c r="AG215" i="4" s="1"/>
  <c r="AF216" i="4"/>
  <c r="AG216" i="4" s="1"/>
  <c r="AF217" i="4"/>
  <c r="AG217" i="4" s="1"/>
  <c r="AF218" i="4"/>
  <c r="AG218" i="4" s="1"/>
  <c r="AF219" i="4"/>
  <c r="AG219" i="4" s="1"/>
  <c r="AF168" i="4"/>
  <c r="AG168" i="4" s="1"/>
  <c r="AF221" i="4"/>
  <c r="AG221" i="4" s="1"/>
  <c r="AF222" i="4"/>
  <c r="AG222" i="4" s="1"/>
  <c r="AF223" i="4"/>
  <c r="AG223" i="4" s="1"/>
  <c r="AF224" i="4"/>
  <c r="AG224" i="4" s="1"/>
  <c r="AF225" i="4"/>
  <c r="AG225" i="4" s="1"/>
  <c r="AF226" i="4"/>
  <c r="AG226" i="4" s="1"/>
  <c r="AF227" i="4"/>
  <c r="AG227" i="4" s="1"/>
  <c r="AF228" i="4"/>
  <c r="AG228" i="4" s="1"/>
  <c r="AF229" i="4"/>
  <c r="AG229" i="4" s="1"/>
  <c r="AF230" i="4"/>
  <c r="AG230" i="4" s="1"/>
  <c r="AF231" i="4"/>
  <c r="AG231" i="4" s="1"/>
  <c r="AF232" i="4"/>
  <c r="AG232" i="4" s="1"/>
  <c r="AF233" i="4"/>
  <c r="AG233" i="4" s="1"/>
  <c r="AF234" i="4"/>
  <c r="AG234" i="4" s="1"/>
  <c r="AF235" i="4"/>
  <c r="AG235" i="4" s="1"/>
  <c r="AF236" i="4"/>
  <c r="AG236" i="4" s="1"/>
  <c r="AF237" i="4"/>
  <c r="AG237" i="4" s="1"/>
  <c r="AF238" i="4"/>
  <c r="AG238" i="4" s="1"/>
  <c r="AF239" i="4"/>
  <c r="AG239" i="4" s="1"/>
  <c r="AF240" i="4"/>
  <c r="AG240" i="4" s="1"/>
  <c r="AF241" i="4"/>
  <c r="AG241" i="4" s="1"/>
  <c r="AF242" i="4"/>
  <c r="AG242" i="4" s="1"/>
  <c r="AF243" i="4"/>
  <c r="AG243" i="4" s="1"/>
  <c r="AF244" i="4"/>
  <c r="AG244" i="4" s="1"/>
  <c r="AF245" i="4"/>
  <c r="AG245" i="4" s="1"/>
  <c r="AF246" i="4"/>
  <c r="AG246" i="4" s="1"/>
  <c r="AF247" i="4"/>
  <c r="AG247" i="4" s="1"/>
  <c r="AF248" i="4"/>
  <c r="AG248" i="4" s="1"/>
  <c r="AF249" i="4"/>
  <c r="AG249" i="4" s="1"/>
  <c r="AF250" i="4"/>
  <c r="AG250" i="4" s="1"/>
  <c r="AF251" i="4"/>
  <c r="AG251" i="4" s="1"/>
  <c r="AF252" i="4"/>
  <c r="AG252" i="4" s="1"/>
  <c r="AF253" i="4"/>
  <c r="AG253" i="4" s="1"/>
  <c r="AF254" i="4"/>
  <c r="AG254" i="4" s="1"/>
  <c r="AF255" i="4"/>
  <c r="AG255" i="4" s="1"/>
  <c r="AF256" i="4"/>
  <c r="AG256" i="4" s="1"/>
  <c r="AF257" i="4"/>
  <c r="AG257" i="4" s="1"/>
  <c r="AF258" i="4"/>
  <c r="AG258" i="4" s="1"/>
  <c r="AF259" i="4"/>
  <c r="AG259" i="4" s="1"/>
  <c r="AF260" i="4"/>
  <c r="AG260" i="4" s="1"/>
  <c r="AF261" i="4"/>
  <c r="AG261" i="4" s="1"/>
  <c r="AF262" i="4"/>
  <c r="AG262" i="4" s="1"/>
  <c r="AF263" i="4"/>
  <c r="AG263" i="4" s="1"/>
  <c r="AF264" i="4"/>
  <c r="AG264" i="4" s="1"/>
  <c r="AF265" i="4"/>
  <c r="AG265" i="4" s="1"/>
  <c r="AF266" i="4"/>
  <c r="AG266" i="4" s="1"/>
  <c r="AF267" i="4"/>
  <c r="AG267" i="4" s="1"/>
  <c r="AF268" i="4"/>
  <c r="AG268" i="4" s="1"/>
  <c r="AF269" i="4"/>
  <c r="AG269" i="4" s="1"/>
  <c r="AF270" i="4"/>
  <c r="AG270" i="4" s="1"/>
  <c r="AF271" i="4"/>
  <c r="AG271" i="4" s="1"/>
  <c r="AF272" i="4"/>
  <c r="AG272" i="4" s="1"/>
  <c r="AF273" i="4"/>
  <c r="AG273" i="4" s="1"/>
  <c r="AF274" i="4"/>
  <c r="AG274" i="4" s="1"/>
  <c r="AF275" i="4"/>
  <c r="AG275" i="4" s="1"/>
  <c r="AF276" i="4"/>
  <c r="AG276" i="4" s="1"/>
  <c r="AF277" i="4"/>
  <c r="AG277" i="4" s="1"/>
  <c r="AF278" i="4"/>
  <c r="AG278" i="4" s="1"/>
  <c r="AF279" i="4"/>
  <c r="AG279" i="4" s="1"/>
  <c r="AF280" i="4"/>
  <c r="AG280" i="4" s="1"/>
  <c r="AF281" i="4"/>
  <c r="AG281" i="4" s="1"/>
  <c r="AF282" i="4"/>
  <c r="AG282" i="4" s="1"/>
  <c r="AF283" i="4"/>
  <c r="AG283" i="4" s="1"/>
  <c r="AF284" i="4"/>
  <c r="AG284" i="4" s="1"/>
  <c r="AF285" i="4"/>
  <c r="AG285" i="4" s="1"/>
  <c r="AF286" i="4"/>
  <c r="AG286" i="4" s="1"/>
  <c r="AF287" i="4"/>
  <c r="AG287" i="4" s="1"/>
  <c r="AF288" i="4"/>
  <c r="AG288" i="4" s="1"/>
  <c r="AF289" i="4"/>
  <c r="AG289" i="4" s="1"/>
  <c r="AF290" i="4"/>
  <c r="AG290" i="4" s="1"/>
  <c r="AF291" i="4"/>
  <c r="AG291" i="4" s="1"/>
  <c r="AF292" i="4"/>
  <c r="AG292" i="4" s="1"/>
  <c r="AF293" i="4"/>
  <c r="AG293" i="4" s="1"/>
  <c r="AF294" i="4"/>
  <c r="AG294" i="4" s="1"/>
  <c r="AF295" i="4"/>
  <c r="AG295" i="4" s="1"/>
  <c r="AF296" i="4"/>
  <c r="AG296" i="4" s="1"/>
  <c r="AF297" i="4"/>
  <c r="AG297" i="4" s="1"/>
  <c r="AF298" i="4"/>
  <c r="AG298" i="4" s="1"/>
  <c r="AF299" i="4"/>
  <c r="AG299" i="4" s="1"/>
  <c r="AF300" i="4"/>
  <c r="AG300" i="4" s="1"/>
  <c r="AF301" i="4"/>
  <c r="AG301" i="4" s="1"/>
  <c r="AF302" i="4"/>
  <c r="AG302" i="4" s="1"/>
  <c r="AF303" i="4"/>
  <c r="AG303" i="4" s="1"/>
  <c r="AF304" i="4"/>
  <c r="AG304" i="4" s="1"/>
  <c r="AF305" i="4"/>
  <c r="AG305" i="4" s="1"/>
  <c r="AF306" i="4"/>
  <c r="AG306" i="4" s="1"/>
  <c r="AF307" i="4"/>
  <c r="AG307" i="4" s="1"/>
  <c r="AF308" i="4"/>
  <c r="AG308" i="4" s="1"/>
  <c r="AF309" i="4"/>
  <c r="AG309" i="4" s="1"/>
  <c r="AF310" i="4"/>
  <c r="AG310" i="4" s="1"/>
  <c r="AF311" i="4"/>
  <c r="AG311" i="4" s="1"/>
  <c r="AF312" i="4"/>
  <c r="AG312" i="4" s="1"/>
  <c r="AF313" i="4"/>
  <c r="AG313" i="4" s="1"/>
  <c r="AF314" i="4"/>
  <c r="AG314" i="4" s="1"/>
  <c r="AF315" i="4"/>
  <c r="AG315" i="4" s="1"/>
  <c r="AF316" i="4"/>
  <c r="AG316" i="4" s="1"/>
  <c r="AF317" i="4"/>
  <c r="AG317" i="4" s="1"/>
  <c r="AF318" i="4"/>
  <c r="AG318" i="4" s="1"/>
  <c r="AF319" i="4"/>
  <c r="AG319" i="4" s="1"/>
  <c r="AF320" i="4"/>
  <c r="AG320" i="4" s="1"/>
  <c r="AF321" i="4"/>
  <c r="AG321" i="4" s="1"/>
  <c r="AF322" i="4"/>
  <c r="AG322" i="4" s="1"/>
  <c r="AF323" i="4"/>
  <c r="AG323" i="4" s="1"/>
  <c r="AF324" i="4"/>
  <c r="AG324" i="4" s="1"/>
  <c r="AF325" i="4"/>
  <c r="AG325" i="4" s="1"/>
  <c r="AF326" i="4"/>
  <c r="AG326" i="4" s="1"/>
  <c r="AF327" i="4"/>
  <c r="AG327" i="4" s="1"/>
  <c r="AF328" i="4"/>
  <c r="AG328" i="4" s="1"/>
  <c r="AF329" i="4"/>
  <c r="AG329" i="4" s="1"/>
  <c r="AF330" i="4"/>
  <c r="AG330" i="4" s="1"/>
  <c r="AF331" i="4"/>
  <c r="AG331" i="4" s="1"/>
  <c r="AF332" i="4"/>
  <c r="AG332" i="4" s="1"/>
  <c r="AF333" i="4"/>
  <c r="AG333" i="4" s="1"/>
  <c r="AF334" i="4"/>
  <c r="AG334" i="4" s="1"/>
  <c r="AF335" i="4"/>
  <c r="AG335" i="4" s="1"/>
  <c r="AF336" i="4"/>
  <c r="AG336" i="4" s="1"/>
  <c r="AF337" i="4"/>
  <c r="AG337" i="4" s="1"/>
  <c r="AF338" i="4"/>
  <c r="AG338" i="4" s="1"/>
  <c r="AF339" i="4"/>
  <c r="AG339" i="4" s="1"/>
  <c r="AF340" i="4"/>
  <c r="AG340" i="4" s="1"/>
  <c r="AF341" i="4"/>
  <c r="AG341" i="4" s="1"/>
  <c r="AF342" i="4"/>
  <c r="AG342" i="4" s="1"/>
  <c r="AF343" i="4"/>
  <c r="AG343" i="4" s="1"/>
  <c r="AF344" i="4"/>
  <c r="AG344" i="4" s="1"/>
  <c r="AF345" i="4"/>
  <c r="AG345" i="4" s="1"/>
  <c r="AF346" i="4"/>
  <c r="AG346" i="4" s="1"/>
  <c r="AF347" i="4"/>
  <c r="AG347" i="4" s="1"/>
  <c r="AF348" i="4"/>
  <c r="AG348" i="4" s="1"/>
  <c r="AF349" i="4"/>
  <c r="AG349" i="4" s="1"/>
  <c r="AF350" i="4"/>
  <c r="AG350" i="4" s="1"/>
  <c r="AF351" i="4"/>
  <c r="AG351" i="4" s="1"/>
  <c r="AF352" i="4"/>
  <c r="AG352" i="4" s="1"/>
  <c r="AF353" i="4"/>
  <c r="AG353" i="4" s="1"/>
  <c r="AF354" i="4"/>
  <c r="AG354" i="4" s="1"/>
  <c r="AF355" i="4"/>
  <c r="AG355" i="4" s="1"/>
  <c r="AF356" i="4"/>
  <c r="AG356" i="4" s="1"/>
  <c r="AF357" i="4"/>
  <c r="AG357" i="4" s="1"/>
  <c r="AF358" i="4"/>
  <c r="AG358" i="4" s="1"/>
  <c r="AF359" i="4"/>
  <c r="AG359" i="4" s="1"/>
  <c r="AF360" i="4"/>
  <c r="AG360" i="4" s="1"/>
  <c r="AF361" i="4"/>
  <c r="AG361" i="4" s="1"/>
  <c r="AF362" i="4"/>
  <c r="AG362" i="4" s="1"/>
  <c r="AF363" i="4"/>
  <c r="AG363" i="4" s="1"/>
  <c r="AF366" i="4"/>
  <c r="AG366" i="4" s="1"/>
  <c r="AF367" i="4"/>
  <c r="AG367" i="4" s="1"/>
  <c r="AF368" i="4"/>
  <c r="AG368" i="4" s="1"/>
  <c r="AF369" i="4"/>
  <c r="AG369" i="4" s="1"/>
  <c r="AF420" i="4"/>
  <c r="AG420" i="4" s="1"/>
  <c r="AF421" i="4"/>
  <c r="AG421" i="4" s="1"/>
  <c r="AF370" i="4"/>
  <c r="AG370" i="4" s="1"/>
  <c r="AF371" i="4"/>
  <c r="AG371" i="4" s="1"/>
  <c r="AF372" i="4"/>
  <c r="AG372" i="4" s="1"/>
  <c r="AF373" i="4"/>
  <c r="AG373" i="4" s="1"/>
  <c r="AF374" i="4"/>
  <c r="AG374" i="4" s="1"/>
  <c r="AF375" i="4"/>
  <c r="AG375" i="4" s="1"/>
  <c r="AF376" i="4"/>
  <c r="AG376" i="4" s="1"/>
  <c r="AF377" i="4"/>
  <c r="AG377" i="4" s="1"/>
  <c r="AF378" i="4"/>
  <c r="AG378" i="4" s="1"/>
  <c r="AF379" i="4"/>
  <c r="AG379" i="4" s="1"/>
  <c r="AF380" i="4"/>
  <c r="AG380" i="4" s="1"/>
  <c r="AF381" i="4"/>
  <c r="AG381" i="4" s="1"/>
  <c r="AF382" i="4"/>
  <c r="AG382" i="4" s="1"/>
  <c r="AF383" i="4"/>
  <c r="AG383" i="4" s="1"/>
  <c r="AF384" i="4"/>
  <c r="AG384" i="4" s="1"/>
  <c r="AF385" i="4"/>
  <c r="AG385" i="4" s="1"/>
  <c r="AF386" i="4"/>
  <c r="AG386" i="4" s="1"/>
  <c r="AF387" i="4"/>
  <c r="AG387" i="4" s="1"/>
  <c r="AF388" i="4"/>
  <c r="AG388" i="4" s="1"/>
  <c r="AF389" i="4"/>
  <c r="AG389" i="4" s="1"/>
  <c r="AF390" i="4"/>
  <c r="AG390" i="4" s="1"/>
  <c r="AF391" i="4"/>
  <c r="AG391" i="4" s="1"/>
  <c r="AF392" i="4"/>
  <c r="AG392" i="4" s="1"/>
  <c r="AF393" i="4"/>
  <c r="AG393" i="4" s="1"/>
  <c r="AF394" i="4"/>
  <c r="AG394" i="4" s="1"/>
  <c r="AF395" i="4"/>
  <c r="AG395" i="4" s="1"/>
  <c r="AF396" i="4"/>
  <c r="AG396" i="4" s="1"/>
  <c r="AF397" i="4"/>
  <c r="AG397" i="4" s="1"/>
  <c r="AF398" i="4"/>
  <c r="AG398" i="4" s="1"/>
  <c r="AF399" i="4"/>
  <c r="AG399" i="4" s="1"/>
  <c r="AF400" i="4"/>
  <c r="AG400" i="4" s="1"/>
  <c r="AF401" i="4"/>
  <c r="AG401" i="4" s="1"/>
  <c r="AF402" i="4"/>
  <c r="AG402" i="4" s="1"/>
  <c r="AF403" i="4"/>
  <c r="AG403" i="4" s="1"/>
  <c r="AF404" i="4"/>
  <c r="AG404" i="4" s="1"/>
  <c r="AF405" i="4"/>
  <c r="AG405" i="4" s="1"/>
  <c r="AF406" i="4"/>
  <c r="AG406" i="4" s="1"/>
  <c r="AF407" i="4"/>
  <c r="AG407" i="4" s="1"/>
  <c r="AF408" i="4"/>
  <c r="AG408" i="4" s="1"/>
  <c r="AF409" i="4"/>
  <c r="AG409" i="4" s="1"/>
  <c r="AF410" i="4"/>
  <c r="AG410" i="4" s="1"/>
  <c r="AF411" i="4"/>
  <c r="AG411" i="4" s="1"/>
  <c r="AF412" i="4"/>
  <c r="AG412" i="4" s="1"/>
  <c r="AF413" i="4"/>
  <c r="AG413" i="4" s="1"/>
  <c r="AF414" i="4"/>
  <c r="AG414" i="4" s="1"/>
  <c r="AF415" i="4"/>
  <c r="AG415" i="4" s="1"/>
  <c r="AF416" i="4"/>
  <c r="AG416" i="4" s="1"/>
  <c r="AF417" i="4"/>
  <c r="AG417" i="4" s="1"/>
  <c r="AF418" i="4"/>
  <c r="AG418" i="4" s="1"/>
  <c r="AF419" i="4"/>
  <c r="AG419" i="4" s="1"/>
  <c r="AF422" i="4"/>
  <c r="AG422" i="4" s="1"/>
  <c r="AF440" i="4"/>
  <c r="AG440" i="4" s="1"/>
  <c r="AF210" i="4"/>
  <c r="AG210" i="4" s="1"/>
  <c r="AF423" i="4"/>
  <c r="AG423" i="4" s="1"/>
  <c r="AF424" i="4"/>
  <c r="AG424" i="4" s="1"/>
  <c r="AF425" i="4"/>
  <c r="AG425" i="4" s="1"/>
  <c r="AF426" i="4"/>
  <c r="AG426" i="4" s="1"/>
  <c r="AF427" i="4"/>
  <c r="AG427" i="4" s="1"/>
  <c r="AF428" i="4"/>
  <c r="AG428" i="4" s="1"/>
  <c r="AF429" i="4"/>
  <c r="AG429" i="4" s="1"/>
  <c r="AF430" i="4"/>
  <c r="AG430" i="4" s="1"/>
  <c r="AF431" i="4"/>
  <c r="AG431" i="4" s="1"/>
  <c r="AF432" i="4"/>
  <c r="AG432" i="4" s="1"/>
  <c r="AF433" i="4"/>
  <c r="AG433" i="4" s="1"/>
  <c r="AF434" i="4"/>
  <c r="AG434" i="4" s="1"/>
  <c r="AF435" i="4"/>
  <c r="AG435" i="4" s="1"/>
  <c r="AF436" i="4"/>
  <c r="AG436" i="4" s="1"/>
  <c r="AF437" i="4"/>
  <c r="AG437" i="4" s="1"/>
  <c r="AF438" i="4"/>
  <c r="AG438" i="4" s="1"/>
  <c r="AF439" i="4"/>
  <c r="AG439" i="4" s="1"/>
  <c r="AF442" i="4"/>
  <c r="AG442" i="4" s="1"/>
  <c r="AF441" i="4"/>
  <c r="AG441" i="4" s="1"/>
  <c r="AF444" i="4"/>
  <c r="AG444" i="4" s="1"/>
  <c r="AF443" i="4"/>
  <c r="AG443" i="4" s="1"/>
  <c r="AF209" i="4"/>
  <c r="AG209" i="4" s="1"/>
  <c r="AF445" i="4"/>
  <c r="AG445" i="4" s="1"/>
  <c r="AF446" i="4"/>
  <c r="AG446" i="4" s="1"/>
  <c r="AF447" i="4"/>
  <c r="AG447" i="4" s="1"/>
  <c r="AF448" i="4"/>
  <c r="AG448" i="4" s="1"/>
  <c r="AF449" i="4"/>
  <c r="AG449" i="4" s="1"/>
  <c r="AF450" i="4"/>
  <c r="AG450" i="4" s="1"/>
  <c r="AF451" i="4"/>
  <c r="AG451" i="4" s="1"/>
  <c r="AF452" i="4"/>
  <c r="AG452" i="4" s="1"/>
  <c r="AF453" i="4"/>
  <c r="AG453" i="4" s="1"/>
  <c r="AF454" i="4"/>
  <c r="AG454" i="4" s="1"/>
  <c r="AF455" i="4"/>
  <c r="AG455" i="4" s="1"/>
  <c r="AF456" i="4"/>
  <c r="AG456" i="4" s="1"/>
  <c r="AF457" i="4"/>
  <c r="AG457" i="4" s="1"/>
  <c r="AF458" i="4"/>
  <c r="AG458" i="4" s="1"/>
  <c r="AF459" i="4"/>
  <c r="AG459" i="4" s="1"/>
  <c r="AF460" i="4"/>
  <c r="AG460" i="4" s="1"/>
  <c r="AF461" i="4"/>
  <c r="AG461" i="4" s="1"/>
  <c r="AF462" i="4"/>
  <c r="AG462" i="4" s="1"/>
  <c r="AF463" i="4"/>
  <c r="AG463" i="4" s="1"/>
  <c r="AF464" i="4"/>
  <c r="AG464" i="4" s="1"/>
  <c r="AF465" i="4"/>
  <c r="AG465" i="4" s="1"/>
  <c r="AF466" i="4"/>
  <c r="AG466" i="4" s="1"/>
  <c r="AF467" i="4"/>
  <c r="AG467" i="4" s="1"/>
  <c r="AF468" i="4"/>
  <c r="AG468" i="4" s="1"/>
  <c r="AF469" i="4"/>
  <c r="AG469" i="4" s="1"/>
  <c r="AF470" i="4"/>
  <c r="AG470" i="4" s="1"/>
  <c r="AF471" i="4"/>
  <c r="AG471" i="4" s="1"/>
  <c r="AF472" i="4"/>
  <c r="AG472" i="4" s="1"/>
  <c r="AF473" i="4"/>
  <c r="AG473" i="4" s="1"/>
  <c r="AF474" i="4"/>
  <c r="AG474" i="4" s="1"/>
  <c r="AF475" i="4"/>
  <c r="AG475" i="4" s="1"/>
  <c r="AF476" i="4"/>
  <c r="AG476" i="4" s="1"/>
  <c r="AF477" i="4"/>
  <c r="AG477" i="4" s="1"/>
  <c r="AF478" i="4"/>
  <c r="AG478" i="4" s="1"/>
  <c r="AF479" i="4"/>
  <c r="AG479" i="4" s="1"/>
  <c r="AF480" i="4"/>
  <c r="AG480" i="4" s="1"/>
  <c r="AF481" i="4"/>
  <c r="AG481" i="4" s="1"/>
  <c r="AF482" i="4"/>
  <c r="AG482" i="4" s="1"/>
  <c r="AF483" i="4"/>
  <c r="AG483" i="4" s="1"/>
  <c r="AF484" i="4"/>
  <c r="AG484" i="4" s="1"/>
  <c r="AF485" i="4"/>
  <c r="AG485" i="4" s="1"/>
  <c r="AF486" i="4"/>
  <c r="AG486" i="4" s="1"/>
  <c r="AF487" i="4"/>
  <c r="AG487" i="4" s="1"/>
  <c r="AF488" i="4"/>
  <c r="AG488" i="4" s="1"/>
  <c r="AF489" i="4"/>
  <c r="AG489" i="4" s="1"/>
  <c r="AF490" i="4"/>
  <c r="AG490" i="4" s="1"/>
  <c r="AF491" i="4"/>
  <c r="AG491" i="4" s="1"/>
  <c r="AF492" i="4"/>
  <c r="AG492" i="4" s="1"/>
  <c r="AF493" i="4"/>
  <c r="AG493" i="4" s="1"/>
  <c r="AF494" i="4"/>
  <c r="AG494" i="4" s="1"/>
  <c r="AF495" i="4"/>
  <c r="AG495" i="4" s="1"/>
  <c r="AF496" i="4"/>
  <c r="AG496" i="4" s="1"/>
  <c r="AF497" i="4"/>
  <c r="AG497" i="4" s="1"/>
  <c r="AF498" i="4"/>
  <c r="AG498" i="4" s="1"/>
  <c r="AF499" i="4"/>
  <c r="AG499" i="4" s="1"/>
  <c r="AF500" i="4"/>
  <c r="AG500" i="4" s="1"/>
  <c r="AF501" i="4"/>
  <c r="AG501" i="4" s="1"/>
  <c r="AF502" i="4"/>
  <c r="AG502" i="4" s="1"/>
  <c r="AF503" i="4"/>
  <c r="AG503" i="4" s="1"/>
  <c r="AF504" i="4"/>
  <c r="AG504" i="4" s="1"/>
  <c r="AF505" i="4"/>
  <c r="AG505" i="4" s="1"/>
  <c r="AF506" i="4"/>
  <c r="AG506" i="4" s="1"/>
  <c r="AF507" i="4"/>
  <c r="AG507" i="4" s="1"/>
  <c r="AF508" i="4"/>
  <c r="AG508" i="4" s="1"/>
  <c r="AF509" i="4"/>
  <c r="AG509" i="4" s="1"/>
  <c r="AF510" i="4"/>
  <c r="AG510" i="4" s="1"/>
  <c r="AF511" i="4"/>
  <c r="AG511" i="4" s="1"/>
  <c r="AF512" i="4"/>
  <c r="AG512" i="4" s="1"/>
  <c r="AF513" i="4"/>
  <c r="AG513" i="4" s="1"/>
  <c r="AF514" i="4"/>
  <c r="AG514" i="4" s="1"/>
  <c r="AF515" i="4"/>
  <c r="AG515" i="4" s="1"/>
  <c r="AF516" i="4"/>
  <c r="AG516" i="4" s="1"/>
  <c r="AF517" i="4"/>
  <c r="AG517" i="4" s="1"/>
  <c r="AF518" i="4"/>
  <c r="AG518" i="4" s="1"/>
  <c r="AF519" i="4"/>
  <c r="AG519" i="4" s="1"/>
  <c r="AF520" i="4"/>
  <c r="AG520" i="4" s="1"/>
  <c r="AF521" i="4"/>
  <c r="AG521" i="4" s="1"/>
  <c r="AF522" i="4"/>
  <c r="AG522" i="4" s="1"/>
  <c r="AF523" i="4"/>
  <c r="AG523" i="4" s="1"/>
  <c r="AF524" i="4"/>
  <c r="AG524" i="4" s="1"/>
  <c r="AF525" i="4"/>
  <c r="AG525" i="4" s="1"/>
  <c r="AF526" i="4"/>
  <c r="AG526" i="4" s="1"/>
  <c r="AF527" i="4"/>
  <c r="AG527" i="4" s="1"/>
  <c r="AF528" i="4"/>
  <c r="AG528" i="4" s="1"/>
  <c r="AF529" i="4"/>
  <c r="AG529" i="4" s="1"/>
  <c r="AF530" i="4"/>
  <c r="AG530" i="4" s="1"/>
  <c r="AF531" i="4"/>
  <c r="AG531" i="4" s="1"/>
  <c r="AF532" i="4"/>
  <c r="AG532" i="4" s="1"/>
  <c r="AF533" i="4"/>
  <c r="AG533" i="4" s="1"/>
  <c r="AF534" i="4"/>
  <c r="AG534" i="4" s="1"/>
  <c r="AF535" i="4"/>
  <c r="AG535" i="4" s="1"/>
  <c r="AF536" i="4"/>
  <c r="AG536" i="4" s="1"/>
  <c r="AF537" i="4"/>
  <c r="AG537" i="4" s="1"/>
  <c r="AF538" i="4"/>
  <c r="AG538" i="4" s="1"/>
  <c r="AF539" i="4"/>
  <c r="AG539" i="4" s="1"/>
  <c r="AF540" i="4"/>
  <c r="AG540" i="4" s="1"/>
  <c r="AF541" i="4"/>
  <c r="AG541" i="4" s="1"/>
  <c r="AF542" i="4"/>
  <c r="AG542" i="4" s="1"/>
  <c r="AF543" i="4"/>
  <c r="AG543" i="4" s="1"/>
  <c r="AF544" i="4"/>
  <c r="AG544" i="4" s="1"/>
  <c r="AF545" i="4"/>
  <c r="AG545" i="4" s="1"/>
  <c r="AF546" i="4"/>
  <c r="AG546" i="4" s="1"/>
  <c r="AF547" i="4"/>
  <c r="AG547" i="4" s="1"/>
  <c r="AF548" i="4"/>
  <c r="AG548" i="4" s="1"/>
  <c r="AF549" i="4"/>
  <c r="AG549" i="4" s="1"/>
  <c r="AF550" i="4"/>
  <c r="AG550" i="4" s="1"/>
  <c r="AF551" i="4"/>
  <c r="AG551" i="4" s="1"/>
  <c r="AF552" i="4"/>
  <c r="AG552" i="4" s="1"/>
  <c r="AF553" i="4"/>
  <c r="AG553" i="4" s="1"/>
  <c r="AF554" i="4"/>
  <c r="AG554" i="4" s="1"/>
  <c r="AF555" i="4"/>
  <c r="AG555" i="4" s="1"/>
  <c r="AF556" i="4"/>
  <c r="AG556" i="4" s="1"/>
  <c r="AF557" i="4"/>
  <c r="AG557" i="4" s="1"/>
  <c r="AF558" i="4"/>
  <c r="AG558" i="4" s="1"/>
  <c r="AF559" i="4"/>
  <c r="AG559" i="4" s="1"/>
  <c r="AF560" i="4"/>
  <c r="AG560" i="4" s="1"/>
  <c r="AF3" i="4"/>
  <c r="AG3" i="4" s="1"/>
  <c r="Z4" i="4"/>
  <c r="AA4" i="4" s="1"/>
  <c r="Z5" i="4"/>
  <c r="AA5" i="4" s="1"/>
  <c r="Z6" i="4"/>
  <c r="AA6" i="4" s="1"/>
  <c r="Z7" i="4"/>
  <c r="AA7" i="4" s="1"/>
  <c r="Z8" i="4"/>
  <c r="AA8" i="4" s="1"/>
  <c r="Z9" i="4"/>
  <c r="AA9" i="4" s="1"/>
  <c r="Z10" i="4"/>
  <c r="AA10" i="4" s="1"/>
  <c r="Z11" i="4"/>
  <c r="AA11" i="4" s="1"/>
  <c r="Z12" i="4"/>
  <c r="AA12" i="4" s="1"/>
  <c r="Z13" i="4"/>
  <c r="AA13" i="4" s="1"/>
  <c r="Z14" i="4"/>
  <c r="AA14" i="4" s="1"/>
  <c r="Z15" i="4"/>
  <c r="Z16" i="4"/>
  <c r="AA16" i="4" s="1"/>
  <c r="Z17" i="4"/>
  <c r="AA17" i="4" s="1"/>
  <c r="Z18" i="4"/>
  <c r="AA18" i="4" s="1"/>
  <c r="Z19" i="4"/>
  <c r="AA19" i="4" s="1"/>
  <c r="Z20" i="4"/>
  <c r="AA20" i="4" s="1"/>
  <c r="Z21" i="4"/>
  <c r="AA21" i="4" s="1"/>
  <c r="Z22" i="4"/>
  <c r="AA22" i="4" s="1"/>
  <c r="Z23" i="4"/>
  <c r="AA23" i="4" s="1"/>
  <c r="Z24" i="4"/>
  <c r="AA24" i="4" s="1"/>
  <c r="Z25" i="4"/>
  <c r="AA25" i="4" s="1"/>
  <c r="Z26" i="4"/>
  <c r="AA26" i="4" s="1"/>
  <c r="Z27" i="4"/>
  <c r="AA27" i="4" s="1"/>
  <c r="Z28" i="4"/>
  <c r="AA28" i="4" s="1"/>
  <c r="Z29" i="4"/>
  <c r="AA29" i="4" s="1"/>
  <c r="Z30" i="4"/>
  <c r="AA30" i="4" s="1"/>
  <c r="Z31" i="4"/>
  <c r="AA31" i="4" s="1"/>
  <c r="Z32" i="4"/>
  <c r="AA32" i="4" s="1"/>
  <c r="Z33" i="4"/>
  <c r="AA33" i="4" s="1"/>
  <c r="Z34" i="4"/>
  <c r="AA34" i="4" s="1"/>
  <c r="Z35" i="4"/>
  <c r="AA35" i="4" s="1"/>
  <c r="Z36" i="4"/>
  <c r="AA36" i="4" s="1"/>
  <c r="Z37" i="4"/>
  <c r="AA37" i="4" s="1"/>
  <c r="Z38" i="4"/>
  <c r="AA38" i="4" s="1"/>
  <c r="Z39" i="4"/>
  <c r="AA39" i="4" s="1"/>
  <c r="Z40" i="4"/>
  <c r="AA40" i="4" s="1"/>
  <c r="Z41" i="4"/>
  <c r="AA41" i="4" s="1"/>
  <c r="Z42" i="4"/>
  <c r="AA42" i="4" s="1"/>
  <c r="Z43" i="4"/>
  <c r="AA43" i="4" s="1"/>
  <c r="Z44" i="4"/>
  <c r="AA44" i="4" s="1"/>
  <c r="Z45" i="4"/>
  <c r="AA45" i="4" s="1"/>
  <c r="Z46" i="4"/>
  <c r="AA46" i="4" s="1"/>
  <c r="Z47" i="4"/>
  <c r="AA47" i="4" s="1"/>
  <c r="Z48" i="4"/>
  <c r="AA48" i="4" s="1"/>
  <c r="Z49" i="4"/>
  <c r="AA49" i="4" s="1"/>
  <c r="Z50" i="4"/>
  <c r="AA50" i="4" s="1"/>
  <c r="Z51" i="4"/>
  <c r="AA51" i="4" s="1"/>
  <c r="Z52" i="4"/>
  <c r="AA52" i="4" s="1"/>
  <c r="Z53" i="4"/>
  <c r="AA53" i="4" s="1"/>
  <c r="Z54" i="4"/>
  <c r="AA54" i="4" s="1"/>
  <c r="Z55" i="4"/>
  <c r="AA55" i="4" s="1"/>
  <c r="Z56" i="4"/>
  <c r="AA56" i="4" s="1"/>
  <c r="Z57" i="4"/>
  <c r="AA57" i="4" s="1"/>
  <c r="Z58" i="4"/>
  <c r="AA58" i="4" s="1"/>
  <c r="Z59" i="4"/>
  <c r="AA59" i="4" s="1"/>
  <c r="Z60" i="4"/>
  <c r="AA60" i="4" s="1"/>
  <c r="Z61" i="4"/>
  <c r="AA61" i="4" s="1"/>
  <c r="Z62" i="4"/>
  <c r="AA62" i="4" s="1"/>
  <c r="Z63" i="4"/>
  <c r="AA63" i="4" s="1"/>
  <c r="Z64" i="4"/>
  <c r="AA64" i="4" s="1"/>
  <c r="Z65" i="4"/>
  <c r="AA65" i="4" s="1"/>
  <c r="Z66" i="4"/>
  <c r="AA66" i="4" s="1"/>
  <c r="Z152" i="4"/>
  <c r="AA152" i="4" s="1"/>
  <c r="Z68" i="4"/>
  <c r="AA68" i="4" s="1"/>
  <c r="Z67" i="4"/>
  <c r="AA67" i="4" s="1"/>
  <c r="Z70" i="4"/>
  <c r="AA70" i="4" s="1"/>
  <c r="Z69" i="4"/>
  <c r="AA69" i="4" s="1"/>
  <c r="Z72" i="4"/>
  <c r="AA72" i="4" s="1"/>
  <c r="Z73" i="4"/>
  <c r="AA73" i="4" s="1"/>
  <c r="Z71" i="4"/>
  <c r="AA71" i="4" s="1"/>
  <c r="Z75" i="4"/>
  <c r="AA75" i="4" s="1"/>
  <c r="Z76" i="4"/>
  <c r="AA76" i="4" s="1"/>
  <c r="Z74" i="4"/>
  <c r="AA74" i="4" s="1"/>
  <c r="Z78" i="4"/>
  <c r="AA78" i="4" s="1"/>
  <c r="Z77" i="4"/>
  <c r="AA77" i="4" s="1"/>
  <c r="Z80" i="4"/>
  <c r="AA80" i="4" s="1"/>
  <c r="Z81" i="4"/>
  <c r="AA81" i="4" s="1"/>
  <c r="Z79" i="4"/>
  <c r="AA79" i="4" s="1"/>
  <c r="Z82" i="4"/>
  <c r="AA82" i="4" s="1"/>
  <c r="Z84" i="4"/>
  <c r="AA84" i="4" s="1"/>
  <c r="Z85" i="4"/>
  <c r="AA85" i="4" s="1"/>
  <c r="Z83" i="4"/>
  <c r="AA83" i="4" s="1"/>
  <c r="Z87" i="4"/>
  <c r="AA87" i="4" s="1"/>
  <c r="Z88" i="4"/>
  <c r="AA88" i="4" s="1"/>
  <c r="Z89" i="4"/>
  <c r="AA89" i="4" s="1"/>
  <c r="Z86" i="4"/>
  <c r="AA86" i="4" s="1"/>
  <c r="Z90" i="4"/>
  <c r="AA90" i="4" s="1"/>
  <c r="Z92" i="4"/>
  <c r="AA92" i="4" s="1"/>
  <c r="Z91" i="4"/>
  <c r="AA91" i="4" s="1"/>
  <c r="Z94" i="4"/>
  <c r="AA94" i="4" s="1"/>
  <c r="Z93" i="4"/>
  <c r="AA93" i="4" s="1"/>
  <c r="Z96" i="4"/>
  <c r="AA96" i="4" s="1"/>
  <c r="Z97" i="4"/>
  <c r="AA97" i="4" s="1"/>
  <c r="Z98" i="4"/>
  <c r="AA98" i="4" s="1"/>
  <c r="Z99" i="4"/>
  <c r="AA99" i="4" s="1"/>
  <c r="Z100" i="4"/>
  <c r="AA100" i="4" s="1"/>
  <c r="Z101" i="4"/>
  <c r="AA101" i="4" s="1"/>
  <c r="Z102" i="4"/>
  <c r="AA102" i="4" s="1"/>
  <c r="Z103" i="4"/>
  <c r="AA103" i="4" s="1"/>
  <c r="Z104" i="4"/>
  <c r="AA104" i="4" s="1"/>
  <c r="Z105" i="4"/>
  <c r="AA105" i="4" s="1"/>
  <c r="Z95" i="4"/>
  <c r="AA95" i="4" s="1"/>
  <c r="Z106" i="4"/>
  <c r="AA106" i="4" s="1"/>
  <c r="Z208" i="4"/>
  <c r="Z107" i="4"/>
  <c r="AA107" i="4" s="1"/>
  <c r="Z108" i="4"/>
  <c r="AA108" i="4" s="1"/>
  <c r="Z109" i="4"/>
  <c r="AA109" i="4" s="1"/>
  <c r="Z110" i="4"/>
  <c r="AA110" i="4" s="1"/>
  <c r="Z111" i="4"/>
  <c r="AA111" i="4" s="1"/>
  <c r="Z211" i="4"/>
  <c r="AA211" i="4" s="1"/>
  <c r="Z115" i="4"/>
  <c r="AA115" i="4" s="1"/>
  <c r="Z116" i="4"/>
  <c r="AA116" i="4" s="1"/>
  <c r="Z117" i="4"/>
  <c r="AA117" i="4" s="1"/>
  <c r="Z118" i="4"/>
  <c r="AA118" i="4" s="1"/>
  <c r="Z119" i="4"/>
  <c r="AA119" i="4" s="1"/>
  <c r="Z120" i="4"/>
  <c r="AA120" i="4" s="1"/>
  <c r="Z121" i="4"/>
  <c r="AA121" i="4" s="1"/>
  <c r="Z122" i="4"/>
  <c r="AA122" i="4" s="1"/>
  <c r="Z123" i="4"/>
  <c r="AA123" i="4" s="1"/>
  <c r="Z124" i="4"/>
  <c r="Z125" i="4"/>
  <c r="AA125" i="4" s="1"/>
  <c r="Z126" i="4"/>
  <c r="AA126" i="4" s="1"/>
  <c r="Z127" i="4"/>
  <c r="AA127" i="4" s="1"/>
  <c r="Z128" i="4"/>
  <c r="AA128" i="4" s="1"/>
  <c r="Z129" i="4"/>
  <c r="AA129" i="4" s="1"/>
  <c r="Z130" i="4"/>
  <c r="AA130" i="4" s="1"/>
  <c r="Z131" i="4"/>
  <c r="AA131" i="4" s="1"/>
  <c r="Z132" i="4"/>
  <c r="AA132" i="4" s="1"/>
  <c r="Z133" i="4"/>
  <c r="AA133" i="4" s="1"/>
  <c r="Z134" i="4"/>
  <c r="AA134" i="4" s="1"/>
  <c r="Z135" i="4"/>
  <c r="AA135" i="4" s="1"/>
  <c r="Z136" i="4"/>
  <c r="AA136" i="4" s="1"/>
  <c r="Z137" i="4"/>
  <c r="AA137" i="4" s="1"/>
  <c r="Z138" i="4"/>
  <c r="AA138" i="4" s="1"/>
  <c r="Z139" i="4"/>
  <c r="AA139" i="4" s="1"/>
  <c r="Z140" i="4"/>
  <c r="Z141" i="4"/>
  <c r="AA141" i="4" s="1"/>
  <c r="Z142" i="4"/>
  <c r="AA142" i="4" s="1"/>
  <c r="Z143" i="4"/>
  <c r="AA143" i="4" s="1"/>
  <c r="Z144" i="4"/>
  <c r="AA144" i="4" s="1"/>
  <c r="Z145" i="4"/>
  <c r="AA145" i="4" s="1"/>
  <c r="Z146" i="4"/>
  <c r="AA146" i="4" s="1"/>
  <c r="Z147" i="4"/>
  <c r="AA147" i="4" s="1"/>
  <c r="Z148" i="4"/>
  <c r="AA148" i="4" s="1"/>
  <c r="Z149" i="4"/>
  <c r="AA149" i="4" s="1"/>
  <c r="Z150" i="4"/>
  <c r="AA150" i="4" s="1"/>
  <c r="Z151" i="4"/>
  <c r="AA151" i="4" s="1"/>
  <c r="Z112" i="4"/>
  <c r="AA112" i="4" s="1"/>
  <c r="Z113" i="4"/>
  <c r="AA113" i="4" s="1"/>
  <c r="Z114" i="4"/>
  <c r="AA114" i="4" s="1"/>
  <c r="Z155" i="4"/>
  <c r="AA155" i="4" s="1"/>
  <c r="AA156" i="4"/>
  <c r="Z157" i="4"/>
  <c r="AA157" i="4" s="1"/>
  <c r="Z158" i="4"/>
  <c r="AA158" i="4" s="1"/>
  <c r="Z159" i="4"/>
  <c r="AA159" i="4" s="1"/>
  <c r="Z160" i="4"/>
  <c r="AA160" i="4" s="1"/>
  <c r="AA161" i="4"/>
  <c r="Z162" i="4"/>
  <c r="AA162" i="4" s="1"/>
  <c r="Z163" i="4"/>
  <c r="AA163" i="4" s="1"/>
  <c r="Z164" i="4"/>
  <c r="AA164" i="4" s="1"/>
  <c r="AA165" i="4"/>
  <c r="Z166" i="4"/>
  <c r="AA166" i="4" s="1"/>
  <c r="AA167" i="4"/>
  <c r="Z171" i="4"/>
  <c r="AA171" i="4" s="1"/>
  <c r="Z172" i="4"/>
  <c r="AA172" i="4" s="1"/>
  <c r="Z173" i="4"/>
  <c r="AA173" i="4" s="1"/>
  <c r="Z176" i="4"/>
  <c r="AA176" i="4" s="1"/>
  <c r="Z196" i="4"/>
  <c r="AA196" i="4" s="1"/>
  <c r="Z154" i="4"/>
  <c r="AA154" i="4" s="1"/>
  <c r="Z174" i="4"/>
  <c r="AA174" i="4" s="1"/>
  <c r="Z175" i="4"/>
  <c r="AA175" i="4" s="1"/>
  <c r="Z197" i="4"/>
  <c r="AA197" i="4" s="1"/>
  <c r="Z177" i="4"/>
  <c r="AA177" i="4" s="1"/>
  <c r="Z178" i="4"/>
  <c r="AA178" i="4" s="1"/>
  <c r="Z179" i="4"/>
  <c r="AA179" i="4" s="1"/>
  <c r="Z180" i="4"/>
  <c r="AA180" i="4" s="1"/>
  <c r="Z181" i="4"/>
  <c r="AA181" i="4" s="1"/>
  <c r="Z182" i="4"/>
  <c r="AA182" i="4" s="1"/>
  <c r="Z183" i="4"/>
  <c r="AA183" i="4" s="1"/>
  <c r="Z184" i="4"/>
  <c r="AA184" i="4" s="1"/>
  <c r="Z185" i="4"/>
  <c r="AA185" i="4" s="1"/>
  <c r="Z186" i="4"/>
  <c r="AA186" i="4" s="1"/>
  <c r="Z187" i="4"/>
  <c r="AA187" i="4" s="1"/>
  <c r="Z188" i="4"/>
  <c r="AA188" i="4" s="1"/>
  <c r="Z189" i="4"/>
  <c r="AA189" i="4" s="1"/>
  <c r="Z190" i="4"/>
  <c r="AA190" i="4" s="1"/>
  <c r="Z191" i="4"/>
  <c r="AA191" i="4" s="1"/>
  <c r="Z192" i="4"/>
  <c r="AA192" i="4" s="1"/>
  <c r="Z193" i="4"/>
  <c r="Z194" i="4"/>
  <c r="AA194" i="4" s="1"/>
  <c r="Z195" i="4"/>
  <c r="AA195" i="4" s="1"/>
  <c r="Z198" i="4"/>
  <c r="AA198" i="4" s="1"/>
  <c r="Z169" i="4"/>
  <c r="AA169" i="4" s="1"/>
  <c r="Z153" i="4"/>
  <c r="AA153" i="4" s="1"/>
  <c r="Z199" i="4"/>
  <c r="AA199" i="4" s="1"/>
  <c r="Z170" i="4"/>
  <c r="AA170" i="4" s="1"/>
  <c r="Z200" i="4"/>
  <c r="AA200" i="4" s="1"/>
  <c r="Z202" i="4"/>
  <c r="AA202" i="4" s="1"/>
  <c r="Z203" i="4"/>
  <c r="AA203" i="4" s="1"/>
  <c r="Z204" i="4"/>
  <c r="AA204" i="4" s="1"/>
  <c r="Z205" i="4"/>
  <c r="AA205" i="4" s="1"/>
  <c r="Z206" i="4"/>
  <c r="AA206" i="4" s="1"/>
  <c r="Z207" i="4"/>
  <c r="AA207" i="4" s="1"/>
  <c r="Z201" i="4"/>
  <c r="AA201" i="4" s="1"/>
  <c r="Z220" i="4"/>
  <c r="AA220" i="4" s="1"/>
  <c r="Z364" i="4"/>
  <c r="AA364" i="4" s="1"/>
  <c r="Z365" i="4"/>
  <c r="AA365" i="4" s="1"/>
  <c r="Z212" i="4"/>
  <c r="AA212" i="4" s="1"/>
  <c r="Z213" i="4"/>
  <c r="AA213" i="4" s="1"/>
  <c r="Z214" i="4"/>
  <c r="AA214" i="4" s="1"/>
  <c r="Z215" i="4"/>
  <c r="AA215" i="4" s="1"/>
  <c r="Z216" i="4"/>
  <c r="AA216" i="4" s="1"/>
  <c r="Z217" i="4"/>
  <c r="AA217" i="4" s="1"/>
  <c r="Z218" i="4"/>
  <c r="AA218" i="4" s="1"/>
  <c r="Z219" i="4"/>
  <c r="AA219" i="4" s="1"/>
  <c r="Z168" i="4"/>
  <c r="AA168" i="4" s="1"/>
  <c r="Z221" i="4"/>
  <c r="AA221" i="4" s="1"/>
  <c r="Z222" i="4"/>
  <c r="AA222" i="4" s="1"/>
  <c r="Z223" i="4"/>
  <c r="AA223" i="4" s="1"/>
  <c r="Z224" i="4"/>
  <c r="AA224" i="4" s="1"/>
  <c r="Z225" i="4"/>
  <c r="AA225" i="4" s="1"/>
  <c r="Z226" i="4"/>
  <c r="AA226" i="4" s="1"/>
  <c r="Z227" i="4"/>
  <c r="AA227" i="4" s="1"/>
  <c r="Z228" i="4"/>
  <c r="AA228" i="4" s="1"/>
  <c r="Z229" i="4"/>
  <c r="AA229" i="4" s="1"/>
  <c r="Z230" i="4"/>
  <c r="AA230" i="4" s="1"/>
  <c r="Z231" i="4"/>
  <c r="AA231" i="4" s="1"/>
  <c r="Z232" i="4"/>
  <c r="AA232" i="4" s="1"/>
  <c r="Z233" i="4"/>
  <c r="AA233" i="4" s="1"/>
  <c r="Z234" i="4"/>
  <c r="AA234" i="4" s="1"/>
  <c r="Z235" i="4"/>
  <c r="AA235" i="4" s="1"/>
  <c r="Z236" i="4"/>
  <c r="AA236" i="4" s="1"/>
  <c r="Z237" i="4"/>
  <c r="AA237" i="4" s="1"/>
  <c r="Z238" i="4"/>
  <c r="AA238" i="4" s="1"/>
  <c r="Z239" i="4"/>
  <c r="AA239" i="4" s="1"/>
  <c r="Z240" i="4"/>
  <c r="AA240" i="4" s="1"/>
  <c r="Z241" i="4"/>
  <c r="Z242" i="4"/>
  <c r="AA242" i="4" s="1"/>
  <c r="Z243" i="4"/>
  <c r="AA243" i="4" s="1"/>
  <c r="Z244" i="4"/>
  <c r="AA244" i="4" s="1"/>
  <c r="Z245" i="4"/>
  <c r="AA245" i="4" s="1"/>
  <c r="Z246" i="4"/>
  <c r="AA246" i="4" s="1"/>
  <c r="Z247" i="4"/>
  <c r="AA247" i="4" s="1"/>
  <c r="Z248" i="4"/>
  <c r="AA248" i="4" s="1"/>
  <c r="Z249" i="4"/>
  <c r="AA249" i="4" s="1"/>
  <c r="Z250" i="4"/>
  <c r="AA250" i="4" s="1"/>
  <c r="Z251" i="4"/>
  <c r="AA251" i="4" s="1"/>
  <c r="Z252" i="4"/>
  <c r="AA252" i="4" s="1"/>
  <c r="Z253" i="4"/>
  <c r="AA253" i="4" s="1"/>
  <c r="Z254" i="4"/>
  <c r="AA254" i="4" s="1"/>
  <c r="Z255" i="4"/>
  <c r="AA255" i="4" s="1"/>
  <c r="Z256" i="4"/>
  <c r="AA256" i="4" s="1"/>
  <c r="Z257" i="4"/>
  <c r="AA257" i="4" s="1"/>
  <c r="Z258" i="4"/>
  <c r="AA258" i="4" s="1"/>
  <c r="Z259" i="4"/>
  <c r="AA259" i="4" s="1"/>
  <c r="Z260" i="4"/>
  <c r="AA260" i="4" s="1"/>
  <c r="Z261" i="4"/>
  <c r="AA261" i="4" s="1"/>
  <c r="Z262" i="4"/>
  <c r="AA262" i="4" s="1"/>
  <c r="Z263" i="4"/>
  <c r="AA263" i="4" s="1"/>
  <c r="Z264" i="4"/>
  <c r="AA264" i="4" s="1"/>
  <c r="Z265" i="4"/>
  <c r="AA265" i="4" s="1"/>
  <c r="Z266" i="4"/>
  <c r="AA266" i="4" s="1"/>
  <c r="Z267" i="4"/>
  <c r="AA267" i="4" s="1"/>
  <c r="Z268" i="4"/>
  <c r="AA268" i="4" s="1"/>
  <c r="Z269" i="4"/>
  <c r="AA269" i="4" s="1"/>
  <c r="Z270" i="4"/>
  <c r="AA270" i="4" s="1"/>
  <c r="Z271" i="4"/>
  <c r="AA271" i="4" s="1"/>
  <c r="Z272" i="4"/>
  <c r="AA272" i="4" s="1"/>
  <c r="Z273" i="4"/>
  <c r="AA273" i="4" s="1"/>
  <c r="Z274" i="4"/>
  <c r="AA274" i="4" s="1"/>
  <c r="Z275" i="4"/>
  <c r="AA275" i="4" s="1"/>
  <c r="Z276" i="4"/>
  <c r="AA276" i="4" s="1"/>
  <c r="Z277" i="4"/>
  <c r="AA277" i="4" s="1"/>
  <c r="Z278" i="4"/>
  <c r="AA278" i="4" s="1"/>
  <c r="Z279" i="4"/>
  <c r="AA279" i="4" s="1"/>
  <c r="Z280" i="4"/>
  <c r="AA280" i="4" s="1"/>
  <c r="Z281" i="4"/>
  <c r="AA281" i="4" s="1"/>
  <c r="Z282" i="4"/>
  <c r="AA282" i="4" s="1"/>
  <c r="Z283" i="4"/>
  <c r="AA283" i="4" s="1"/>
  <c r="Z284" i="4"/>
  <c r="AA284" i="4" s="1"/>
  <c r="Z285" i="4"/>
  <c r="AA285" i="4" s="1"/>
  <c r="Z286" i="4"/>
  <c r="AA286" i="4" s="1"/>
  <c r="Z287" i="4"/>
  <c r="AA287" i="4" s="1"/>
  <c r="Z288" i="4"/>
  <c r="AA288" i="4" s="1"/>
  <c r="Z289" i="4"/>
  <c r="AA289" i="4" s="1"/>
  <c r="Z290" i="4"/>
  <c r="AA290" i="4" s="1"/>
  <c r="Z291" i="4"/>
  <c r="AA291" i="4" s="1"/>
  <c r="Z292" i="4"/>
  <c r="AA292" i="4" s="1"/>
  <c r="Z293" i="4"/>
  <c r="AA293" i="4" s="1"/>
  <c r="Z294" i="4"/>
  <c r="AA294" i="4" s="1"/>
  <c r="Z295" i="4"/>
  <c r="AA295" i="4" s="1"/>
  <c r="Z296" i="4"/>
  <c r="AA296" i="4" s="1"/>
  <c r="Z297" i="4"/>
  <c r="AA297" i="4" s="1"/>
  <c r="Z298" i="4"/>
  <c r="AA298" i="4" s="1"/>
  <c r="Z299" i="4"/>
  <c r="AA299" i="4" s="1"/>
  <c r="Z300" i="4"/>
  <c r="AA300" i="4" s="1"/>
  <c r="Z301" i="4"/>
  <c r="AA301" i="4" s="1"/>
  <c r="Z302" i="4"/>
  <c r="AA302" i="4" s="1"/>
  <c r="Z303" i="4"/>
  <c r="AA303" i="4" s="1"/>
  <c r="Z304" i="4"/>
  <c r="AA304" i="4" s="1"/>
  <c r="Z305" i="4"/>
  <c r="AA305" i="4" s="1"/>
  <c r="Z306" i="4"/>
  <c r="AA306" i="4" s="1"/>
  <c r="Z307" i="4"/>
  <c r="AA307" i="4" s="1"/>
  <c r="Z308" i="4"/>
  <c r="AA308" i="4" s="1"/>
  <c r="Z309" i="4"/>
  <c r="AA309" i="4" s="1"/>
  <c r="Z310" i="4"/>
  <c r="AA310" i="4" s="1"/>
  <c r="Z311" i="4"/>
  <c r="AA311" i="4" s="1"/>
  <c r="Z312" i="4"/>
  <c r="AA312" i="4" s="1"/>
  <c r="Z313" i="4"/>
  <c r="AA313" i="4" s="1"/>
  <c r="Z314" i="4"/>
  <c r="Z315" i="4"/>
  <c r="AA315" i="4" s="1"/>
  <c r="Z316" i="4"/>
  <c r="AA316" i="4" s="1"/>
  <c r="Z317" i="4"/>
  <c r="AA317" i="4" s="1"/>
  <c r="Z318" i="4"/>
  <c r="AA318" i="4" s="1"/>
  <c r="Z319" i="4"/>
  <c r="AA319" i="4" s="1"/>
  <c r="Z320" i="4"/>
  <c r="AA320" i="4" s="1"/>
  <c r="Z321" i="4"/>
  <c r="AA321" i="4" s="1"/>
  <c r="Z322" i="4"/>
  <c r="AA322" i="4" s="1"/>
  <c r="Z323" i="4"/>
  <c r="AA323" i="4" s="1"/>
  <c r="Z324" i="4"/>
  <c r="AA324" i="4" s="1"/>
  <c r="Z325" i="4"/>
  <c r="AA325" i="4" s="1"/>
  <c r="Z326" i="4"/>
  <c r="AA326" i="4" s="1"/>
  <c r="Z327" i="4"/>
  <c r="AA327" i="4" s="1"/>
  <c r="Z328" i="4"/>
  <c r="AA328" i="4" s="1"/>
  <c r="Z329" i="4"/>
  <c r="AA329" i="4" s="1"/>
  <c r="Z330" i="4"/>
  <c r="AA330" i="4" s="1"/>
  <c r="Z331" i="4"/>
  <c r="AA331" i="4" s="1"/>
  <c r="Z332" i="4"/>
  <c r="AA332" i="4" s="1"/>
  <c r="Z333" i="4"/>
  <c r="AA333" i="4" s="1"/>
  <c r="Z334" i="4"/>
  <c r="AA334" i="4" s="1"/>
  <c r="Z335" i="4"/>
  <c r="AA335" i="4" s="1"/>
  <c r="Z336" i="4"/>
  <c r="AA336" i="4" s="1"/>
  <c r="Z337" i="4"/>
  <c r="AA337" i="4" s="1"/>
  <c r="Z338" i="4"/>
  <c r="AA338" i="4" s="1"/>
  <c r="Z339" i="4"/>
  <c r="AA339" i="4" s="1"/>
  <c r="Z340" i="4"/>
  <c r="AA340" i="4" s="1"/>
  <c r="Z341" i="4"/>
  <c r="AA341" i="4" s="1"/>
  <c r="Z342" i="4"/>
  <c r="AA342" i="4" s="1"/>
  <c r="Z343" i="4"/>
  <c r="AA343" i="4" s="1"/>
  <c r="Z344" i="4"/>
  <c r="AA344" i="4" s="1"/>
  <c r="Z345" i="4"/>
  <c r="AA345" i="4" s="1"/>
  <c r="Z346" i="4"/>
  <c r="AA346" i="4" s="1"/>
  <c r="Z347" i="4"/>
  <c r="AA347" i="4" s="1"/>
  <c r="Z348" i="4"/>
  <c r="AA348" i="4" s="1"/>
  <c r="Z349" i="4"/>
  <c r="AA349" i="4" s="1"/>
  <c r="Z350" i="4"/>
  <c r="AA350" i="4" s="1"/>
  <c r="Z351" i="4"/>
  <c r="AA351" i="4" s="1"/>
  <c r="Z352" i="4"/>
  <c r="AA352" i="4" s="1"/>
  <c r="Z353" i="4"/>
  <c r="AA353" i="4" s="1"/>
  <c r="Z354" i="4"/>
  <c r="AA354" i="4" s="1"/>
  <c r="Z355" i="4"/>
  <c r="AA355" i="4" s="1"/>
  <c r="Z356" i="4"/>
  <c r="AA356" i="4" s="1"/>
  <c r="Z357" i="4"/>
  <c r="AA357" i="4" s="1"/>
  <c r="Z358" i="4"/>
  <c r="AA358" i="4" s="1"/>
  <c r="Z359" i="4"/>
  <c r="AA359" i="4" s="1"/>
  <c r="Z360" i="4"/>
  <c r="AA360" i="4" s="1"/>
  <c r="Z361" i="4"/>
  <c r="AA361" i="4" s="1"/>
  <c r="Z362" i="4"/>
  <c r="AA362" i="4" s="1"/>
  <c r="Z363" i="4"/>
  <c r="AA363" i="4" s="1"/>
  <c r="Z366" i="4"/>
  <c r="AA366" i="4" s="1"/>
  <c r="Z367" i="4"/>
  <c r="AA367" i="4" s="1"/>
  <c r="Z368" i="4"/>
  <c r="AA368" i="4" s="1"/>
  <c r="Z369" i="4"/>
  <c r="AA369" i="4" s="1"/>
  <c r="Z420" i="4"/>
  <c r="AA420" i="4" s="1"/>
  <c r="Z421" i="4"/>
  <c r="AA421" i="4" s="1"/>
  <c r="Z370" i="4"/>
  <c r="AA370" i="4" s="1"/>
  <c r="Z371" i="4"/>
  <c r="AA371" i="4" s="1"/>
  <c r="Z372" i="4"/>
  <c r="AA372" i="4" s="1"/>
  <c r="Z373" i="4"/>
  <c r="AA373" i="4" s="1"/>
  <c r="Z374" i="4"/>
  <c r="AA374" i="4" s="1"/>
  <c r="Z375" i="4"/>
  <c r="AA375" i="4" s="1"/>
  <c r="Z376" i="4"/>
  <c r="AA376" i="4" s="1"/>
  <c r="Z377" i="4"/>
  <c r="AA377" i="4" s="1"/>
  <c r="Z378" i="4"/>
  <c r="AA378" i="4" s="1"/>
  <c r="Z379" i="4"/>
  <c r="AA379" i="4" s="1"/>
  <c r="Z380" i="4"/>
  <c r="AA380" i="4" s="1"/>
  <c r="Z381" i="4"/>
  <c r="AA381" i="4" s="1"/>
  <c r="Z382" i="4"/>
  <c r="AA382" i="4" s="1"/>
  <c r="Z383" i="4"/>
  <c r="AA383" i="4" s="1"/>
  <c r="Z384" i="4"/>
  <c r="AA384" i="4" s="1"/>
  <c r="Z385" i="4"/>
  <c r="AA385" i="4" s="1"/>
  <c r="Z386" i="4"/>
  <c r="AA386" i="4" s="1"/>
  <c r="Z387" i="4"/>
  <c r="AA387" i="4" s="1"/>
  <c r="Z388" i="4"/>
  <c r="AA388" i="4" s="1"/>
  <c r="Z389" i="4"/>
  <c r="AA389" i="4" s="1"/>
  <c r="Z390" i="4"/>
  <c r="AA390" i="4" s="1"/>
  <c r="Z391" i="4"/>
  <c r="AA391" i="4" s="1"/>
  <c r="Z392" i="4"/>
  <c r="AA392" i="4" s="1"/>
  <c r="Z393" i="4"/>
  <c r="AA393" i="4" s="1"/>
  <c r="Z394" i="4"/>
  <c r="AA394" i="4" s="1"/>
  <c r="Z395" i="4"/>
  <c r="AA395" i="4" s="1"/>
  <c r="Z396" i="4"/>
  <c r="AA396" i="4" s="1"/>
  <c r="Z397" i="4"/>
  <c r="AA397" i="4" s="1"/>
  <c r="Z398" i="4"/>
  <c r="AA398" i="4" s="1"/>
  <c r="Z399" i="4"/>
  <c r="AA399" i="4" s="1"/>
  <c r="Z400" i="4"/>
  <c r="AA400" i="4" s="1"/>
  <c r="Z401" i="4"/>
  <c r="AA401" i="4" s="1"/>
  <c r="Z402" i="4"/>
  <c r="AA402" i="4" s="1"/>
  <c r="Z403" i="4"/>
  <c r="AA403" i="4" s="1"/>
  <c r="Z404" i="4"/>
  <c r="AA404" i="4" s="1"/>
  <c r="Z405" i="4"/>
  <c r="AA405" i="4" s="1"/>
  <c r="Z406" i="4"/>
  <c r="AA406" i="4" s="1"/>
  <c r="Z407" i="4"/>
  <c r="AA407" i="4" s="1"/>
  <c r="Z408" i="4"/>
  <c r="AA408" i="4" s="1"/>
  <c r="Z409" i="4"/>
  <c r="AA409" i="4" s="1"/>
  <c r="Z410" i="4"/>
  <c r="AA410" i="4" s="1"/>
  <c r="Z411" i="4"/>
  <c r="AA411" i="4" s="1"/>
  <c r="Z412" i="4"/>
  <c r="AA412" i="4" s="1"/>
  <c r="Z413" i="4"/>
  <c r="AA413" i="4" s="1"/>
  <c r="Z414" i="4"/>
  <c r="AA414" i="4" s="1"/>
  <c r="Z415" i="4"/>
  <c r="AA415" i="4" s="1"/>
  <c r="Z416" i="4"/>
  <c r="AA416" i="4" s="1"/>
  <c r="Z417" i="4"/>
  <c r="AA417" i="4" s="1"/>
  <c r="Z418" i="4"/>
  <c r="AA418" i="4" s="1"/>
  <c r="Z419" i="4"/>
  <c r="AA419" i="4" s="1"/>
  <c r="Z422" i="4"/>
  <c r="AA422" i="4" s="1"/>
  <c r="Z440" i="4"/>
  <c r="AA440" i="4" s="1"/>
  <c r="Z210" i="4"/>
  <c r="AA210" i="4" s="1"/>
  <c r="Z423" i="4"/>
  <c r="AA423" i="4" s="1"/>
  <c r="Z424" i="4"/>
  <c r="AA424" i="4" s="1"/>
  <c r="Z425" i="4"/>
  <c r="AA425" i="4" s="1"/>
  <c r="Z426" i="4"/>
  <c r="AA426" i="4" s="1"/>
  <c r="Z427" i="4"/>
  <c r="AA427" i="4" s="1"/>
  <c r="Z428" i="4"/>
  <c r="AA428" i="4" s="1"/>
  <c r="Z429" i="4"/>
  <c r="AA429" i="4" s="1"/>
  <c r="Z430" i="4"/>
  <c r="AA430" i="4" s="1"/>
  <c r="Z431" i="4"/>
  <c r="AA431" i="4" s="1"/>
  <c r="Z432" i="4"/>
  <c r="AA432" i="4" s="1"/>
  <c r="Z433" i="4"/>
  <c r="AA433" i="4" s="1"/>
  <c r="Z434" i="4"/>
  <c r="AA434" i="4" s="1"/>
  <c r="Z435" i="4"/>
  <c r="AA435" i="4" s="1"/>
  <c r="Z436" i="4"/>
  <c r="AA436" i="4" s="1"/>
  <c r="Z437" i="4"/>
  <c r="AA437" i="4" s="1"/>
  <c r="Z438" i="4"/>
  <c r="AA438" i="4" s="1"/>
  <c r="Z439" i="4"/>
  <c r="AA439" i="4" s="1"/>
  <c r="Z442" i="4"/>
  <c r="AA442" i="4" s="1"/>
  <c r="Z441" i="4"/>
  <c r="AA441" i="4" s="1"/>
  <c r="Z444" i="4"/>
  <c r="AA444" i="4" s="1"/>
  <c r="Z443" i="4"/>
  <c r="AA443" i="4" s="1"/>
  <c r="Z209" i="4"/>
  <c r="AA209" i="4" s="1"/>
  <c r="Z445" i="4"/>
  <c r="AA445" i="4" s="1"/>
  <c r="Z446" i="4"/>
  <c r="AA446" i="4" s="1"/>
  <c r="Z447" i="4"/>
  <c r="AA447" i="4" s="1"/>
  <c r="Z448" i="4"/>
  <c r="AA448" i="4" s="1"/>
  <c r="Z449" i="4"/>
  <c r="AA449" i="4" s="1"/>
  <c r="Z450" i="4"/>
  <c r="AA450" i="4" s="1"/>
  <c r="Z451" i="4"/>
  <c r="AA451" i="4" s="1"/>
  <c r="Z452" i="4"/>
  <c r="AA452" i="4" s="1"/>
  <c r="Z453" i="4"/>
  <c r="AA453" i="4" s="1"/>
  <c r="Z454" i="4"/>
  <c r="AA454" i="4" s="1"/>
  <c r="Z455" i="4"/>
  <c r="AA455" i="4" s="1"/>
  <c r="Z456" i="4"/>
  <c r="AA456" i="4" s="1"/>
  <c r="Z457" i="4"/>
  <c r="AA457" i="4" s="1"/>
  <c r="Z458" i="4"/>
  <c r="AA458" i="4" s="1"/>
  <c r="Z459" i="4"/>
  <c r="AA459" i="4" s="1"/>
  <c r="Z460" i="4"/>
  <c r="AA460" i="4" s="1"/>
  <c r="Z461" i="4"/>
  <c r="AA461" i="4" s="1"/>
  <c r="Z462" i="4"/>
  <c r="AA462" i="4" s="1"/>
  <c r="Z463" i="4"/>
  <c r="AA463" i="4" s="1"/>
  <c r="Z464" i="4"/>
  <c r="AA464" i="4" s="1"/>
  <c r="Z465" i="4"/>
  <c r="AA465" i="4" s="1"/>
  <c r="Z466" i="4"/>
  <c r="AA466" i="4" s="1"/>
  <c r="Z467" i="4"/>
  <c r="AA467" i="4" s="1"/>
  <c r="Z468" i="4"/>
  <c r="AA468" i="4" s="1"/>
  <c r="Z469" i="4"/>
  <c r="AA469" i="4" s="1"/>
  <c r="Z470" i="4"/>
  <c r="AA470" i="4" s="1"/>
  <c r="Z471" i="4"/>
  <c r="AA471" i="4" s="1"/>
  <c r="Z472" i="4"/>
  <c r="AA472" i="4" s="1"/>
  <c r="Z473" i="4"/>
  <c r="AA473" i="4" s="1"/>
  <c r="Z474" i="4"/>
  <c r="AA474" i="4" s="1"/>
  <c r="Z475" i="4"/>
  <c r="AA475" i="4" s="1"/>
  <c r="Z476" i="4"/>
  <c r="AA476" i="4" s="1"/>
  <c r="Z477" i="4"/>
  <c r="AA477" i="4" s="1"/>
  <c r="Z478" i="4"/>
  <c r="AA478" i="4" s="1"/>
  <c r="Z479" i="4"/>
  <c r="AA479" i="4" s="1"/>
  <c r="Z480" i="4"/>
  <c r="AA480" i="4" s="1"/>
  <c r="Z481" i="4"/>
  <c r="AA481" i="4" s="1"/>
  <c r="Z482" i="4"/>
  <c r="AA482" i="4" s="1"/>
  <c r="Z483" i="4"/>
  <c r="AA483" i="4" s="1"/>
  <c r="Z484" i="4"/>
  <c r="AA484" i="4" s="1"/>
  <c r="Z485" i="4"/>
  <c r="AA485" i="4" s="1"/>
  <c r="Z486" i="4"/>
  <c r="AA486" i="4" s="1"/>
  <c r="Z487" i="4"/>
  <c r="AA487" i="4" s="1"/>
  <c r="Z488" i="4"/>
  <c r="AA488" i="4" s="1"/>
  <c r="Z489" i="4"/>
  <c r="AA489" i="4" s="1"/>
  <c r="Z490" i="4"/>
  <c r="AA490" i="4" s="1"/>
  <c r="Z491" i="4"/>
  <c r="AA491" i="4" s="1"/>
  <c r="Z492" i="4"/>
  <c r="AA492" i="4" s="1"/>
  <c r="Z493" i="4"/>
  <c r="AA493" i="4" s="1"/>
  <c r="Z494" i="4"/>
  <c r="AA494" i="4" s="1"/>
  <c r="Z495" i="4"/>
  <c r="AA495" i="4" s="1"/>
  <c r="Z496" i="4"/>
  <c r="AA496" i="4" s="1"/>
  <c r="Z497" i="4"/>
  <c r="AA497" i="4" s="1"/>
  <c r="Z498" i="4"/>
  <c r="AA498" i="4" s="1"/>
  <c r="Z499" i="4"/>
  <c r="AA499" i="4" s="1"/>
  <c r="Z500" i="4"/>
  <c r="AA500" i="4" s="1"/>
  <c r="Z501" i="4"/>
  <c r="AA501" i="4" s="1"/>
  <c r="Z502" i="4"/>
  <c r="AA502" i="4" s="1"/>
  <c r="Z503" i="4"/>
  <c r="AA503" i="4" s="1"/>
  <c r="Z504" i="4"/>
  <c r="AA504" i="4" s="1"/>
  <c r="Z505" i="4"/>
  <c r="AA505" i="4" s="1"/>
  <c r="Z506" i="4"/>
  <c r="AA506" i="4" s="1"/>
  <c r="Z507" i="4"/>
  <c r="AA507" i="4" s="1"/>
  <c r="Z508" i="4"/>
  <c r="AA508" i="4" s="1"/>
  <c r="Z509" i="4"/>
  <c r="AA509" i="4" s="1"/>
  <c r="Z510" i="4"/>
  <c r="AA510" i="4" s="1"/>
  <c r="Z511" i="4"/>
  <c r="AA511" i="4" s="1"/>
  <c r="Z512" i="4"/>
  <c r="AA512" i="4" s="1"/>
  <c r="Z513" i="4"/>
  <c r="AA513" i="4" s="1"/>
  <c r="Z514" i="4"/>
  <c r="AA514" i="4" s="1"/>
  <c r="Z515" i="4"/>
  <c r="AA515" i="4" s="1"/>
  <c r="Z516" i="4"/>
  <c r="AA516" i="4" s="1"/>
  <c r="Z517" i="4"/>
  <c r="AA517" i="4" s="1"/>
  <c r="Z518" i="4"/>
  <c r="AA518" i="4" s="1"/>
  <c r="Z519" i="4"/>
  <c r="AA519" i="4" s="1"/>
  <c r="Z520" i="4"/>
  <c r="AA520" i="4" s="1"/>
  <c r="Z521" i="4"/>
  <c r="AA521" i="4" s="1"/>
  <c r="Z522" i="4"/>
  <c r="AA522" i="4" s="1"/>
  <c r="Z523" i="4"/>
  <c r="AA523" i="4" s="1"/>
  <c r="Z524" i="4"/>
  <c r="AA524" i="4" s="1"/>
  <c r="Z525" i="4"/>
  <c r="AA525" i="4" s="1"/>
  <c r="Z526" i="4"/>
  <c r="AA526" i="4" s="1"/>
  <c r="Z527" i="4"/>
  <c r="AA527" i="4" s="1"/>
  <c r="Z528" i="4"/>
  <c r="AA528" i="4" s="1"/>
  <c r="Z529" i="4"/>
  <c r="AA529" i="4" s="1"/>
  <c r="Z530" i="4"/>
  <c r="AA530" i="4" s="1"/>
  <c r="Z531" i="4"/>
  <c r="AA531" i="4" s="1"/>
  <c r="Z532" i="4"/>
  <c r="AA532" i="4" s="1"/>
  <c r="Z533" i="4"/>
  <c r="AA533" i="4" s="1"/>
  <c r="Z534" i="4"/>
  <c r="AA534" i="4" s="1"/>
  <c r="Z535" i="4"/>
  <c r="AA535" i="4" s="1"/>
  <c r="Z536" i="4"/>
  <c r="AA536" i="4" s="1"/>
  <c r="Z537" i="4"/>
  <c r="AA537" i="4" s="1"/>
  <c r="Z538" i="4"/>
  <c r="AA538" i="4" s="1"/>
  <c r="Z539" i="4"/>
  <c r="AA539" i="4" s="1"/>
  <c r="Z540" i="4"/>
  <c r="AA540" i="4" s="1"/>
  <c r="Z541" i="4"/>
  <c r="AA541" i="4" s="1"/>
  <c r="Z542" i="4"/>
  <c r="AA542" i="4" s="1"/>
  <c r="Z543" i="4"/>
  <c r="AA543" i="4" s="1"/>
  <c r="Z544" i="4"/>
  <c r="AA544" i="4" s="1"/>
  <c r="Z545" i="4"/>
  <c r="AA545" i="4" s="1"/>
  <c r="Z546" i="4"/>
  <c r="AA546" i="4" s="1"/>
  <c r="Z547" i="4"/>
  <c r="AA547" i="4" s="1"/>
  <c r="Z548" i="4"/>
  <c r="AA548" i="4" s="1"/>
  <c r="Z549" i="4"/>
  <c r="AA549" i="4" s="1"/>
  <c r="Z550" i="4"/>
  <c r="AA550" i="4" s="1"/>
  <c r="Z551" i="4"/>
  <c r="AA551" i="4" s="1"/>
  <c r="Z552" i="4"/>
  <c r="AA552" i="4" s="1"/>
  <c r="Z553" i="4"/>
  <c r="AA553" i="4" s="1"/>
  <c r="Z554" i="4"/>
  <c r="AA554" i="4" s="1"/>
  <c r="Z555" i="4"/>
  <c r="AA555" i="4" s="1"/>
  <c r="Z556" i="4"/>
  <c r="AA556" i="4" s="1"/>
  <c r="Z557" i="4"/>
  <c r="AA557" i="4" s="1"/>
  <c r="Z558" i="4"/>
  <c r="AA558" i="4" s="1"/>
  <c r="Z559" i="4"/>
  <c r="AA559" i="4" s="1"/>
  <c r="Z560" i="4"/>
  <c r="AA560" i="4" s="1"/>
  <c r="Z3" i="4"/>
  <c r="AA3" i="4" s="1"/>
  <c r="AA15" i="4"/>
  <c r="AA208" i="4"/>
  <c r="AA124" i="4"/>
  <c r="AA140" i="4"/>
  <c r="AA193" i="4"/>
  <c r="AA241" i="4"/>
  <c r="AA314" i="4"/>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K171" i="18" l="1"/>
  <c r="L171" i="18"/>
  <c r="M171" i="18"/>
  <c r="N171" i="18"/>
  <c r="J171" i="18"/>
  <c r="Q279" i="4"/>
  <c r="Q280" i="4"/>
  <c r="Q281" i="4"/>
  <c r="Q282" i="4"/>
  <c r="Q287" i="4"/>
  <c r="Q328" i="4"/>
  <c r="Q329" i="4"/>
  <c r="Q423" i="4"/>
  <c r="Q424" i="4"/>
  <c r="Q425" i="4"/>
  <c r="Q426" i="4"/>
  <c r="Q447" i="4"/>
  <c r="Q448" i="4"/>
  <c r="Q449" i="4"/>
  <c r="Q450" i="4"/>
  <c r="G73" i="20" l="1"/>
  <c r="H73" i="20"/>
  <c r="I73" i="20"/>
  <c r="G72" i="20"/>
  <c r="H72" i="20"/>
  <c r="I72" i="20"/>
  <c r="D3" i="4"/>
  <c r="AC3" i="4"/>
  <c r="AD3" i="4"/>
  <c r="BE3" i="4"/>
  <c r="D4" i="4"/>
  <c r="BE4" i="4"/>
  <c r="C560" i="15"/>
  <c r="B552" i="15"/>
  <c r="C552" i="15"/>
  <c r="C544" i="15"/>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C176" i="4"/>
  <c r="BD176"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C220" i="4"/>
  <c r="BD220"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C423" i="4"/>
  <c r="BD423" i="4"/>
  <c r="BE423" i="4"/>
  <c r="BC424" i="4"/>
  <c r="BD424" i="4"/>
  <c r="BE424" i="4"/>
  <c r="BC425" i="4"/>
  <c r="BD425" i="4"/>
  <c r="BE425" i="4"/>
  <c r="BC426" i="4"/>
  <c r="BD426" i="4"/>
  <c r="BE426" i="4"/>
  <c r="BE427" i="4"/>
  <c r="BE428" i="4"/>
  <c r="BE429" i="4"/>
  <c r="BE430" i="4"/>
  <c r="BE431" i="4"/>
  <c r="BE432" i="4"/>
  <c r="BE433" i="4"/>
  <c r="BE434" i="4"/>
  <c r="BE435" i="4"/>
  <c r="BE436" i="4"/>
  <c r="BE437" i="4"/>
  <c r="BE438" i="4"/>
  <c r="BE439" i="4"/>
  <c r="BC440" i="4"/>
  <c r="BD440" i="4"/>
  <c r="BE440" i="4"/>
  <c r="BE441" i="4"/>
  <c r="BC442" i="4"/>
  <c r="BD442" i="4"/>
  <c r="BE442" i="4"/>
  <c r="BE443" i="4"/>
  <c r="BC444" i="4"/>
  <c r="BD444" i="4"/>
  <c r="BE444" i="4"/>
  <c r="BE445" i="4"/>
  <c r="BE446" i="4"/>
  <c r="BC447" i="4"/>
  <c r="BD447" i="4"/>
  <c r="BE447" i="4"/>
  <c r="BC448" i="4"/>
  <c r="BD448" i="4"/>
  <c r="BE448" i="4"/>
  <c r="BC449" i="4"/>
  <c r="BD449" i="4"/>
  <c r="BE449" i="4"/>
  <c r="BC450" i="4"/>
  <c r="BD450"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C557" i="4"/>
  <c r="BE557" i="4"/>
  <c r="BC558" i="4"/>
  <c r="BE558" i="4"/>
  <c r="BC559" i="4"/>
  <c r="BE559" i="4"/>
  <c r="BE560"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2" i="20" s="1"/>
  <c r="J72" i="20" s="1"/>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Q547" i="4"/>
  <c r="G33" i="20"/>
  <c r="H33" i="20"/>
  <c r="I33" i="20"/>
  <c r="C33" i="20"/>
  <c r="B542" i="15"/>
  <c r="C542" i="15"/>
  <c r="B543" i="15"/>
  <c r="C543" i="15"/>
  <c r="B544" i="15"/>
  <c r="B545" i="15"/>
  <c r="C545" i="15"/>
  <c r="B546" i="15"/>
  <c r="C546" i="15"/>
  <c r="B547" i="15"/>
  <c r="C547" i="15"/>
  <c r="B551" i="15"/>
  <c r="C551" i="15"/>
  <c r="B553" i="15"/>
  <c r="C553" i="15"/>
  <c r="AC540" i="4"/>
  <c r="AD540" i="4"/>
  <c r="AC529" i="4"/>
  <c r="AD529" i="4"/>
  <c r="AD531" i="4"/>
  <c r="AC531" i="4"/>
  <c r="AD530" i="4"/>
  <c r="AC530" i="4"/>
  <c r="AD526" i="4"/>
  <c r="AC526" i="4"/>
  <c r="AD528" i="4"/>
  <c r="AC528" i="4"/>
  <c r="AD527" i="4"/>
  <c r="AC527" i="4"/>
  <c r="AC511" i="4"/>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26" i="4"/>
  <c r="Q530" i="4"/>
  <c r="T540" i="4"/>
  <c r="BC540" i="4" s="1"/>
  <c r="T541" i="4"/>
  <c r="BC541" i="4" s="1"/>
  <c r="T542" i="4"/>
  <c r="BC542" i="4" s="1"/>
  <c r="Q543" i="4" l="1"/>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3"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AC508" i="4"/>
  <c r="AD508" i="4"/>
  <c r="D509" i="4"/>
  <c r="AC509" i="4"/>
  <c r="AD509" i="4"/>
  <c r="D510" i="4"/>
  <c r="AC510" i="4"/>
  <c r="A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BD560" i="4"/>
  <c r="U522" i="4"/>
  <c r="BC522" i="4"/>
  <c r="G603" i="7"/>
  <c r="N24" i="18"/>
  <c r="N25" i="18"/>
  <c r="R26" i="4" s="1"/>
  <c r="N474" i="18"/>
  <c r="N21" i="18"/>
  <c r="R57" i="4" s="1"/>
  <c r="N18" i="18"/>
  <c r="N19" i="18"/>
  <c r="N20" i="18"/>
  <c r="N17" i="18"/>
  <c r="R22" i="4" s="1"/>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0" i="20"/>
  <c r="I71" i="20"/>
  <c r="H70" i="20"/>
  <c r="H71" i="20"/>
  <c r="G70" i="20"/>
  <c r="G71"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Q492" i="4" l="1"/>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AC495" i="4"/>
  <c r="AD495" i="4"/>
  <c r="D496" i="4"/>
  <c r="AC496" i="4"/>
  <c r="AD496" i="4"/>
  <c r="D497" i="4"/>
  <c r="AC497" i="4"/>
  <c r="AD497" i="4"/>
  <c r="D503" i="4"/>
  <c r="AC503" i="4"/>
  <c r="AD503" i="4"/>
  <c r="D498" i="4"/>
  <c r="AC498" i="4"/>
  <c r="AD498" i="4"/>
  <c r="D499" i="4"/>
  <c r="AC499" i="4"/>
  <c r="AD499" i="4"/>
  <c r="D500" i="4"/>
  <c r="AC500" i="4"/>
  <c r="AD500" i="4"/>
  <c r="D504" i="4"/>
  <c r="AC504" i="4"/>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AD479" i="4"/>
  <c r="AC479" i="4"/>
  <c r="D479" i="4"/>
  <c r="AD478" i="4"/>
  <c r="AC478" i="4"/>
  <c r="D478" i="4"/>
  <c r="AD477" i="4"/>
  <c r="AC477" i="4"/>
  <c r="D477" i="4"/>
  <c r="D476" i="4"/>
  <c r="D475" i="4"/>
  <c r="D474" i="4"/>
  <c r="T282" i="4" l="1"/>
  <c r="U501" i="4"/>
  <c r="T502" i="4"/>
  <c r="BC502" i="4" s="1"/>
  <c r="E41" i="9"/>
  <c r="N452" i="18"/>
  <c r="N454" i="18"/>
  <c r="N453" i="18"/>
  <c r="N449" i="18"/>
  <c r="N450" i="18"/>
  <c r="N451" i="18"/>
  <c r="N455" i="18"/>
  <c r="N463" i="18"/>
  <c r="N447" i="18"/>
  <c r="N448" i="18"/>
  <c r="N462" i="18"/>
  <c r="R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51" i="4" l="1"/>
  <c r="AD451" i="4"/>
  <c r="AC452" i="4"/>
  <c r="AD452" i="4"/>
  <c r="AC453" i="4"/>
  <c r="AD453" i="4"/>
  <c r="AC473" i="4"/>
  <c r="AD473" i="4"/>
  <c r="AC454" i="4"/>
  <c r="AD454" i="4"/>
  <c r="AC455" i="4"/>
  <c r="AD455" i="4"/>
  <c r="AC456" i="4"/>
  <c r="AD456"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0" i="4"/>
  <c r="AD430" i="4"/>
  <c r="AC431" i="4"/>
  <c r="AD431"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AC446" i="4"/>
  <c r="AD446"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D280" i="4" l="1"/>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N405" i="18"/>
  <c r="N401" i="18"/>
  <c r="N435" i="18"/>
  <c r="N422" i="18"/>
  <c r="R478" i="4" s="1"/>
  <c r="N423" i="18"/>
  <c r="N424" i="18"/>
  <c r="N440" i="18"/>
  <c r="N456" i="18"/>
  <c r="N425" i="18"/>
  <c r="N457" i="18"/>
  <c r="N421" i="18"/>
  <c r="N426" i="18"/>
  <c r="N442" i="18"/>
  <c r="N458" i="18"/>
  <c r="N427" i="18"/>
  <c r="R477" i="4" s="1"/>
  <c r="N459" i="18"/>
  <c r="N444" i="18"/>
  <c r="R520" i="4" s="1"/>
  <c r="N445" i="18"/>
  <c r="N461" i="18"/>
  <c r="R509" i="4" s="1"/>
  <c r="N431" i="18"/>
  <c r="R522" i="4" s="1"/>
  <c r="E6" i="9"/>
  <c r="N113" i="18"/>
  <c r="N76" i="18"/>
  <c r="N78" i="18"/>
  <c r="N82" i="18"/>
  <c r="N66" i="18"/>
  <c r="N210" i="18"/>
  <c r="N233" i="18"/>
  <c r="N13" i="18"/>
  <c r="N14" i="18"/>
  <c r="N278" i="18"/>
  <c r="N15" i="18"/>
  <c r="R30" i="4" s="1"/>
  <c r="N22" i="18"/>
  <c r="N26" i="18"/>
  <c r="N313" i="18"/>
  <c r="E32" i="9"/>
  <c r="N366" i="18"/>
  <c r="N367" i="18"/>
  <c r="R386" i="4" s="1"/>
  <c r="N368" i="18"/>
  <c r="N372" i="18"/>
  <c r="N356" i="18"/>
  <c r="N374" i="18"/>
  <c r="N357" i="18"/>
  <c r="N375" i="18"/>
  <c r="N358" i="18"/>
  <c r="N377" i="18"/>
  <c r="N359" i="18"/>
  <c r="N378" i="18"/>
  <c r="N360" i="18"/>
  <c r="R355" i="4" s="1"/>
  <c r="N379" i="18"/>
  <c r="R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N222" i="18"/>
  <c r="N403" i="18"/>
  <c r="N224" i="18"/>
  <c r="N353" i="18"/>
  <c r="N228" i="18"/>
  <c r="N230" i="18"/>
  <c r="N339" i="18"/>
  <c r="R335" i="4" s="1"/>
  <c r="N232" i="18"/>
  <c r="R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N62" i="18"/>
  <c r="R443" i="4" s="1"/>
  <c r="N268" i="18"/>
  <c r="N44" i="18"/>
  <c r="N259" i="18"/>
  <c r="N65" i="18"/>
  <c r="N63" i="18"/>
  <c r="N80" i="18"/>
  <c r="N64" i="18"/>
  <c r="N323" i="18"/>
  <c r="R306" i="4" s="1"/>
  <c r="N193" i="18"/>
  <c r="N212" i="18"/>
  <c r="N109" i="18"/>
  <c r="N311" i="18"/>
  <c r="N61" i="18"/>
  <c r="N314" i="18"/>
  <c r="R277" i="4" s="1"/>
  <c r="E18" i="9"/>
  <c r="N269" i="18"/>
  <c r="N322" i="18"/>
  <c r="R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N4" i="18"/>
  <c r="N3" i="18"/>
  <c r="R21" i="4" s="1"/>
  <c r="N5" i="18"/>
  <c r="N7" i="18"/>
  <c r="N31" i="18"/>
  <c r="N304" i="18"/>
  <c r="N10" i="18"/>
  <c r="N11" i="18"/>
  <c r="R60" i="4" s="1"/>
  <c r="N12" i="18"/>
  <c r="N275" i="18"/>
  <c r="N235" i="18"/>
  <c r="N214" i="18"/>
  <c r="R129" i="4" s="1"/>
  <c r="N294" i="18"/>
  <c r="N73" i="18"/>
  <c r="N9" i="18"/>
  <c r="R36" i="4" s="1"/>
  <c r="N243" i="18"/>
  <c r="N75" i="18"/>
  <c r="N299" i="18"/>
  <c r="E13" i="9"/>
  <c r="N157" i="18"/>
  <c r="N68" i="18"/>
  <c r="N69" i="18"/>
  <c r="N177" i="18"/>
  <c r="N285" i="18"/>
  <c r="N321" i="18"/>
  <c r="N55" i="18"/>
  <c r="N70" i="18"/>
  <c r="N56" i="18"/>
  <c r="N71" i="18"/>
  <c r="N57" i="18"/>
  <c r="R445" i="4" s="1"/>
  <c r="N72" i="18"/>
  <c r="N58" i="18"/>
  <c r="R27" i="4" s="1"/>
  <c r="N60" i="18"/>
  <c r="N216" i="18"/>
  <c r="N134" i="18"/>
  <c r="R55" i="4" s="1"/>
  <c r="N135" i="18"/>
  <c r="N136" i="18"/>
  <c r="R63" i="4" s="1"/>
  <c r="N137" i="18"/>
  <c r="N138" i="18"/>
  <c r="N140" i="18"/>
  <c r="N307" i="18"/>
  <c r="N139" i="18"/>
  <c r="N208" i="18"/>
  <c r="N129" i="18"/>
  <c r="R549" i="4" s="1"/>
  <c r="N130" i="18"/>
  <c r="N131" i="18"/>
  <c r="N331" i="18"/>
  <c r="N132" i="18"/>
  <c r="R56" i="4" s="1"/>
  <c r="N133" i="18"/>
  <c r="N382" i="18"/>
  <c r="N283" i="18"/>
  <c r="N276" i="18"/>
  <c r="N286" i="18"/>
  <c r="N287" i="18"/>
  <c r="N334" i="18"/>
  <c r="N288" i="18"/>
  <c r="N336" i="18"/>
  <c r="N290" i="18"/>
  <c r="N338" i="18"/>
  <c r="N291" i="18"/>
  <c r="N289" i="18"/>
  <c r="N335" i="18"/>
  <c r="N340" i="18"/>
  <c r="N341" i="18"/>
  <c r="N342" i="18"/>
  <c r="N280" i="18"/>
  <c r="N337" i="18"/>
  <c r="N271" i="18"/>
  <c r="R278" i="4" s="1"/>
  <c r="N281" i="18"/>
  <c r="N282" i="18"/>
  <c r="E19" i="9"/>
  <c r="N203" i="18"/>
  <c r="N204" i="18"/>
  <c r="N158" i="18"/>
  <c r="N332" i="18"/>
  <c r="E37" i="9"/>
  <c r="N409" i="18"/>
  <c r="N410" i="18"/>
  <c r="R446" i="4" s="1"/>
  <c r="N417" i="18"/>
  <c r="N406" i="18"/>
  <c r="N412" i="18"/>
  <c r="N413" i="18"/>
  <c r="N428" i="18"/>
  <c r="N414" i="18"/>
  <c r="N429" i="18"/>
  <c r="N411" i="18"/>
  <c r="E28" i="9"/>
  <c r="N351" i="18"/>
  <c r="N370" i="18"/>
  <c r="R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E33" i="9"/>
  <c r="N363" i="18"/>
  <c r="N383" i="18"/>
  <c r="E16" i="9"/>
  <c r="N302" i="18"/>
  <c r="N196" i="18"/>
  <c r="N145" i="18"/>
  <c r="N146" i="18"/>
  <c r="E10" i="9"/>
  <c r="N343" i="18"/>
  <c r="N46" i="18"/>
  <c r="N47" i="18"/>
  <c r="N433" i="18"/>
  <c r="N48" i="18"/>
  <c r="N49" i="18"/>
  <c r="N207" i="18"/>
  <c r="N225" i="18"/>
  <c r="N320" i="18"/>
  <c r="N51" i="18"/>
  <c r="N229" i="18"/>
  <c r="N52" i="18"/>
  <c r="N50" i="18"/>
  <c r="R459" i="4" s="1"/>
  <c r="N53" i="18"/>
  <c r="N432" i="18"/>
  <c r="N309" i="18"/>
  <c r="N74" i="18"/>
  <c r="N324" i="18"/>
  <c r="R304" i="4" s="1"/>
  <c r="E39" i="9"/>
  <c r="N415" i="18"/>
  <c r="N416" i="18"/>
  <c r="N436" i="18"/>
  <c r="N418" i="18"/>
  <c r="N438" i="18"/>
  <c r="N439" i="18"/>
  <c r="N441" i="18"/>
  <c r="N437" i="18"/>
  <c r="N420" i="18"/>
  <c r="N446" i="18"/>
  <c r="E15" i="9"/>
  <c r="N195" i="18"/>
  <c r="E23" i="9"/>
  <c r="N306" i="18"/>
  <c r="N161" i="18"/>
  <c r="N162" i="18"/>
  <c r="E31" i="9"/>
  <c r="N354" i="18"/>
  <c r="N350" i="18"/>
  <c r="N344" i="18"/>
  <c r="R333" i="4" s="1"/>
  <c r="N346" i="18"/>
  <c r="N347" i="18"/>
  <c r="N349" i="18"/>
  <c r="E26" i="9"/>
  <c r="N248" i="18"/>
  <c r="N255" i="18"/>
  <c r="N250" i="18"/>
  <c r="N251" i="18"/>
  <c r="N252" i="18"/>
  <c r="N434" i="18"/>
  <c r="N254" i="18"/>
  <c r="N256" i="18"/>
  <c r="N257" i="18"/>
  <c r="N355" i="18"/>
  <c r="N258" i="18"/>
  <c r="N242" i="18"/>
  <c r="R203" i="4" s="1"/>
  <c r="N244" i="18"/>
  <c r="N246" i="18"/>
  <c r="R189" i="4" s="1"/>
  <c r="N430" i="18"/>
  <c r="E11" i="9"/>
  <c r="N119" i="18"/>
  <c r="N301" i="18"/>
  <c r="N120" i="18"/>
  <c r="N121" i="18"/>
  <c r="N122" i="18"/>
  <c r="N124" i="18"/>
  <c r="N209" i="18"/>
  <c r="N305" i="18"/>
  <c r="N125" i="18"/>
  <c r="N126" i="18"/>
  <c r="N127" i="18"/>
  <c r="N123" i="18"/>
  <c r="E34" i="9"/>
  <c r="N386" i="18"/>
  <c r="N387" i="18"/>
  <c r="N388" i="18"/>
  <c r="R411" i="4" s="1"/>
  <c r="N389" i="18"/>
  <c r="N384" i="18"/>
  <c r="N397" i="18"/>
  <c r="R431" i="4" s="1"/>
  <c r="N385" i="18"/>
  <c r="E25" i="9"/>
  <c r="N220" i="18"/>
  <c r="N221" i="18"/>
  <c r="N223" i="18"/>
  <c r="E21" i="9"/>
  <c r="N150" i="18"/>
  <c r="N166" i="18"/>
  <c r="N151" i="18"/>
  <c r="N152" i="18"/>
  <c r="N205" i="18"/>
  <c r="N153" i="18"/>
  <c r="N352" i="18"/>
  <c r="N154" i="18"/>
  <c r="R64" i="4" s="1"/>
  <c r="N155" i="18"/>
  <c r="N156" i="18"/>
  <c r="N159" i="18"/>
  <c r="N160" i="18"/>
  <c r="N148" i="18"/>
  <c r="N149" i="18"/>
  <c r="N165" i="18"/>
  <c r="N45" i="18"/>
  <c r="N218" i="18"/>
  <c r="N315" i="18"/>
  <c r="N227" i="18"/>
  <c r="N36" i="18"/>
  <c r="R33" i="4" s="1"/>
  <c r="N23" i="18"/>
  <c r="N37" i="18"/>
  <c r="R61" i="4" s="1"/>
  <c r="N292" i="18"/>
  <c r="N326" i="18"/>
  <c r="N38" i="18"/>
  <c r="N272" i="18"/>
  <c r="N39" i="18"/>
  <c r="N40" i="18"/>
  <c r="N110" i="18"/>
  <c r="N460" i="18"/>
  <c r="N42" i="18"/>
  <c r="N111" i="18"/>
  <c r="N112" i="18"/>
  <c r="E27" i="9"/>
  <c r="N369" i="18"/>
  <c r="N264" i="18"/>
  <c r="N265" i="18"/>
  <c r="R276" i="4" s="1"/>
  <c r="N266" i="18"/>
  <c r="E4" i="9"/>
  <c r="N59" i="18"/>
  <c r="N118" i="18"/>
  <c r="N300" i="18"/>
  <c r="N77" i="18"/>
  <c r="N79" i="18"/>
  <c r="N81" i="18"/>
  <c r="R25" i="4" s="1"/>
  <c r="N85" i="18"/>
  <c r="N83" i="18"/>
  <c r="N98" i="18"/>
  <c r="N100" i="18"/>
  <c r="N274" i="18"/>
  <c r="N102" i="18"/>
  <c r="N54" i="18"/>
  <c r="N104" i="18"/>
  <c r="N106" i="18"/>
  <c r="N128" i="18"/>
  <c r="N108" i="18"/>
  <c r="N213" i="18"/>
  <c r="R24" i="4" s="1"/>
  <c r="N295" i="18"/>
  <c r="N297"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R174" i="4"/>
  <c r="R550" i="4"/>
  <c r="Q550" i="4" s="1"/>
  <c r="R551" i="4"/>
  <c r="R202" i="4"/>
  <c r="R204" i="4"/>
  <c r="R149" i="4"/>
  <c r="R150" i="4"/>
  <c r="R151" i="4"/>
  <c r="R409" i="4"/>
  <c r="R410" i="4"/>
  <c r="R356" i="4"/>
  <c r="R357" i="4"/>
  <c r="R187" i="4"/>
  <c r="R188" i="4"/>
  <c r="R502" i="4"/>
  <c r="R441" i="4"/>
  <c r="R186" i="4"/>
  <c r="R175" i="4"/>
  <c r="R519" i="4"/>
  <c r="R521" i="4"/>
  <c r="R510" i="4"/>
  <c r="Q510" i="4" s="1"/>
  <c r="Q520" i="4"/>
  <c r="Q551"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138" i="4" l="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403" i="4"/>
  <c r="AD402" i="4"/>
  <c r="AD401" i="4"/>
  <c r="AD400" i="4"/>
  <c r="AD399" i="4"/>
  <c r="AD398" i="4"/>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82" i="4"/>
  <c r="AD381" i="4"/>
  <c r="AD380" i="4"/>
  <c r="AD378" i="4"/>
  <c r="AD377" i="4"/>
  <c r="AD376" i="4"/>
  <c r="AD351" i="4"/>
  <c r="AD350" i="4"/>
  <c r="AD349" i="4"/>
  <c r="AD348" i="4"/>
  <c r="AD347" i="4"/>
  <c r="AD346" i="4"/>
  <c r="AD301" i="4"/>
  <c r="AD300" i="4"/>
  <c r="AD299" i="4"/>
  <c r="AD298" i="4"/>
  <c r="AD297" i="4"/>
  <c r="AD296" i="4"/>
  <c r="AD293" i="4"/>
  <c r="AD292" i="4"/>
  <c r="AD291" i="4"/>
  <c r="AD290" i="4"/>
  <c r="AD289" i="4"/>
  <c r="AD288" i="4"/>
  <c r="AD266" i="4"/>
  <c r="AD265" i="4"/>
  <c r="AD264" i="4"/>
  <c r="AD263" i="4"/>
  <c r="AD262" i="4"/>
  <c r="AD261" i="4"/>
  <c r="AD260" i="4"/>
  <c r="AD259" i="4"/>
  <c r="AD258" i="4"/>
  <c r="AD257" i="4"/>
  <c r="AD256" i="4"/>
  <c r="AD255" i="4"/>
  <c r="AD254" i="4"/>
  <c r="AD253" i="4"/>
  <c r="AD252" i="4"/>
  <c r="AD251" i="4"/>
  <c r="AD219" i="4"/>
  <c r="AD218" i="4"/>
  <c r="AD217" i="4"/>
  <c r="AD216" i="4"/>
  <c r="AD215" i="4"/>
  <c r="AD214" i="4"/>
  <c r="AD167" i="4"/>
  <c r="AD166" i="4"/>
  <c r="AD165" i="4"/>
  <c r="AD164" i="4"/>
  <c r="AD163" i="4"/>
  <c r="AD162" i="4"/>
  <c r="AD161" i="4"/>
  <c r="AD160" i="4"/>
  <c r="AD158" i="4"/>
  <c r="AD157" i="4"/>
  <c r="AD156" i="4"/>
  <c r="AD135" i="4"/>
  <c r="AD134" i="4"/>
  <c r="AD133" i="4"/>
  <c r="AD132" i="4"/>
  <c r="AD131" i="4"/>
  <c r="AD130" i="4"/>
  <c r="AD115" i="4"/>
  <c r="AD105" i="4"/>
  <c r="AD104" i="4"/>
  <c r="AD103" i="4"/>
  <c r="AD102" i="4"/>
  <c r="AD101" i="4"/>
  <c r="AD100" i="4"/>
  <c r="AD99" i="4"/>
  <c r="AD98" i="4"/>
  <c r="AD97" i="4"/>
  <c r="AD92" i="4"/>
  <c r="AD85" i="4"/>
  <c r="AD84" i="4"/>
  <c r="AD78" i="4"/>
  <c r="AD73" i="4"/>
  <c r="AD59" i="4"/>
  <c r="AD54" i="4"/>
  <c r="AD53" i="4"/>
  <c r="AD43" i="4"/>
  <c r="AD37" i="4"/>
  <c r="AD35" i="4"/>
  <c r="AD28" i="4"/>
  <c r="AD19" i="4"/>
  <c r="AD17" i="4"/>
  <c r="AD13" i="4"/>
  <c r="AD12" i="4"/>
  <c r="AD386" i="4"/>
  <c r="AD385" i="4"/>
  <c r="AD384" i="4"/>
  <c r="AD357" i="4"/>
  <c r="AD356" i="4"/>
  <c r="AD355" i="4"/>
  <c r="AD335" i="4"/>
  <c r="AD334" i="4"/>
  <c r="AD333" i="4"/>
  <c r="AD306" i="4"/>
  <c r="AD305" i="4"/>
  <c r="AD304" i="4"/>
  <c r="AD278" i="4"/>
  <c r="AD277" i="4"/>
  <c r="AD276" i="4"/>
  <c r="AD204" i="4"/>
  <c r="AD203" i="4"/>
  <c r="AD202" i="4"/>
  <c r="AD189" i="4"/>
  <c r="AD188" i="4"/>
  <c r="AD187" i="4"/>
  <c r="AD186" i="4"/>
  <c r="AD176" i="4"/>
  <c r="AD175" i="4"/>
  <c r="AD174" i="4"/>
  <c r="AD151" i="4"/>
  <c r="AD150" i="4"/>
  <c r="AD149" i="4"/>
  <c r="AD136" i="4"/>
  <c r="AD129" i="4"/>
  <c r="AD77" i="4"/>
  <c r="AD74" i="4"/>
  <c r="AD69" i="4"/>
  <c r="AD66" i="4"/>
  <c r="AD64" i="4"/>
  <c r="AD63" i="4"/>
  <c r="AD62" i="4"/>
  <c r="AD61" i="4"/>
  <c r="AD60" i="4"/>
  <c r="AD57" i="4"/>
  <c r="AD56" i="4"/>
  <c r="AD55" i="4"/>
  <c r="AD36" i="4"/>
  <c r="AD33" i="4"/>
  <c r="AD30" i="4"/>
  <c r="AD27" i="4"/>
  <c r="AD26" i="4"/>
  <c r="AD25" i="4"/>
  <c r="AD24" i="4"/>
  <c r="AD22" i="4"/>
  <c r="AD21"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403" i="4"/>
  <c r="AC402" i="4"/>
  <c r="AC401" i="4"/>
  <c r="AC400" i="4"/>
  <c r="AC399" i="4"/>
  <c r="AC398" i="4"/>
  <c r="AC329" i="4"/>
  <c r="AC328" i="4"/>
  <c r="AC211" i="4"/>
  <c r="AC210" i="4"/>
  <c r="AC209" i="4"/>
  <c r="AC208" i="4"/>
  <c r="AC170" i="4"/>
  <c r="AC169" i="4"/>
  <c r="AC168" i="4"/>
  <c r="AC154" i="4"/>
  <c r="AC153" i="4"/>
  <c r="AC152" i="4"/>
  <c r="AC106" i="4"/>
  <c r="AC198" i="4"/>
  <c r="AC110" i="4"/>
  <c r="AC32" i="4"/>
  <c r="AC45" i="4"/>
  <c r="AC79" i="4"/>
  <c r="AC368" i="4"/>
  <c r="AC365" i="4"/>
  <c r="AC367" i="4"/>
  <c r="AC113" i="4"/>
  <c r="AC49" i="4"/>
  <c r="AC71" i="4"/>
  <c r="AC58" i="4"/>
  <c r="AC90" i="4"/>
  <c r="AC91" i="4"/>
  <c r="AC41" i="4"/>
  <c r="AC364" i="4"/>
  <c r="AC82" i="4"/>
  <c r="AC107" i="4"/>
  <c r="AC65" i="4"/>
  <c r="AC111" i="4"/>
  <c r="AC9" i="4"/>
  <c r="AC108" i="4"/>
  <c r="AC86" i="4"/>
  <c r="AC95" i="4"/>
  <c r="AC114" i="4"/>
  <c r="AC109" i="4"/>
  <c r="AC34" i="4"/>
  <c r="AC366" i="4"/>
  <c r="AC369" i="4"/>
  <c r="AC112" i="4"/>
  <c r="AC67" i="4"/>
  <c r="AC23" i="4"/>
  <c r="AC83" i="4"/>
  <c r="AC287"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1" i="20"/>
  <c r="J61" i="20" s="1"/>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D88" i="20"/>
  <c r="J88" i="20" s="1"/>
  <c r="D32" i="20"/>
  <c r="J32" i="20" s="1"/>
  <c r="D100" i="5"/>
  <c r="D83" i="20"/>
  <c r="J83" i="20" s="1"/>
  <c r="D99" i="5"/>
  <c r="D77" i="20"/>
  <c r="J77" i="20" s="1"/>
  <c r="D31" i="20"/>
  <c r="J31" i="20" s="1"/>
  <c r="D30" i="20"/>
  <c r="J30" i="20" s="1"/>
  <c r="D64" i="20"/>
  <c r="J64" i="20" s="1"/>
  <c r="D92" i="5"/>
  <c r="D91" i="5"/>
  <c r="D18" i="20"/>
  <c r="J18" i="20" s="1"/>
  <c r="D37" i="20"/>
  <c r="J37" i="20" s="1"/>
  <c r="D71" i="20"/>
  <c r="J71" i="20" s="1"/>
  <c r="D65" i="20"/>
  <c r="J65" i="20" s="1"/>
  <c r="D93" i="5"/>
  <c r="D94" i="5"/>
  <c r="D47" i="20"/>
  <c r="J47" i="20" s="1"/>
  <c r="D17" i="20"/>
  <c r="J17" i="20" s="1"/>
  <c r="D45" i="20"/>
  <c r="J45" i="20" s="1"/>
  <c r="D86" i="20"/>
  <c r="J86" i="20" s="1"/>
  <c r="D75" i="20"/>
  <c r="J75" i="20" s="1"/>
  <c r="D70" i="20"/>
  <c r="J70" i="20" s="1"/>
  <c r="D11" i="20"/>
  <c r="J11" i="20" s="1"/>
  <c r="D49" i="20"/>
  <c r="J49" i="20" s="1"/>
  <c r="D55" i="20"/>
  <c r="J55" i="20" s="1"/>
  <c r="D101" i="5"/>
  <c r="D68" i="20"/>
  <c r="J68" i="20" s="1"/>
  <c r="D102" i="5"/>
  <c r="D38" i="20"/>
  <c r="J38" i="20" s="1"/>
  <c r="D67" i="20"/>
  <c r="J67" i="20" s="1"/>
  <c r="D95" i="5"/>
  <c r="D96" i="5"/>
  <c r="D14" i="20"/>
  <c r="J14" i="20" s="1"/>
  <c r="D98" i="5"/>
  <c r="D97" i="5"/>
  <c r="D66" i="20"/>
  <c r="J66" i="20" s="1"/>
  <c r="D19" i="20"/>
  <c r="J19" i="20" s="1"/>
  <c r="D7" i="20"/>
  <c r="J7" i="20" s="1"/>
  <c r="D48" i="20"/>
  <c r="J48" i="20" s="1"/>
  <c r="D87" i="20"/>
  <c r="J87" i="20" s="1"/>
  <c r="D22" i="20"/>
  <c r="J22" i="20" s="1"/>
  <c r="D4" i="20"/>
  <c r="J4" i="20" s="1"/>
  <c r="D95" i="20"/>
  <c r="J95" i="20" s="1"/>
  <c r="D103" i="5"/>
  <c r="D104" i="5"/>
  <c r="D69" i="20"/>
  <c r="J69" i="20" s="1"/>
  <c r="D6" i="20"/>
  <c r="J6" i="20" s="1"/>
  <c r="D90" i="20"/>
  <c r="J90"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443"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41"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<sst xmlns="http://schemas.openxmlformats.org/spreadsheetml/2006/main" count="10866" uniqueCount="3372">
  <si>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</si>
  <si>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</si>
  <si>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</si>
  <si>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</si>
  <si>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</si>
  <si>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</si>
  <si>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</si>
  <si>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</si>
  <si>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</si>
  <si>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</si>
  <si>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</si>
  <si>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</si>
  <si>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</si>
  <si>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</si>
  <si>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</si>
  <si>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</si>
  <si>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</si>
  <si>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</si>
  <si>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</si>
  <si>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</si>
  <si>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</si>
  <si>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</si>
  <si>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</si>
  <si>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</si>
  <si>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</si>
  <si>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</si>
  <si>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</si>
  <si>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</si>
  <si>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</si>
  <si>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</si>
  <si>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</si>
  <si>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</si>
  <si>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</si>
  <si>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</si>
  <si>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</si>
  <si>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</si>
  <si>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</si>
  <si>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</si>
  <si>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</si>
  <si>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</si>
  <si>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</si>
  <si>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</si>
  <si>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</si>
  <si>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</si>
  <si>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</si>
  <si>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</si>
  <si>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</si>
  <si>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</si>
  <si>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</si>
  <si>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</si>
  <si>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</si>
  <si>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</si>
  <si>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</si>
  <si>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</si>
  <si>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</si>
  <si>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</si>
  <si>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</si>
  <si>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</si>
  <si>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</si>
  <si>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</si>
  <si>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</si>
  <si>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</si>
  <si>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</si>
  <si>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</si>
  <si>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</si>
  <si>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</si>
  <si>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</si>
  <si>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</si>
  <si>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</si>
  <si>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</si>
  <si>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</si>
  <si>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</si>
  <si>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</si>
  <si>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</si>
  <si>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</si>
  <si>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</si>
  <si>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</si>
  <si>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</si>
  <si>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</si>
  <si>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</si>
  <si>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</si>
  <si>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</si>
  <si>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</si>
  <si>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</si>
  <si>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</si>
  <si>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</si>
  <si>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</si>
  <si>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</si>
  <si>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</si>
  <si>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</si>
  <si>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</si>
  <si>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</si>
  <si>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</si>
  <si>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</si>
  <si>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</si>
  <si>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</si>
  <si>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</si>
  <si>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</si>
  <si>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</si>
  <si>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</si>
  <si>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</si>
  <si>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</si>
  <si>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</si>
  <si>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</si>
  <si>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</si>
  <si>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</si>
  <si>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</si>
  <si>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</si>
  <si>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</si>
  <si>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</si>
  <si>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</si>
  <si>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</si>
  <si>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</si>
  <si>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</si>
  <si>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</si>
  <si>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</si>
  <si>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</si>
  <si>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</si>
  <si>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</si>
  <si>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</si>
  <si>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</si>
  <si>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</si>
  <si>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</si>
  <si>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</si>
  <si>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</si>
  <si>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</si>
  <si>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</si>
  <si>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</si>
  <si>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</si>
  <si>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</si>
  <si>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</si>
  <si>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</si>
  <si>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</si>
  <si>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</si>
  <si>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</si>
  <si>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</si>
  <si>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</si>
  <si>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</si>
  <si>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</si>
  <si>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</si>
  <si>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</si>
  <si>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</si>
  <si>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</si>
  <si>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</si>
  <si>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</si>
  <si>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</si>
  <si>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</si>
  <si>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</si>
  <si>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</si>
  <si>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</si>
  <si>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</si>
  <si>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</si>
  <si>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</si>
  <si>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</si>
  <si>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</si>
  <si>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</si>
  <si>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</si>
  <si>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</si>
  <si>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</si>
  <si>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</si>
  <si>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</si>
  <si>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</si>
  <si>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</si>
  <si>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</si>
  <si>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</si>
  <si>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</si>
  <si>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</si>
  <si>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</si>
  <si>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</si>
  <si>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</si>
  <si>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</si>
  <si>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</si>
  <si>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</si>
  <si>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</si>
  <si>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</si>
  <si>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</si>
  <si>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</si>
  <si>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</si>
  <si>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</si>
  <si>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</si>
  <si>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</si>
  <si>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</si>
  <si>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</si>
  <si>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</si>
  <si>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</si>
  <si>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</si>
  <si>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</si>
  <si>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</si>
  <si>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</si>
  <si>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</si>
  <si>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</si>
  <si>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</si>
  <si>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</si>
  <si>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</si>
  <si>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</si>
  <si>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</si>
  <si>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</si>
  <si>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</si>
  <si>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</si>
  <si>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</si>
  <si>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</si>
  <si>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</si>
  <si>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</si>
  <si>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</si>
  <si>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</si>
  <si>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</si>
  <si>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</si>
  <si>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</si>
  <si>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</si>
  <si>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</si>
  <si>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</si>
  <si>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</si>
  <si>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</si>
  <si>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</si>
  <si>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</si>
  <si>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</si>
  <si>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</si>
  <si>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</si>
  <si>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</si>
  <si>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</si>
  <si>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</si>
  <si>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</si>
  <si>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</si>
  <si>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</si>
  <si>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</si>
  <si>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</si>
  <si>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</si>
  <si>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</si>
  <si>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</si>
  <si>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</si>
  <si>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</si>
  <si>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</si>
  <si>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</si>
  <si>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</si>
  <si>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</si>
  <si>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</si>
  <si>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</si>
  <si>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</si>
  <si>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</si>
  <si>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</si>
  <si>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</si>
  <si>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</si>
  <si>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</si>
  <si>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</si>
  <si>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</si>
  <si>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</si>
  <si>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</si>
  <si>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</si>
  <si>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</si>
  <si>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</si>
  <si>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</si>
  <si>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</si>
  <si>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</si>
  <si>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</si>
  <si>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</si>
  <si>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</si>
  <si>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</si>
  <si>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</si>
  <si>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</si>
  <si>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</si>
  <si>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</si>
  <si>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</si>
  <si>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</si>
  <si>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</si>
  <si>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</si>
  <si>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</si>
  <si>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</si>
  <si>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</si>
  <si>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</si>
  <si>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</si>
  <si>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</si>
  <si>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</si>
  <si>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</si>
  <si>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</si>
  <si>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</si>
  <si>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</si>
  <si>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</si>
  <si>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</si>
  <si>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</si>
  <si>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</si>
  <si>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</si>
  <si>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</si>
  <si>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</si>
  <si>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</si>
  <si>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</si>
  <si>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</si>
  <si>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</si>
  <si>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</si>
  <si>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</si>
  <si>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</si>
  <si>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</si>
  <si>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</si>
  <si>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</si>
  <si>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</si>
  <si>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</si>
  <si>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</si>
  <si>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</si>
  <si>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</si>
  <si>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</si>
  <si>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</si>
  <si>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</si>
  <si>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</si>
  <si>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</si>
  <si>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</si>
  <si>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</si>
  <si>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</si>
  <si>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</si>
  <si>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</si>
  <si>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</si>
  <si>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</si>
  <si>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</si>
  <si>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</si>
  <si>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</si>
  <si>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</si>
  <si>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</si>
  <si>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</si>
  <si>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</si>
  <si>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</si>
  <si>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</si>
  <si>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</si>
  <si>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</si>
  <si>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</si>
  <si>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</si>
  <si>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</si>
  <si>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</si>
  <si>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</si>
  <si>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</si>
  <si>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</si>
  <si>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</si>
  <si>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</si>
  <si>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</si>
  <si>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</si>
  <si>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</si>
  <si>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</si>
  <si>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</si>
  <si>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</si>
  <si>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</si>
  <si>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</si>
  <si>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</si>
  <si>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</si>
  <si>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</si>
  <si>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</si>
  <si>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</si>
  <si>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</si>
  <si>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</si>
  <si>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</si>
  <si>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</si>
  <si>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</si>
  <si>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</si>
  <si>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</si>
  <si>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</si>
  <si>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</si>
  <si>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</si>
  <si>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</si>
  <si>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</si>
  <si>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</si>
  <si>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</si>
  <si>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</si>
  <si>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</si>
  <si>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</si>
  <si>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</si>
  <si>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</si>
  <si>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</si>
  <si>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</si>
  <si>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</si>
  <si>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</si>
  <si>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</si>
  <si>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</si>
  <si>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</si>
  <si>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</si>
  <si>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</si>
  <si>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</si>
  <si>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</si>
  <si>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</si>
  <si>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</si>
  <si>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</si>
  <si>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</si>
  <si>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</si>
  <si>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</si>
  <si>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</si>
  <si>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</si>
  <si>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</si>
  <si>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</si>
  <si>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</si>
  <si>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</si>
  <si>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</si>
  <si>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</si>
  <si>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</si>
  <si>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</si>
  <si>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</si>
  <si>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</si>
  <si>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</si>
  <si>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</si>
  <si>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</si>
  <si>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</si>
  <si>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</si>
  <si>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</si>
  <si>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</si>
  <si>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</si>
  <si>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</si>
  <si>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</si>
  <si>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</si>
  <si>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</si>
  <si>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</si>
  <si>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</si>
  <si>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</si>
  <si>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</si>
  <si>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</si>
  <si>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</si>
  <si>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</si>
  <si>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</si>
  <si>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</si>
  <si>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</si>
  <si>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</si>
  <si>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</si>
  <si>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</si>
  <si>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</si>
  <si>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</si>
  <si>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</si>
  <si>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</si>
  <si>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</si>
  <si>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</si>
  <si>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</si>
  <si>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</si>
  <si>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</si>
  <si>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</si>
  <si>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</si>
  <si>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</si>
  <si>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</si>
  <si>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</si>
  <si>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</si>
  <si>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</si>
  <si>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</si>
  <si>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</si>
  <si>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</si>
  <si>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</si>
  <si>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</si>
  <si>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</si>
  <si>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</si>
  <si>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</si>
  <si>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</si>
  <si>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</si>
  <si>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</si>
  <si>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</si>
  <si>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</si>
  <si>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</si>
  <si>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</si>
  <si>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</si>
  <si>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</si>
  <si>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</si>
  <si>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</si>
  <si>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</si>
  <si>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</si>
  <si>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</si>
  <si>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</si>
  <si>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</si>
  <si>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</si>
  <si>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</si>
  <si>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</si>
  <si>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</si>
  <si>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</si>
  <si>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</si>
  <si>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</si>
  <si>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</si>
  <si>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</si>
  <si>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</si>
  <si>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</si>
  <si>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</si>
  <si>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</si>
  <si>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</si>
  <si>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</si>
  <si>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</si>
  <si>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</si>
  <si>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</si>
  <si>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</si>
  <si>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</si>
  <si>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</si>
  <si>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</si>
  <si>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</si>
  <si>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</si>
  <si>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</si>
  <si>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</si>
  <si>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</si>
  <si>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</si>
  <si>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</si>
  <si>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</si>
  <si>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</si>
  <si>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</si>
  <si>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</si>
  <si>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</si>
  <si>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</si>
  <si>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</si>
  <si>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</si>
  <si>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</si>
  <si>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</si>
  <si>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</si>
  <si>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</si>
  <si>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</si>
  <si>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</si>
  <si>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</si>
  <si>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</si>
  <si>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</si>
  <si>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</si>
  <si>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</si>
  <si>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</si>
  <si>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</si>
  <si>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</si>
  <si>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</si>
  <si>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</si>
  <si>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</si>
  <si>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</si>
  <si>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</si>
  <si>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</si>
  <si>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</si>
  <si>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</si>
  <si>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</si>
  <si>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</si>
  <si>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</si>
  <si>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</si>
  <si>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</si>
  <si>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</si>
  <si>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</si>
  <si>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</si>
  <si>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</si>
  <si>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</si>
  <si>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</si>
  <si>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</si>
  <si>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</si>
  <si>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</si>
  <si>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</si>
  <si>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</si>
  <si>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</si>
  <si>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</si>
  <si>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</si>
  <si>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</si>
  <si>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</si>
  <si>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</si>
  <si>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</si>
  <si>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</si>
  <si>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</si>
  <si>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</si>
  <si>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</si>
  <si>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</si>
  <si>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</si>
  <si>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</si>
  <si>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</si>
  <si>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</si>
  <si>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</si>
  <si>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</si>
  <si>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</si>
  <si>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</si>
  <si>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</si>
  <si>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</si>
  <si>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</si>
  <si>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</si>
  <si>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</si>
  <si>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</si>
  <si>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</si>
  <si>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</si>
  <si>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</si>
  <si>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</si>
  <si>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</si>
  <si>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</si>
  <si>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</si>
  <si>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</si>
  <si>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</si>
  <si>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</si>
  <si>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</si>
  <si>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</si>
  <si>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</si>
  <si>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</si>
  <si>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</si>
  <si>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</si>
  <si>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</si>
  <si>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</si>
  <si>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</si>
  <si>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</si>
  <si>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</si>
  <si>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</si>
  <si>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</si>
  <si>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</si>
  <si>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</si>
  <si>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</si>
  <si>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</si>
  <si>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</si>
  <si>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</si>
  <si>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</si>
  <si>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</si>
  <si>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</si>
  <si>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</si>
  <si>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</si>
  <si>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</si>
  <si>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</si>
  <si>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</si>
  <si>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</si>
  <si>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</si>
  <si>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</si>
  <si>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</si>
  <si>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</si>
  <si>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</si>
  <si>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</si>
  <si>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</si>
  <si>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</si>
  <si>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</si>
  <si>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</si>
  <si>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</si>
  <si>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</si>
  <si>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</si>
  <si>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</si>
  <si>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</si>
  <si>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</si>
  <si>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</si>
  <si>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</si>
  <si>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</si>
  <si>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</si>
  <si>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</si>
  <si>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</si>
  <si>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</si>
  <si>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</si>
  <si>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</si>
  <si>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</si>
  <si>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</si>
  <si>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</si>
  <si>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</si>
  <si>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</si>
  <si>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</si>
  <si>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</si>
  <si>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</si>
  <si>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</si>
  <si>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</si>
  <si>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</si>
  <si>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</si>
  <si>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</si>
  <si>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</si>
  <si>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</si>
  <si>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</si>
  <si>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</si>
  <si>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</si>
  <si>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</si>
  <si>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</si>
  <si>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</si>
  <si>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</si>
  <si>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</si>
  <si>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</si>
  <si>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</si>
  <si>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</si>
  <si>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</si>
  <si>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</si>
  <si>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</si>
  <si>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</si>
  <si>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</si>
  <si>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</si>
  <si>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</si>
  <si>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</si>
  <si>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</si>
  <si>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</si>
  <si>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</si>
  <si>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</si>
  <si>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</si>
  <si>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</si>
  <si>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</si>
  <si>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</si>
  <si>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</si>
  <si>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</si>
  <si>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</si>
  <si>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</si>
  <si>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</si>
  <si>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</si>
  <si>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</si>
  <si>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</si>
  <si>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</si>
  <si>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</si>
  <si>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</si>
  <si>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</si>
  <si>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</si>
  <si>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</si>
  <si>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</si>
  <si>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</si>
  <si>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</si>
  <si>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</si>
  <si>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</si>
  <si>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</si>
  <si>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</si>
  <si>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</si>
  <si>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</si>
  <si>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</si>
  <si>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</si>
  <si>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</si>
  <si>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</si>
  <si>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</si>
  <si>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</si>
  <si>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</si>
  <si>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</si>
  <si>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</si>
  <si>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</si>
  <si>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</si>
  <si>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</si>
  <si>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</si>
  <si>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</si>
  <si>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</si>
  <si>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</si>
  <si>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</si>
  <si>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</si>
  <si>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</si>
  <si>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</si>
  <si>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</si>
  <si>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</si>
  <si>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</si>
  <si>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</si>
  <si>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</si>
  <si>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</si>
  <si>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</si>
  <si>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</si>
  <si>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</si>
  <si>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</si>
  <si>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</si>
  <si>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</si>
  <si>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</si>
  <si>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</si>
  <si>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</si>
  <si>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</si>
  <si>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</si>
  <si>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</si>
  <si>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</si>
  <si>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</si>
  <si>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</si>
  <si>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</si>
  <si>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</si>
  <si>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</si>
  <si>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</si>
  <si>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</si>
  <si>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</si>
  <si>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</si>
  <si>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</si>
  <si>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</si>
  <si>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</si>
  <si>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</si>
  <si>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</si>
  <si>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</si>
  <si>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</si>
  <si>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</si>
  <si>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</si>
  <si>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</si>
  <si>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</si>
  <si>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</si>
  <si>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</si>
  <si>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</si>
  <si>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</si>
  <si>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</si>
  <si>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</si>
  <si>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</si>
  <si>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</si>
  <si>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</si>
  <si>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</si>
  <si>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</si>
  <si>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</si>
  <si>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</si>
  <si>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</si>
  <si>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</si>
  <si>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</si>
  <si>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</si>
  <si>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</si>
  <si>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</si>
  <si>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</si>
  <si>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</si>
  <si>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</si>
  <si>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</si>
  <si>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</si>
  <si>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</si>
  <si>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</si>
  <si>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</si>
  <si>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</si>
  <si>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</si>
  <si>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</si>
  <si>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</si>
  <si>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</si>
  <si>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</si>
  <si>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</si>
  <si>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</si>
  <si>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</si>
  <si>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</si>
  <si>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</si>
  <si>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</si>
  <si>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</si>
  <si>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</si>
  <si>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</si>
  <si>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</si>
  <si>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</si>
  <si>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</si>
  <si>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</si>
  <si>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</si>
  <si>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</si>
  <si>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</si>
  <si>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</si>
  <si>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</si>
  <si>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</si>
  <si>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</si>
  <si>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</si>
  <si>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</si>
  <si>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</si>
  <si>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</si>
  <si>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</si>
  <si>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</si>
  <si>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</si>
  <si>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</si>
  <si>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</si>
  <si>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</si>
  <si>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</si>
  <si>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</si>
  <si>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</si>
  <si>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</si>
  <si>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</si>
  <si>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</si>
  <si>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</si>
  <si>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</si>
  <si>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</si>
  <si>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</si>
  <si>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</si>
  <si>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</si>
  <si>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</si>
  <si>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</si>
  <si>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</si>
  <si>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</si>
  <si>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</si>
  <si>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</si>
  <si>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</si>
  <si>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</si>
  <si>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</si>
  <si>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</si>
  <si>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</si>
  <si>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</si>
  <si>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</si>
  <si>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</si>
  <si>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</si>
  <si>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</si>
  <si>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</si>
  <si>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</si>
  <si>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</si>
  <si>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</si>
  <si>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</si>
  <si>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</si>
  <si>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</si>
  <si>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</si>
  <si>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</si>
  <si>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</si>
  <si>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</si>
  <si>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</si>
  <si>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</si>
  <si>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</si>
  <si>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</si>
  <si>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</si>
  <si>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</si>
  <si>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</si>
  <si>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</si>
  <si>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</si>
  <si>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</si>
  <si>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</si>
  <si>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</si>
  <si>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</si>
  <si>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</si>
  <si>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</si>
  <si>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</si>
  <si>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</si>
  <si>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</si>
  <si>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</si>
  <si>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</si>
  <si>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</si>
  <si>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</si>
  <si>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</si>
  <si>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</si>
  <si>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</si>
  <si>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</si>
  <si>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</si>
  <si>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</si>
  <si>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</si>
  <si>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</si>
  <si>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</si>
  <si>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</si>
  <si>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</si>
  <si>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</si>
  <si>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</si>
  <si>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</si>
  <si>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</si>
  <si>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</si>
  <si>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</si>
  <si>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</si>
  <si>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</si>
  <si>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</si>
  <si>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</si>
  <si>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</si>
  <si>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</si>
  <si>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</si>
  <si>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</si>
  <si>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</si>
  <si>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</si>
  <si>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</si>
  <si>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</si>
  <si>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</si>
  <si>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</si>
  <si>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</si>
  <si>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</si>
  <si>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</si>
  <si>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</si>
  <si>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</si>
  <si>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</si>
  <si>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</si>
  <si>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</si>
  <si>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</si>
  <si>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</si>
  <si>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</si>
  <si>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</si>
  <si>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</si>
  <si>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</si>
  <si>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</si>
  <si>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</si>
  <si>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</si>
  <si>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</si>
  <si>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</si>
  <si>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</si>
  <si>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</si>
  <si>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</si>
  <si>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</si>
  <si>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</si>
  <si>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</si>
  <si>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</si>
  <si>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</si>
  <si>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</si>
  <si>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</si>
  <si>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</si>
  <si>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</si>
  <si>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</si>
  <si>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</si>
  <si>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</si>
  <si>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</si>
  <si>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</si>
  <si>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</si>
  <si>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</si>
  <si>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</si>
  <si>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</si>
  <si>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</si>
  <si>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</si>
  <si>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</si>
  <si>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</si>
  <si>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</si>
  <si>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</si>
  <si>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</si>
  <si>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</si>
  <si>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</si>
  <si>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</si>
  <si>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</si>
  <si>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</si>
  <si>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</si>
  <si>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</si>
  <si>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</si>
  <si>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</si>
  <si>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</si>
  <si>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</si>
  <si>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</si>
  <si>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</si>
  <si>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</si>
  <si>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</si>
  <si>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</si>
  <si>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</si>
  <si>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</si>
  <si>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</si>
  <si>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</si>
  <si>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</si>
  <si>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</si>
  <si>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</si>
  <si>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</si>
  <si>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</si>
  <si>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</si>
  <si>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</si>
  <si>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</si>
  <si>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</si>
  <si>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</si>
  <si>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</si>
  <si>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</si>
  <si>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</si>
  <si>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</si>
  <si>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</si>
  <si>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</si>
  <si>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</si>
  <si>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</si>
  <si>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</si>
  <si>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</si>
  <si>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</si>
  <si>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</si>
  <si>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</si>
  <si>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</si>
  <si>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</si>
  <si>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</si>
  <si>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</si>
  <si>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</si>
  <si>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</si>
  <si>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</si>
  <si>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</si>
  <si>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</si>
  <si>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</si>
  <si>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</si>
  <si>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</si>
  <si>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</si>
  <si>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</si>
  <si>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</si>
  <si>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</si>
  <si>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</si>
  <si>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</si>
  <si>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</si>
  <si>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</si>
  <si>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</si>
  <si>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</si>
  <si>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</si>
  <si>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</si>
  <si>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</si>
  <si>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</si>
  <si>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</si>
  <si>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</si>
  <si>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</si>
  <si>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</si>
  <si>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</si>
  <si>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</si>
  <si>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</si>
  <si>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</si>
  <si>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</si>
  <si>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</si>
  <si>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</si>
  <si>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</si>
  <si>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</si>
  <si>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</si>
  <si>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</si>
  <si>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</si>
  <si>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</si>
  <si>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</si>
  <si>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</si>
  <si>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</si>
  <si>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</si>
  <si>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</si>
  <si>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</si>
  <si>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</si>
  <si>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</si>
  <si>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</si>
  <si>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</si>
  <si>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</si>
  <si>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</si>
  <si>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</si>
  <si>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</si>
  <si>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</si>
  <si>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</si>
  <si>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</si>
  <si>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</si>
  <si>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</si>
  <si>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</si>
  <si>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</si>
  <si>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</si>
  <si>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</si>
  <si>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</si>
  <si>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</si>
  <si>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</si>
  <si>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</si>
  <si>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</si>
  <si>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</si>
  <si>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</si>
  <si>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</si>
  <si>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</si>
  <si>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</si>
  <si>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</si>
  <si>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</si>
  <si>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</si>
  <si>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</si>
  <si>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</si>
  <si>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</si>
  <si>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</si>
  <si>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</si>
  <si>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</si>
  <si>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</si>
  <si>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</si>
  <si>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</si>
  <si>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</si>
  <si>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</si>
  <si>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</si>
  <si>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</si>
  <si>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</si>
  <si>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</si>
  <si>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</si>
  <si>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</si>
  <si>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</si>
  <si>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</si>
  <si>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</si>
  <si>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</si>
  <si>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</si>
  <si>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</si>
  <si>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</si>
  <si>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</si>
  <si>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</si>
  <si>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</si>
  <si>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</si>
  <si>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</si>
  <si>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</si>
  <si>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</si>
  <si>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</si>
  <si>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</si>
  <si>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</si>
  <si>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</si>
  <si>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</si>
  <si>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</si>
  <si>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</si>
  <si>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</si>
  <si>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</si>
  <si>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</si>
  <si>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</si>
  <si>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</si>
  <si>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</si>
  <si>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</si>
  <si>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</si>
  <si>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</si>
  <si>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</si>
  <si>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</si>
  <si>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</si>
  <si>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</si>
  <si>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</si>
  <si>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</si>
  <si>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</si>
  <si>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</si>
  <si>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</si>
  <si>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</si>
  <si>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</si>
  <si>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</si>
  <si>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</si>
  <si>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</si>
  <si>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</si>
  <si>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</si>
  <si>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</si>
  <si>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</si>
  <si>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</si>
  <si>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</si>
  <si>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</si>
  <si>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</si>
  <si>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</si>
  <si>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</si>
  <si>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</si>
  <si>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</si>
  <si>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</si>
  <si>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</si>
  <si>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</si>
  <si>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</si>
  <si>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</si>
  <si>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</si>
  <si>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</si>
  <si>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</si>
  <si>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</si>
  <si>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</si>
  <si>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</si>
  <si>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</si>
  <si>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</si>
  <si>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</si>
  <si>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</si>
  <si>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</si>
  <si>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</si>
  <si>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</si>
  <si>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</si>
  <si>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</si>
  <si>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</si>
  <si>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</si>
  <si>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</si>
  <si>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</si>
  <si>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</si>
  <si>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</si>
  <si>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</si>
  <si>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</si>
  <si>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</si>
  <si>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</si>
  <si>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</si>
  <si>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</si>
  <si>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</si>
  <si>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</si>
  <si>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</si>
  <si>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</si>
  <si>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</si>
  <si>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</si>
  <si>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</si>
  <si>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</si>
  <si>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</si>
  <si>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</si>
  <si>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</si>
  <si>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</si>
  <si>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</si>
  <si>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</si>
  <si>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</si>
  <si>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</si>
  <si>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</si>
  <si>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</si>
  <si>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</si>
  <si>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</si>
  <si>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</si>
  <si>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</si>
  <si>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</si>
  <si>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</si>
  <si>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</si>
  <si>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</si>
  <si>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</si>
  <si>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</si>
  <si>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</si>
  <si>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</si>
  <si>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</si>
  <si>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</si>
  <si>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</si>
  <si>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</si>
  <si>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</si>
  <si>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</si>
  <si>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</si>
  <si>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</si>
  <si>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</si>
  <si>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</si>
  <si>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</si>
  <si>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</si>
  <si>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</si>
  <si>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</si>
  <si>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</si>
  <si>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</si>
  <si>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</si>
  <si>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</si>
  <si>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</si>
  <si>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</si>
  <si>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</si>
  <si>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</si>
  <si>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</si>
  <si>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</si>
  <si>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</si>
  <si>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</si>
  <si>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</si>
  <si>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</si>
  <si>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</si>
  <si>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</si>
  <si>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</si>
  <si>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</si>
  <si>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</si>
  <si>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</si>
  <si>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</si>
  <si>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</si>
  <si>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</si>
  <si>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</si>
  <si>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</si>
  <si>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</si>
  <si>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</si>
  <si>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</si>
  <si>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</si>
  <si>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</si>
  <si>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</si>
  <si>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</si>
  <si>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</si>
  <si>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</si>
  <si>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</si>
  <si>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</si>
  <si>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</si>
  <si>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</si>
  <si>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</si>
  <si>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</si>
  <si>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</si>
  <si>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</si>
  <si>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</si>
  <si>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</si>
  <si>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</si>
  <si>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</si>
  <si>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</si>
  <si>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</si>
  <si>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</si>
  <si>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</si>
  <si>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</si>
  <si>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</si>
  <si>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</si>
  <si>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</si>
  <si>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</si>
  <si>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</si>
  <si>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</si>
  <si>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</si>
  <si>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</si>
  <si>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</si>
  <si>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</si>
  <si>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</si>
  <si>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</si>
  <si>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</si>
  <si>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</si>
  <si>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</si>
  <si>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</si>
  <si>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</si>
  <si>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</si>
  <si>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</si>
  <si>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</si>
  <si>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</si>
  <si>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</si>
  <si>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</si>
  <si>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</si>
  <si>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</si>
  <si>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</si>
  <si>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</si>
  <si>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</si>
  <si>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</si>
  <si>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</si>
  <si>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</si>
  <si>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</si>
  <si>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</si>
  <si>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</si>
  <si>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</si>
  <si>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</si>
  <si>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</si>
  <si>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</si>
  <si>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</si>
  <si>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</si>
  <si>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</si>
  <si>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</si>
  <si>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</si>
  <si>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</si>
  <si>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</si>
  <si>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</si>
  <si>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</si>
  <si>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</si>
  <si>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</si>
  <si>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</si>
  <si>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</si>
  <si>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</si>
  <si>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</si>
  <si>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</si>
  <si>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</si>
  <si>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</si>
  <si>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</si>
  <si>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</si>
  <si>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</si>
  <si>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</si>
  <si>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</si>
  <si>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</si>
  <si>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</si>
  <si>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</si>
  <si>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</si>
  <si>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</si>
  <si>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</si>
  <si>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</si>
  <si>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</si>
  <si>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</si>
  <si>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</si>
  <si>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</si>
  <si>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</si>
  <si>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</si>
  <si>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</si>
  <si>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</si>
  <si>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</si>
  <si>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</si>
  <si>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</si>
  <si>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</si>
  <si>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</si>
  <si>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</si>
  <si>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</si>
  <si>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</si>
  <si>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</si>
  <si>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</si>
  <si>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</si>
  <si>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</si>
  <si>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</si>
  <si>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</si>
  <si>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</si>
  <si>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</si>
  <si>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</si>
  <si>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</si>
  <si>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</si>
  <si>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</si>
  <si>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</si>
  <si>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</si>
  <si>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</si>
  <si>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</si>
  <si>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</si>
  <si>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</si>
  <si>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</si>
  <si>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</si>
  <si>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</si>
  <si>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</si>
  <si>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</si>
  <si>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</si>
  <si>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</si>
  <si>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</si>
  <si>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</si>
  <si>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</si>
  <si>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</si>
  <si>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</si>
  <si>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</si>
  <si>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</si>
  <si>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</si>
  <si>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</si>
  <si>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</si>
  <si>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</si>
  <si>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</si>
  <si>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</si>
  <si>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</si>
  <si>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</si>
  <si>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</si>
  <si>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</si>
  <si>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</si>
  <si>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</si>
  <si>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</si>
  <si>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</si>
  <si>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</si>
  <si>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</si>
  <si>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</si>
  <si>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</si>
  <si>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</si>
  <si>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</si>
  <si>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</si>
  <si>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</si>
  <si>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</si>
  <si>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</si>
  <si>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</si>
  <si>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</si>
  <si>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</si>
  <si>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</si>
  <si>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</si>
  <si>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</si>
  <si>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</si>
  <si>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</si>
  <si>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</si>
  <si>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</si>
  <si>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</si>
  <si>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</si>
  <si>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</si>
  <si>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</si>
  <si>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</si>
  <si>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</si>
  <si>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</si>
  <si>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</si>
  <si>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</si>
  <si>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</si>
  <si>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</si>
  <si>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</si>
  <si>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</si>
  <si>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</si>
  <si>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</si>
  <si>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</si>
  <si>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</si>
  <si>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</si>
  <si>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</si>
  <si>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</si>
  <si>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</si>
  <si>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</si>
  <si>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</si>
  <si>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</si>
  <si>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</si>
  <si>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</si>
  <si>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</si>
  <si>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</si>
  <si>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</si>
  <si>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</si>
  <si>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</si>
  <si>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</si>
  <si>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</si>
  <si>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</si>
  <si>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</si>
  <si>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</si>
  <si>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</si>
  <si>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</si>
  <si>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</si>
  <si>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</si>
  <si>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</si>
  <si>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</si>
  <si>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</si>
  <si>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</si>
  <si>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</si>
  <si>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</si>
  <si>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</si>
  <si>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</si>
  <si>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</si>
  <si>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</si>
  <si>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</si>
  <si>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</si>
  <si>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</si>
  <si>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</si>
  <si>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</si>
  <si>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</si>
  <si>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</si>
  <si>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</si>
  <si>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</si>
  <si>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</si>
  <si>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</si>
  <si>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</si>
  <si>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</si>
  <si>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</si>
  <si>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</si>
  <si>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</si>
  <si>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</si>
  <si>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</si>
  <si>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</si>
  <si>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</si>
  <si>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</si>
  <si>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</si>
  <si>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</si>
  <si>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</si>
  <si>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</si>
  <si>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</si>
  <si>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</si>
  <si>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</si>
  <si>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</si>
  <si>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</si>
  <si>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</si>
  <si>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</si>
  <si>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</si>
  <si>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</si>
  <si>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</si>
  <si>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</si>
  <si>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</si>
  <si>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</si>
  <si>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</si>
  <si>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</si>
  <si>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</si>
  <si>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</si>
  <si>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</si>
  <si>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</si>
  <si>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</si>
  <si>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</si>
  <si>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</si>
  <si>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</si>
  <si>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</si>
  <si>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</si>
  <si>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</si>
  <si>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</si>
  <si>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</si>
  <si>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</si>
  <si>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</si>
  <si>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</si>
  <si>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</si>
  <si>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</si>
  <si>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</si>
  <si>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</si>
  <si>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</si>
  <si>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</si>
  <si>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</si>
  <si>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</si>
  <si>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</si>
  <si>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</si>
  <si>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</si>
  <si>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</si>
  <si>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</si>
  <si>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</si>
  <si>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</si>
  <si>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</si>
  <si>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</si>
  <si>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</si>
  <si>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</si>
  <si>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</si>
  <si>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</si>
  <si>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</si>
  <si>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</si>
  <si>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</si>
  <si>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</si>
  <si>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</si>
  <si>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</si>
  <si>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</si>
  <si>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</si>
  <si>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</si>
  <si>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</si>
  <si>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</si>
  <si>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</si>
  <si>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</si>
  <si>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</si>
  <si>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</si>
  <si>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</si>
  <si>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</si>
  <si>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</si>
  <si>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</si>
  <si>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</si>
  <si>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</si>
  <si>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</si>
  <si>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</si>
  <si>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</si>
  <si>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</si>
  <si>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</si>
  <si>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</si>
  <si>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</si>
  <si>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</si>
  <si>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</si>
  <si>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</si>
  <si>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</si>
  <si>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</si>
  <si>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</si>
  <si>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</si>
  <si>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</si>
  <si>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</si>
  <si>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</si>
  <si>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</si>
  <si>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</si>
  <si>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</si>
  <si>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</si>
  <si>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</si>
  <si>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</si>
  <si>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</si>
  <si>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</si>
  <si>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</si>
  <si>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</si>
  <si>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</si>
  <si>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</si>
  <si>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</si>
  <si>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</si>
  <si>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</si>
  <si>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</si>
  <si>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</si>
  <si>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</si>
  <si>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</si>
  <si>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</si>
  <si>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</si>
  <si>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</si>
  <si>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</si>
  <si>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</si>
  <si>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</si>
  <si>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</si>
  <si>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</si>
  <si>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</si>
  <si>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</si>
  <si>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</si>
  <si>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</si>
  <si>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</si>
  <si>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</si>
  <si>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</si>
  <si>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</si>
  <si>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</si>
  <si>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</si>
  <si>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</si>
  <si>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</si>
  <si>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</si>
  <si>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</si>
  <si>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</si>
  <si>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</si>
  <si>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</si>
  <si>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</si>
  <si>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</si>
  <si>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</si>
  <si>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</si>
  <si>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</si>
  <si>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</si>
  <si>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</si>
  <si>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</si>
  <si>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</si>
  <si>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</si>
  <si>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</si>
  <si>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</si>
  <si>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</si>
  <si>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</si>
  <si>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</si>
  <si>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</si>
  <si>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</si>
  <si>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</si>
  <si>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</si>
  <si>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</si>
  <si>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</si>
  <si>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</si>
  <si>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</si>
  <si>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</si>
  <si>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</si>
  <si>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</si>
  <si>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</si>
  <si>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</si>
  <si>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</si>
  <si>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</si>
  <si>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</si>
  <si>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</si>
  <si>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</si>
  <si>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</si>
  <si>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</si>
  <si>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</si>
  <si>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</si>
  <si>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</si>
  <si>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</si>
  <si>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</si>
  <si>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</si>
  <si>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</si>
  <si>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</si>
  <si>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</si>
  <si>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</si>
  <si>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</si>
  <si>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</si>
  <si>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</si>
  <si>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</si>
  <si>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</si>
  <si>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</si>
  <si>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</si>
  <si>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</si>
  <si>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</si>
  <si>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</si>
  <si>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</si>
  <si>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</si>
  <si>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</si>
  <si>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</si>
  <si>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</si>
  <si>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</si>
  <si>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</si>
  <si>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</si>
  <si>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</si>
  <si>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</si>
  <si>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</si>
  <si>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</si>
  <si>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</si>
  <si>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</si>
  <si>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</si>
  <si>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</si>
  <si>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</si>
  <si>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</si>
  <si>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</si>
  <si>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</si>
  <si>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</si>
  <si>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</si>
  <si>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</si>
  <si>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</si>
  <si>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</si>
  <si>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</si>
  <si>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</si>
  <si>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</si>
  <si>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</si>
  <si>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</si>
  <si>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</si>
  <si>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</si>
  <si>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</si>
  <si>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</si>
  <si>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</si>
  <si>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</si>
  <si>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</si>
  <si>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</si>
  <si>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</si>
  <si>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</si>
  <si>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</si>
  <si>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</si>
  <si>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</si>
  <si>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</si>
  <si>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</si>
  <si>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</si>
  <si>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</si>
  <si>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</si>
  <si>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</si>
  <si>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</si>
  <si>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</si>
  <si>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</si>
  <si>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</si>
  <si>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</si>
  <si>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</si>
  <si>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</si>
  <si>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</si>
  <si>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</si>
  <si>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</si>
  <si>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</si>
  <si>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</si>
  <si>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</si>
  <si>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</si>
  <si>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</si>
  <si>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</si>
  <si>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</si>
  <si>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</si>
  <si>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</si>
  <si>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</si>
  <si>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</si>
  <si>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</si>
  <si>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</si>
  <si>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</si>
  <si>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</si>
  <si>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</si>
  <si>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</si>
  <si>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</si>
  <si>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</si>
  <si>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</si>
  <si>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</si>
  <si>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</si>
  <si>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</si>
  <si>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</si>
  <si>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</si>
  <si>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</si>
  <si>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</si>
  <si>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</si>
  <si>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</si>
  <si>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</si>
  <si>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</si>
  <si>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</si>
  <si>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</si>
  <si>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</si>
  <si>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</si>
  <si>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</si>
  <si>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</si>
  <si>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</si>
  <si>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</si>
  <si>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</si>
  <si>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</si>
  <si>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</si>
  <si>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</si>
  <si>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</si>
  <si>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</si>
  <si>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</si>
  <si>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</si>
  <si>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</si>
  <si>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</si>
  <si>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</si>
  <si>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</si>
  <si>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</si>
  <si>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</si>
  <si>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</si>
  <si>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</si>
  <si>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</si>
  <si>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</si>
  <si>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</si>
  <si>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</si>
  <si>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</si>
  <si>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</si>
  <si>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</si>
  <si>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</si>
  <si>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</si>
  <si>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</si>
  <si>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</si>
  <si>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</si>
  <si>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</si>
  <si>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</si>
  <si>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</si>
  <si>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</si>
  <si>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</si>
  <si>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</si>
  <si>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</si>
  <si>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</si>
  <si>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</si>
  <si>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</si>
  <si>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</si>
  <si>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</si>
  <si>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</si>
  <si>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</si>
  <si>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</si>
  <si>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</si>
  <si>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</si>
  <si>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</si>
  <si>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</si>
  <si>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</si>
  <si>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</si>
  <si>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</si>
  <si>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</si>
  <si>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</si>
  <si>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</si>
  <si>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</si>
  <si>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</si>
  <si>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</si>
  <si>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</si>
  <si>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</si>
  <si>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</si>
  <si>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</si>
  <si>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</si>
  <si>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</si>
  <si>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</si>
  <si>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</si>
  <si>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</si>
  <si>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</si>
  <si>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</si>
  <si>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</si>
  <si>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</si>
  <si>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</si>
  <si>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</si>
  <si>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</si>
  <si>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</si>
  <si>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</si>
  <si>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</si>
  <si>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</si>
  <si>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</si>
  <si>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</si>
  <si>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</si>
  <si>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</si>
  <si>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</si>
  <si>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</si>
  <si>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</si>
  <si>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</si>
  <si>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</si>
  <si>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</si>
  <si>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</si>
  <si>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</si>
  <si>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</si>
  <si>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</si>
  <si>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</si>
  <si>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</si>
  <si>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</si>
  <si>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</si>
  <si>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</si>
  <si>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</si>
  <si>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</si>
  <si>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</si>
  <si>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</si>
  <si>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</si>
  <si>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</si>
  <si>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</si>
  <si>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</si>
  <si>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</si>
  <si>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</si>
  <si>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</si>
  <si>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</si>
  <si>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</si>
  <si>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</si>
  <si>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</si>
  <si>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</si>
  <si>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</si>
  <si>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</si>
  <si>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</si>
  <si>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</si>
  <si>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</si>
  <si>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</si>
  <si>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</si>
  <si>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</si>
  <si>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</si>
  <si>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</si>
  <si>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</si>
  <si>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</si>
  <si>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</si>
  <si>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</si>
  <si>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</si>
  <si>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</si>
  <si>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</si>
  <si>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</si>
  <si>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</si>
  <si>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</si>
  <si>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</si>
  <si>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</si>
  <si>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</si>
  <si>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</si>
  <si>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</si>
  <si>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</si>
  <si>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</si>
  <si>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</si>
  <si>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</si>
  <si>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</si>
  <si>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</si>
  <si>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</si>
  <si>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</si>
  <si>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</si>
  <si>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</si>
  <si>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</si>
  <si>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</si>
  <si>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</si>
  <si>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</si>
  <si>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</si>
  <si>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</si>
  <si>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</si>
  <si>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</si>
  <si>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</si>
  <si>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</si>
  <si>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</si>
  <si>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</si>
  <si>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</si>
  <si>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</si>
  <si>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</si>
  <si>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</si>
  <si>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</si>
  <si>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</si>
  <si>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</si>
  <si>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</si>
  <si>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</si>
  <si>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</si>
  <si>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</si>
  <si>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</si>
  <si>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</si>
  <si>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</si>
  <si>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</si>
  <si>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</si>
  <si>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</si>
  <si>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</si>
  <si>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</si>
  <si>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</si>
  <si>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</si>
  <si>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</si>
  <si>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</si>
  <si>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</si>
  <si>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</si>
  <si>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</si>
  <si>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</si>
  <si>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</si>
  <si>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</si>
  <si>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</si>
  <si>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</si>
  <si>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</si>
  <si>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</si>
  <si>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</si>
  <si>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</si>
  <si>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</si>
  <si>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</si>
  <si>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</si>
  <si>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</si>
  <si>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</si>
  <si>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</si>
  <si>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</si>
  <si>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</si>
  <si>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</si>
  <si>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</si>
  <si>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</si>
  <si>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</si>
  <si>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</si>
  <si>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</si>
  <si>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</si>
  <si>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</si>
  <si>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</si>
  <si>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</si>
  <si>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</si>
  <si>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</si>
  <si>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</si>
  <si>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</si>
  <si>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</si>
  <si>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</si>
  <si>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</si>
  <si>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</si>
  <si>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</si>
  <si>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</si>
  <si>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</si>
  <si>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</si>
  <si>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</si>
  <si>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</si>
  <si>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</si>
  <si>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</si>
  <si>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</si>
  <si>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</si>
  <si>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</si>
  <si>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</si>
  <si>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</si>
  <si>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</si>
  <si>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</si>
  <si>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</si>
  <si>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</si>
  <si>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</si>
  <si>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</si>
  <si>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</si>
  <si>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</si>
  <si>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</si>
  <si>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</si>
  <si>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</si>
  <si>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</si>
  <si>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</si>
  <si>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</si>
  <si>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</si>
  <si>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</si>
  <si>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</si>
  <si>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</si>
  <si>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</si>
  <si>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</si>
  <si>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</si>
  <si>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</si>
  <si>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</si>
  <si>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</si>
  <si>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</si>
  <si>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</si>
  <si>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</si>
  <si>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</si>
  <si>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</si>
  <si>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</si>
  <si>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</si>
  <si>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</si>
  <si>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</si>
  <si>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</si>
  <si>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</si>
  <si>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</si>
  <si>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</si>
  <si>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</si>
  <si>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</si>
  <si>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</si>
  <si>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</si>
  <si>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</si>
  <si>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</si>
  <si>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</si>
  <si>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</si>
  <si>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</si>
  <si>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</si>
  <si>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</si>
  <si>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</si>
  <si>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</si>
  <si>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</si>
  <si>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</si>
  <si>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</si>
  <si>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</si>
  <si>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</si>
  <si>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</si>
  <si>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</si>
  <si>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</si>
  <si>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</si>
  <si>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</si>
  <si>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</si>
  <si>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</si>
  <si>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</si>
  <si>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</si>
  <si>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</si>
  <si>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</si>
  <si>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</si>
  <si>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</si>
  <si>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</si>
  <si>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</si>
  <si>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</si>
  <si>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</si>
  <si>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</si>
  <si>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</si>
  <si>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</si>
  <si>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</si>
  <si>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</si>
  <si>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</si>
  <si>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</si>
  <si>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</si>
  <si>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</si>
  <si>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</si>
  <si>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</si>
  <si>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</si>
  <si>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</si>
  <si>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</si>
  <si>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</si>
  <si>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</si>
  <si>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</si>
  <si>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</si>
  <si>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</si>
  <si>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</si>
  <si>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</si>
  <si>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</si>
  <si>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</si>
  <si>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</si>
  <si>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</si>
  <si>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</si>
  <si>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</si>
  <si>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</si>
  <si>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</si>
  <si>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</si>
  <si>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</si>
  <si>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</si>
  <si>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</si>
  <si>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</si>
  <si>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</si>
  <si>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</si>
  <si>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</si>
  <si>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</si>
  <si>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</si>
  <si>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</si>
  <si>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</si>
  <si>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</si>
  <si>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</si>
  <si>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</si>
  <si>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</si>
  <si>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</si>
  <si>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</si>
  <si>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</si>
  <si>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</si>
  <si>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</si>
  <si>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</si>
  <si>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</si>
  <si>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</si>
  <si>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</si>
  <si>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</si>
  <si>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</si>
  <si>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</si>
  <si>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</si>
  <si>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</si>
  <si>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</si>
  <si>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</si>
  <si>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</si>
  <si>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</si>
  <si>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</si>
  <si>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</si>
  <si>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</si>
  <si>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</si>
  <si>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</si>
  <si>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</si>
  <si>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</si>
  <si>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</si>
  <si>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</si>
  <si>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</si>
  <si>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</si>
  <si>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</si>
  <si>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</si>
  <si>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</si>
  <si>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</si>
  <si>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</si>
  <si>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</si>
  <si>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</si>
  <si>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</si>
  <si>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</si>
  <si>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</si>
  <si>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</si>
  <si>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</si>
  <si>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</si>
  <si>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</si>
  <si>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</si>
  <si>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</si>
  <si>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</si>
  <si>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</si>
  <si>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</si>
  <si>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</si>
  <si>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</si>
  <si>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</si>
  <si>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</si>
  <si>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</si>
  <si>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</si>
  <si>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</si>
  <si>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</si>
  <si>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</si>
  <si>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</si>
  <si>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</si>
  <si>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</si>
  <si>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</si>
  <si>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</si>
  <si>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</si>
  <si>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</si>
  <si>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</si>
  <si>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</si>
  <si>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</si>
  <si>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</si>
  <si>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</si>
  <si>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</si>
  <si>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</si>
  <si>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</si>
  <si>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</si>
  <si>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</si>
  <si>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</si>
  <si>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</si>
  <si>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</si>
  <si>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</si>
  <si>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</si>
  <si>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</si>
  <si>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</si>
  <si>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</si>
  <si>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</si>
  <si>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</si>
  <si>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</si>
  <si>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</si>
  <si>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</si>
  <si>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</si>
  <si>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</si>
  <si>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</si>
  <si>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</si>
  <si>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</si>
  <si>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</si>
  <si>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</si>
  <si>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</si>
  <si>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</si>
  <si>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</si>
  <si>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</si>
  <si>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</si>
  <si>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</si>
  <si>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</si>
  <si>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</si>
  <si>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</si>
  <si>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</si>
  <si>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</si>
  <si>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</si>
  <si>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</si>
  <si>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</si>
  <si>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</si>
  <si>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</si>
  <si>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</si>
  <si>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</si>
  <si>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</si>
  <si>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</si>
  <si>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</si>
  <si>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</si>
  <si>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</si>
  <si>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</si>
  <si>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</si>
  <si>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</si>
  <si>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</si>
  <si>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</si>
  <si>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</si>
  <si>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</si>
  <si>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</si>
  <si>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</si>
  <si>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</si>
  <si>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</si>
  <si>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</si>
  <si>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</si>
  <si>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</si>
  <si>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</si>
  <si>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</si>
  <si>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</si>
  <si>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</si>
  <si>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</si>
  <si>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</si>
  <si>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</si>
  <si>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</si>
  <si>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</si>
  <si>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</si>
  <si>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</si>
  <si>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</si>
  <si>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</si>
  <si>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</si>
  <si>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</si>
  <si>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</si>
  <si>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</si>
  <si>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</si>
  <si>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</si>
  <si>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</si>
  <si>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</si>
  <si>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</si>
  <si>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</si>
  <si>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</si>
  <si>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</si>
  <si>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</si>
  <si>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</si>
  <si>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</si>
  <si>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</si>
  <si>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</si>
  <si>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</si>
  <si>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</si>
  <si>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</si>
  <si>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</si>
  <si>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</si>
  <si>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</si>
  <si>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</si>
  <si>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</si>
  <si>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</si>
  <si>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</si>
  <si>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</si>
  <si>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</si>
  <si>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</si>
  <si>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</si>
  <si>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</si>
  <si>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</si>
  <si>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</si>
  <si>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</si>
  <si>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</si>
  <si>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</si>
  <si>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</si>
  <si>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</si>
  <si>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</si>
  <si>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</si>
  <si>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</si>
  <si>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</si>
  <si>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</si>
  <si>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</si>
  <si>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</si>
  <si>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</si>
  <si>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</si>
  <si>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</si>
  <si>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</si>
  <si>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</si>
  <si>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</si>
  <si>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</si>
  <si>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</si>
  <si>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</si>
  <si>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</si>
  <si>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</si>
  <si>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</si>
  <si>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</si>
  <si>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</si>
  <si>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</si>
  <si>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</si>
  <si>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</si>
  <si>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</si>
  <si>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</si>
  <si>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</si>
  <si>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</si>
  <si>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</si>
  <si>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</si>
  <si>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</si>
  <si>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</si>
  <si>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</si>
  <si>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</si>
  <si>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</si>
  <si>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</si>
  <si>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</si>
  <si>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</si>
  <si>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</si>
  <si>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</si>
  <si>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</si>
  <si>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</si>
  <si>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</si>
  <si>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</si>
  <si>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</si>
  <si>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</si>
  <si>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</si>
  <si>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</si>
  <si>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</si>
  <si>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</si>
  <si>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</si>
  <si>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</si>
  <si>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</si>
  <si>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</si>
  <si>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</si>
  <si>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</si>
  <si>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</si>
  <si>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</si>
  <si>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</si>
  <si>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</si>
  <si>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</si>
  <si>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</si>
  <si>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</si>
  <si>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</si>
  <si>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</si>
  <si>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</si>
  <si>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</si>
  <si>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</si>
  <si>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</si>
  <si>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</si>
  <si>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</si>
  <si>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</si>
  <si>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</si>
  <si>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</si>
  <si>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</si>
  <si>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</si>
  <si>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</si>
  <si>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</si>
  <si>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</si>
  <si>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</si>
  <si>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</si>
  <si>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</si>
  <si>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</si>
  <si>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</si>
  <si>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</si>
  <si>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</si>
  <si>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</si>
  <si>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</si>
  <si>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</si>
  <si>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</si>
  <si>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</si>
  <si>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</si>
  <si>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</si>
  <si>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</si>
  <si>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</si>
  <si>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</si>
  <si>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</si>
  <si>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</si>
  <si>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</si>
  <si>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</si>
  <si>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</si>
  <si>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</si>
  <si>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</si>
  <si>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</si>
  <si>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</si>
  <si>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</si>
  <si>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</si>
  <si>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</si>
  <si>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</si>
  <si>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</si>
  <si>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</si>
  <si>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</si>
  <si>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</si>
  <si>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</si>
  <si>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</si>
  <si>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</si>
  <si>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</si>
  <si>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</si>
  <si>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</si>
  <si>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</si>
  <si>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</si>
  <si>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</si>
  <si>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</si>
  <si>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</si>
  <si>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</si>
  <si>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</si>
  <si>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</si>
  <si>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</si>
  <si>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</si>
  <si>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</si>
  <si>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</si>
  <si>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</si>
  <si>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</si>
  <si>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</si>
  <si>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</si>
  <si>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</si>
  <si>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</si>
  <si>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</si>
  <si>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</si>
  <si>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</si>
  <si>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</si>
  <si>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</si>
  <si>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</si>
  <si>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</si>
  <si>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</si>
  <si>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</si>
  <si>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</si>
  <si>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</si>
  <si>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</si>
  <si>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</si>
  <si>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</si>
  <si>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</si>
  <si>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</si>
  <si>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</si>
  <si>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</si>
  <si>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</si>
  <si>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</si>
  <si>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</si>
  <si>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</si>
  <si>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</si>
  <si>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</si>
  <si>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</si>
  <si>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</si>
  <si>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</si>
  <si>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</si>
  <si>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</si>
  <si>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</si>
  <si>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</si>
  <si>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</si>
  <si>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</si>
  <si>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</si>
  <si>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</si>
  <si>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</si>
  <si>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</si>
  <si>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</si>
  <si>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</si>
  <si>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</si>
  <si>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</si>
  <si>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</si>
  <si>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</si>
  <si>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</si>
  <si>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</si>
  <si>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</si>
  <si>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</si>
  <si>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</si>
  <si>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</si>
  <si>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</si>
  <si>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</si>
  <si>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</si>
  <si>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</si>
  <si>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</si>
  <si>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</si>
  <si>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</si>
  <si>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</si>
  <si>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</si>
  <si>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</si>
  <si>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</si>
  <si>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</si>
  <si>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</si>
  <si>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</si>
  <si>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</si>
  <si>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</si>
  <si>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</si>
  <si>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</si>
  <si>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</si>
  <si>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</si>
  <si>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</si>
  <si>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</si>
  <si>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</si>
  <si>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</si>
  <si>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</si>
  <si>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</si>
  <si>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</si>
  <si>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</si>
  <si>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</si>
  <si>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</si>
  <si>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</si>
  <si>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</si>
  <si>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</si>
  <si>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</si>
  <si>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</si>
  <si>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</si>
  <si>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</si>
  <si>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</si>
  <si>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</si>
  <si>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</si>
  <si>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</si>
  <si>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</si>
  <si>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</si>
  <si>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</si>
  <si>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</si>
  <si>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</si>
  <si>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</si>
  <si>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</si>
  <si>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</si>
  <si>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</si>
  <si>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</si>
  <si>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</si>
  <si>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</si>
  <si>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</si>
  <si>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</si>
  <si>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</si>
  <si>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</si>
  <si>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</si>
  <si>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</si>
  <si>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</si>
  <si>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</si>
  <si>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</si>
  <si>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</si>
  <si>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</si>
  <si>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</si>
  <si>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</si>
  <si>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</si>
  <si>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</si>
  <si>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</si>
  <si>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</si>
  <si>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</si>
  <si>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</si>
  <si>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</si>
  <si>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</si>
  <si>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</si>
  <si>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</si>
  <si>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</si>
  <si>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</si>
  <si>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</si>
  <si>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</si>
  <si>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</si>
  <si>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</si>
  <si>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</si>
  <si>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</si>
  <si>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</si>
  <si>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</si>
  <si>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</si>
  <si>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</si>
  <si>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</si>
  <si>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</si>
  <si>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</si>
  <si>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</si>
  <si>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</si>
  <si>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</si>
  <si>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</si>
  <si>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</si>
  <si>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</si>
  <si>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</si>
  <si>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</si>
  <si>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</si>
  <si>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</si>
  <si>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</si>
  <si>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</si>
  <si>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</si>
  <si>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</si>
  <si>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</si>
  <si>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</si>
  <si>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</si>
  <si>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</si>
  <si>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</si>
  <si>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</si>
  <si>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</si>
  <si>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</si>
  <si>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</si>
  <si>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</si>
  <si>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</si>
  <si>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</si>
  <si>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</si>
  <si>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</si>
  <si>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</si>
  <si>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</si>
  <si>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</si>
  <si>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</si>
  <si>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</si>
  <si>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</si>
  <si>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</si>
  <si>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</si>
  <si>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</si>
  <si>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</si>
  <si>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</si>
  <si>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</si>
  <si>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</si>
  <si>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</si>
  <si>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</si>
  <si>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</si>
  <si>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</si>
  <si>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</si>
  <si>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</si>
  <si>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</si>
  <si>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</si>
  <si>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</si>
  <si>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</si>
  <si>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</si>
  <si>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</si>
  <si>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</si>
  <si>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</si>
  <si>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</si>
  <si>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</si>
  <si>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</si>
  <si>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</si>
  <si>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</si>
  <si>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</si>
  <si>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</si>
  <si>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</si>
  <si>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</si>
  <si>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</si>
  <si>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</si>
  <si>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</si>
  <si>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</si>
  <si>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</si>
  <si>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</si>
  <si>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</si>
  <si>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</si>
  <si>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</si>
  <si>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</si>
  <si>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</si>
  <si>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</si>
  <si>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</si>
  <si>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</si>
  <si>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</si>
  <si>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</si>
  <si>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</si>
  <si>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</si>
  <si>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</si>
  <si>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</si>
  <si>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</si>
  <si>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</si>
  <si>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</si>
  <si>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</si>
  <si>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</si>
  <si>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</si>
  <si>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</si>
  <si>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</si>
  <si>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</si>
  <si>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</si>
  <si>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</si>
  <si>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</si>
  <si>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</si>
  <si>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</si>
  <si>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</si>
  <si>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</si>
  <si>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</si>
  <si>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</si>
  <si>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</si>
  <si>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</si>
  <si>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</si>
  <si>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</si>
  <si>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</si>
  <si>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</si>
  <si>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</si>
  <si>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</si>
  <si>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</si>
  <si>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</si>
  <si>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</si>
  <si>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</si>
  <si>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</si>
  <si>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</si>
  <si>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</si>
  <si>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</si>
  <si>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</si>
  <si>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</si>
  <si>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</si>
  <si>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</si>
  <si>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</si>
  <si>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</si>
  <si>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</si>
  <si>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</si>
  <si>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</si>
  <si>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</si>
  <si>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</si>
  <si>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</si>
  <si>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</si>
  <si>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</si>
  <si>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</si>
  <si>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</si>
  <si>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</si>
  <si>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</si>
  <si>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</si>
  <si>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</si>
  <si>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</si>
  <si>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</si>
  <si>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</si>
  <si>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</si>
  <si>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</si>
  <si>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</si>
  <si>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</si>
  <si>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</si>
  <si>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</si>
  <si>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</si>
  <si>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</si>
  <si>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</si>
  <si>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</si>
  <si>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</si>
  <si>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</si>
  <si>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</si>
  <si>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</si>
  <si>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</si>
  <si>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</si>
  <si>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</si>
  <si>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</si>
  <si>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</si>
  <si>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</si>
  <si>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</si>
  <si>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</si>
  <si>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</si>
  <si>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</si>
  <si>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</si>
  <si>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</si>
  <si>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</si>
  <si>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</si>
  <si>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</si>
  <si>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</si>
  <si>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</si>
  <si>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</si>
  <si>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</si>
  <si>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</si>
  <si>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</si>
  <si>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</si>
  <si>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</si>
  <si>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</si>
  <si>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</si>
  <si>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</si>
  <si>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</si>
  <si>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</si>
  <si>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</si>
  <si>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</si>
  <si>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</si>
  <si>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</si>
  <si>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</si>
  <si>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</si>
  <si>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</si>
  <si>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</si>
  <si>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</si>
  <si>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</si>
  <si>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</si>
  <si>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</si>
  <si>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</si>
  <si>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</si>
  <si>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</si>
  <si>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</si>
  <si>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</si>
  <si>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</si>
  <si>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</si>
  <si>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</si>
  <si>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</si>
  <si>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</si>
  <si>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</si>
  <si>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</si>
  <si>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</si>
  <si>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</si>
  <si>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</si>
  <si>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</si>
  <si>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</si>
  <si>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</si>
  <si>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</si>
  <si>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</si>
  <si>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</si>
  <si>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</si>
  <si>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</si>
  <si>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</si>
  <si>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</si>
  <si>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</si>
  <si>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</si>
  <si>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</si>
  <si>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</si>
  <si>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</si>
  <si>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</si>
  <si>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</si>
  <si>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</si>
  <si>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</si>
  <si>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</si>
  <si>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</si>
  <si>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</si>
  <si>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</si>
  <si>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</si>
  <si>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Last updated on: 2022-02-15, PTS 101033 Ascending Tide, via chat /script LibSets.DebugGetAllData()</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</si>
  <si>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</si>
  <si>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</si>
  <si>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</si>
  <si>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</si>
  <si>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</si>
  <si>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</si>
  <si>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</si>
  <si>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</si>
  <si>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</si>
  <si>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</si>
  <si>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</si>
  <si>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</si>
  <si>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</si>
  <si>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</si>
  <si>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</si>
  <si>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</si>
  <si>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</si>
  <si>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</si>
  <si>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</si>
  <si>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</si>
  <si>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</si>
  <si>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</si>
  <si>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</si>
  <si>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</si>
  <si>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</si>
  <si>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</si>
  <si>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</si>
  <si>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</si>
  <si>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</si>
  <si>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</si>
  <si>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</si>
  <si>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</si>
  <si>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</si>
  <si>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</si>
  <si>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</si>
  <si>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</si>
  <si>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</si>
  <si>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</si>
  <si>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</si>
  <si>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</si>
  <si>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</si>
  <si>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</si>
  <si>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</si>
  <si>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</si>
  <si>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</si>
  <si>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</si>
  <si>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</si>
  <si>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</si>
  <si>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</si>
  <si>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</si>
  <si>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</si>
  <si>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</si>
  <si>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</si>
  <si>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</si>
  <si>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</si>
  <si>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</si>
  <si>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</si>
  <si>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</si>
  <si>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</si>
  <si>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</si>
  <si>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</si>
  <si>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</si>
  <si>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</si>
  <si>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</si>
  <si>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</si>
  <si>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</si>
  <si>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</si>
  <si>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</si>
  <si>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</si>
  <si>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</si>
  <si>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</si>
  <si>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</si>
  <si>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</si>
  <si>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</si>
  <si>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</si>
  <si>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</si>
  <si>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</si>
  <si>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</si>
  <si>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</si>
  <si>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</si>
  <si>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</si>
  <si>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</si>
  <si>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</si>
  <si>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</si>
  <si>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</si>
  <si>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</si>
  <si>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</si>
  <si>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</si>
  <si>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</si>
  <si>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</si>
  <si>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</si>
  <si>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</si>
  <si>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</si>
  <si>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</si>
  <si>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</si>
  <si>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</si>
  <si>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</si>
  <si>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</si>
  <si>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</si>
  <si>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</si>
  <si>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</si>
  <si>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</si>
  <si>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</si>
  <si>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</si>
  <si>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</si>
  <si>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</si>
  <si>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</si>
  <si>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</si>
  <si>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</si>
  <si>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</si>
  <si>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</si>
  <si>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</si>
  <si>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</si>
  <si>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</si>
  <si>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</si>
  <si>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</si>
  <si>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</si>
  <si>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</si>
  <si>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</si>
  <si>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</si>
  <si>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</si>
  <si>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</si>
  <si>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</si>
  <si>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</si>
  <si>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</si>
  <si>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</si>
  <si>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</si>
  <si>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</si>
  <si>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</si>
  <si>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</si>
  <si>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</si>
  <si>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</si>
  <si>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</si>
  <si>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</si>
  <si>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</si>
  <si>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</si>
  <si>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</si>
  <si>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</si>
  <si>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</si>
  <si>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</si>
  <si>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</si>
  <si>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</si>
  <si>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</si>
  <si>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</si>
  <si>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</si>
  <si>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</si>
  <si>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</si>
  <si>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</si>
  <si>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</si>
  <si>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</si>
  <si>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</si>
  <si>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</si>
  <si>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</si>
  <si>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</si>
  <si>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</si>
  <si>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</si>
  <si>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</si>
  <si>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</si>
  <si>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</si>
  <si>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</si>
  <si>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</si>
  <si>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</si>
  <si>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</si>
  <si>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</si>
  <si>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</si>
  <si>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</si>
  <si>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</si>
  <si>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</si>
  <si>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</si>
  <si>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</si>
  <si>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</si>
  <si>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</si>
  <si>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</si>
  <si>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</si>
  <si>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</si>
  <si>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</si>
  <si>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</si>
  <si>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</si>
  <si>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</si>
  <si>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</si>
  <si>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</si>
  <si>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</si>
  <si>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</si>
  <si>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</si>
  <si>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</si>
  <si>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</si>
  <si>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</si>
  <si>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</si>
  <si>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</si>
  <si>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</si>
  <si>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</si>
  <si>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</si>
  <si>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</si>
  <si>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</si>
  <si>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</si>
  <si>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</si>
  <si>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</si>
  <si>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</si>
  <si>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</si>
  <si>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</si>
  <si>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</si>
  <si>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</si>
  <si>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</si>
  <si>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</si>
  <si>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</si>
  <si>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</si>
  <si>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</si>
  <si>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</si>
  <si>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</si>
  <si>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</si>
  <si>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</si>
  <si>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</si>
  <si>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</si>
  <si>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</si>
  <si>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</si>
  <si>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</si>
  <si>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</si>
  <si>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</si>
  <si>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</si>
  <si>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</si>
  <si>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</si>
  <si>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</si>
  <si>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</si>
  <si>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</si>
  <si>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</si>
  <si>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</si>
  <si>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</si>
  <si>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</si>
  <si>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</si>
  <si>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</si>
  <si>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</si>
  <si>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</si>
  <si>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</si>
  <si>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</si>
  <si>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</si>
  <si>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</si>
  <si>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</si>
  <si>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</si>
  <si>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</si>
  <si>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</si>
  <si>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</si>
  <si>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</si>
  <si>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</si>
  <si>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</si>
  <si>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</si>
  <si>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</si>
  <si>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</si>
  <si>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</si>
  <si>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</si>
  <si>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</si>
  <si>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</si>
  <si>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</si>
  <si>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</si>
  <si>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</si>
  <si>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</si>
  <si>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</si>
  <si>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</si>
  <si>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</si>
  <si>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</si>
  <si>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</si>
  <si>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</si>
  <si>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</si>
  <si>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</si>
  <si>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</si>
  <si>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</si>
  <si>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</si>
  <si>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</si>
  <si>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</si>
  <si>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</si>
  <si>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</si>
  <si>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</si>
  <si>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</si>
  <si>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</si>
  <si>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</si>
  <si>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</si>
  <si>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</si>
  <si>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</si>
  <si>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</si>
  <si>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</si>
  <si>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</si>
  <si>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</si>
  <si>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</si>
  <si>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</si>
  <si>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</si>
  <si>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</si>
  <si>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</si>
  <si>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</si>
  <si>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</si>
  <si>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</si>
  <si>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</si>
  <si>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</si>
  <si>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</si>
  <si>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</si>
  <si>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</si>
  <si>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</si>
  <si>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</si>
  <si>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</si>
  <si>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</si>
  <si>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</si>
  <si>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</si>
  <si>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</si>
  <si>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</si>
  <si>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</si>
  <si>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</si>
  <si>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</si>
  <si>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</si>
  <si>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</si>
  <si>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</si>
  <si>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</si>
  <si>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</si>
  <si>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</si>
  <si>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</si>
  <si>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</si>
  <si>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</si>
  <si>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</si>
  <si>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</si>
  <si>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</si>
  <si>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</si>
  <si>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</si>
  <si>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</si>
  <si>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</si>
  <si>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</si>
  <si>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</si>
  <si>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</si>
  <si>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</si>
  <si>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</si>
  <si>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</si>
  <si>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</si>
  <si>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</si>
  <si>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</si>
  <si>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</si>
  <si>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</si>
  <si>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</si>
  <si>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</si>
  <si>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</si>
  <si>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</si>
  <si>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</si>
  <si>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</si>
  <si>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</si>
  <si>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</si>
  <si>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</si>
  <si>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</si>
  <si>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</si>
  <si>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</si>
  <si>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</si>
  <si>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</si>
  <si>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</si>
  <si>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</si>
  <si>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</si>
  <si>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</si>
  <si>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</si>
  <si>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</si>
  <si>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</si>
  <si>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</si>
  <si>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</si>
  <si>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</si>
  <si>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</si>
  <si>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</si>
  <si>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</si>
  <si>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</si>
  <si>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</si>
  <si>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</si>
  <si>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</si>
  <si>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</si>
  <si>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</si>
  <si>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</si>
  <si>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</si>
  <si>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</si>
  <si>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</si>
  <si>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</si>
  <si>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</si>
  <si>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</si>
  <si>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</si>
  <si>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</si>
  <si>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</si>
  <si>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</si>
  <si>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</si>
  <si>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</si>
  <si>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</si>
  <si>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</si>
  <si>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</si>
  <si>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</si>
  <si>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</si>
  <si>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</si>
  <si>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</si>
  <si>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</si>
  <si>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</si>
  <si>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</si>
  <si>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</si>
  <si>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</si>
  <si>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</si>
  <si>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</si>
  <si>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</si>
  <si>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</si>
  <si>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</si>
  <si>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</si>
  <si>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</si>
  <si>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</si>
  <si>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</si>
  <si>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</si>
  <si>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</si>
  <si>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</si>
  <si>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</si>
  <si>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</si>
  <si>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</si>
  <si>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</si>
  <si>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</si>
  <si>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</si>
  <si>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</si>
  <si>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</si>
  <si>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</si>
  <si>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</si>
  <si>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</si>
  <si>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</si>
  <si>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</si>
  <si>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</si>
  <si>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</si>
  <si>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</si>
  <si>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</si>
  <si>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</si>
  <si>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</si>
  <si>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</si>
  <si>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</si>
  <si>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</si>
  <si>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</si>
  <si>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</si>
  <si>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</si>
  <si>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</si>
  <si>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</si>
  <si>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</si>
  <si>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</si>
  <si>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</si>
  <si>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</si>
  <si>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</si>
  <si>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</si>
  <si>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</si>
  <si>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</si>
  <si>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</si>
  <si>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</si>
  <si>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</si>
  <si>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</si>
  <si>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</si>
  <si>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</si>
  <si>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</si>
  <si>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</si>
  <si>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</si>
  <si>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</si>
  <si>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</si>
  <si>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</si>
  <si>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</si>
  <si>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</si>
  <si>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</si>
  <si>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</si>
  <si>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</si>
  <si>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</si>
  <si>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</si>
  <si>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</si>
  <si>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</si>
  <si>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</si>
  <si>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</si>
  <si>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</si>
  <si>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</si>
  <si>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</si>
  <si>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</si>
  <si>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</si>
  <si>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</si>
  <si>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</si>
  <si>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</si>
  <si>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</si>
  <si>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</si>
  <si>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</si>
  <si>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</si>
  <si>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</si>
  <si>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</si>
  <si>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</si>
  <si>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</si>
  <si>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</si>
  <si>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</si>
  <si>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</si>
  <si>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</si>
  <si>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</si>
  <si>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</si>
  <si>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</si>
  <si>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</si>
  <si>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</si>
  <si>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</si>
  <si>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</si>
  <si>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</si>
  <si>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</si>
  <si>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</si>
  <si>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</si>
  <si>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</si>
  <si>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</si>
  <si>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</si>
  <si>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</si>
  <si>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</si>
  <si>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</si>
  <si>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</si>
  <si>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</si>
  <si>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</si>
  <si>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</si>
  <si>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</si>
  <si>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</si>
  <si>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</si>
  <si>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</si>
  <si>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</si>
  <si>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</si>
  <si>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</si>
  <si>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</si>
  <si>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</si>
  <si>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</si>
  <si>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</si>
  <si>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</si>
  <si>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</si>
  <si>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</si>
  <si>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</si>
  <si>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</si>
  <si>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</si>
  <si>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</si>
  <si>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</si>
  <si>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</si>
  <si>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</si>
  <si>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</si>
  <si>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</si>
  <si>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</si>
  <si>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</si>
  <si>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</si>
  <si>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</si>
  <si>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</si>
  <si>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</si>
  <si>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</si>
  <si>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</si>
  <si>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</si>
  <si>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</si>
  <si>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</si>
  <si>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</si>
  <si>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</si>
  <si>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</si>
  <si>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</si>
  <si>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</si>
  <si>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</si>
  <si>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</si>
  <si>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</si>
  <si>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</si>
  <si>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</si>
  <si>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</si>
  <si>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</si>
  <si>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Hircine\'s Jagd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</si>
</sst>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11"/>
      <color theme="9" tint="-0.249977111117893"/>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4">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xf numFmtId="0" fontId="12" fillId="8" borderId="1" xfId="5" applyAlignment="1">
      <alignment vertical="center"/>
    </xf>
    <xf numFmtId="0" fontId="31" fillId="0" borderId="0" xfId="0" applyFont="1"/>
    <xf numFmtId="0" fontId="6" fillId="0" borderId="0" xfId="0" applyFont="1" applyBorder="1"/>
    <xf numFmtId="0" fontId="0" fillId="0" borderId="0" xfId="0" applyFill="1" applyBorder="1"/>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BF530" activePane="bottomRight" state="frozen"/>
      <selection pane="topRight" activeCell="H1" sqref="H1"/>
      <selection pane="bottomLeft" activeCell="A3" sqref="A3"/>
      <selection pane="bottomRight" activeCell="BF3" sqref="BF3:BF560"/>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bestFit="1" customWidth="1"/>
    <col min="22" max="22" width="55.28515625" style="33" customWidth="1"/>
    <col min="23" max="23" width="28.28515625" style="3" customWidth="1"/>
    <col min="24" max="24" width="28.85546875" style="3" bestFit="1"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9.8554687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98" t="s">
        <v>3251</v>
      </c>
      <c r="B1" s="98"/>
      <c r="C1" s="98"/>
      <c r="D1" s="61" t="s">
        <v>2823</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3364</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3362</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3358</v>
      </c>
      <c r="BB2" s="83" t="s">
        <v>3359</v>
      </c>
      <c r="BC2" s="20" t="s">
        <v>3367</v>
      </c>
      <c r="BD2" s="20" t="s">
        <v>3368</v>
      </c>
      <c r="BE2" s="20" t="s">
        <v>3369</v>
      </c>
      <c r="BF2" s="20" t="s">
        <v>3365</v>
      </c>
      <c r="BG2" s="20" t="s">
        <v>3366</v>
      </c>
    </row>
    <row r="3" spans="1:59" x14ac:dyDescent="0.25">
      <c r="A3" s="12">
        <v>19</v>
      </c>
      <c r="B3" t="s">
        <v>731</v>
      </c>
      <c r="C3" t="s">
        <v>732</v>
      </c>
      <c r="D3" s="3">
        <f>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C3" s="43" t="str">
        <f>IF(AB3&lt;&gt;"",IF(AB3&lt;&gt;"LIBSETS_DROP_MECHANIC_MONSTER_NAME",VLOOKUP(AB3,'LibSets constants'!$I$4:$L$1003,3,FALSE),""),"")</f>
        <v/>
      </c>
      <c r="AD3" s="43" t="str">
        <f>IF(AB3&lt;&gt;"",IF(AB3&lt;&gt;"LIBSETS_DROP_MECHANIC_MONSTER_NAME",VLOOKUP(AB3,'LibSets constants'!$I$4:$L$1003,4,FALSE),""),"")</f>
        <v/>
      </c>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f>
        <v>, setType=LIBSETS_SETTYPE_DUNGEON</v>
      </c>
      <c r="BF3" s="21" t="str">
        <f>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c>
      <c r="BG3" s="21" t="str">
        <f>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A4</f>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33"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33"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t="str">
        <f>IF(AND(G4&lt;&gt;"LIBSETS_SETTYPE_BATTLEGROUND",G4&lt;&gt;"LIBSETS_SETTYPE_SPECIAL"),IF(AL4&lt;&gt;"",VLOOKUP(AL4,'ESO zone constants'!$D$3:$H$4953,5,FALSE),""),"")</f>
        <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 veteran=false</v>
      </c>
      <c r="BE4" s="21" t="str">
        <f>IF(F4&lt;&gt;"Not in the game (anymore)",IF(A4&lt;&gt;"",", setType="&amp;G4,"")&amp;IF(J4="true",", multiTrialSet=true",""),"")</f>
        <v>, setType=LIBSETS_SETTYPE_OVERLAND</v>
      </c>
      <c r="BF4" s="21" t="str">
        <f t="shared" ref="BF4:BF67" si="0">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v>
      </c>
    </row>
    <row r="5" spans="1:59" x14ac:dyDescent="0.25">
      <c r="A5" s="12">
        <v>21</v>
      </c>
      <c r="B5" t="s">
        <v>735</v>
      </c>
      <c r="C5" t="s">
        <v>736</v>
      </c>
      <c r="D5" s="3">
        <f>A5</f>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33"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33"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t="str">
        <f>IF(AND(G5&lt;&gt;"LIBSETS_SETTYPE_BATTLEGROUND",G5&lt;&gt;"LIBSETS_SETTYPE_SPECIAL"),IF(AL5&lt;&gt;"",VLOOKUP(AL5,'ESO zone constants'!$D$3:$H$4953,5,FALSE),""),"")</f>
        <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IF(A5="???","--","")&amp;IF(F5&lt;&gt;"Not in the game (anymore)",IF(A5&lt;&gt;"",CONCATENATE("[",A5,"] = {wayshrines={")&amp;IF(K5&lt;&gt;"",CONCATENATE(K5,","),"")&amp;IF(L5&lt;&gt;"",CONCATENATE(L5,","),"")&amp;IF(M5&lt;&gt;"",CONCATENATE(M5,","),"")&amp;CONCATENATE("}")&amp;IF(VALUE(N5)&gt;0,CONCATENATE(", traitsNeeded=",N5),"")&amp;CONCATENATE(", dlcId=",IF(T5&lt;&gt;"",T5,"DLC_BASE_GAME")),""),"")</f>
        <v>[21] = {wayshrines={93,93,93,}, dlcId=DLC_BASE_GAME</v>
      </c>
      <c r="BD5" s="21" t="str">
        <f>IF(F5&lt;&gt;"Not in the game (anymore)",IF(A5&lt;&gt;"",IF(Q5&lt;&gt;"",CONCATENATE(", zoneIds={",Q5),"")&amp;IF(Z5&lt;&gt;"",CONCATENATE(",",Z5),"")&amp;IF(AF5&lt;&gt;"",CONCATENATE(",",AF5),"")&amp;IF(AK5&lt;&gt;"",CONCATENATE(",",AK5),"")&amp;IF(AP5&lt;&gt;"",CONCATENATE(",",AP5),"")&amp;IF(AU5&lt;&gt;"",CONCATENATE(",",AU5),"")&amp;IF(Q5&lt;&gt;"",CONCATENATE("}",""),"")&amp;IF(OR(I5="true",I5="false",I5&lt;&gt;""), CONCATENATE(", veteran=", I5), ""),""),"")</f>
        <v>, zoneIds={101,101,101}, veteran=false</v>
      </c>
      <c r="BE5" s="21" t="str">
        <f>IF(F5&lt;&gt;"Not in the game (anymore)",IF(A5&lt;&gt;"",", setType="&amp;G5,"")&amp;IF(J5="true",", multiTrialSet=true",""),"")</f>
        <v>, setType=LIBSETS_SETTYPE_OVERLAND</v>
      </c>
      <c r="BF5" s="21" t="str">
        <f t="shared" si="0"/>
        <v>, isProcSetAllowedInPvP=1, dropMechanic={LIBSETS_DROP_MECHANIC_OVERLAND_BOSS_DELVE,LIBSETS_DROP_MECHANIC_OVERLAND_WORLDBOSS,LIBSETS_DROP_MECHANIC_OVERLAND_BOSS_PUBLIC_DUNGEON,LIBSETS_DROP_MECHANIC_OVERLAND_CHEST}</v>
      </c>
      <c r="BG5" s="21" t="str">
        <f t="shared" si="1"/>
        <v>}, --Akaviri Dragonguard / Akavirische Drachengarde   [Eastmarch, Eastmarch, Eastmarch]</v>
      </c>
    </row>
    <row r="6" spans="1:59" x14ac:dyDescent="0.25">
      <c r="A6" s="12">
        <v>22</v>
      </c>
      <c r="B6" t="s">
        <v>737</v>
      </c>
      <c r="C6" t="s">
        <v>2552</v>
      </c>
      <c r="D6" s="3">
        <f>A6</f>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33"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33"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t="str">
        <f>IF(AND(G6&lt;&gt;"LIBSETS_SETTYPE_BATTLEGROUND",G6&lt;&gt;"LIBSETS_SETTYPE_SPECIAL"),IF(AL6&lt;&gt;"",VLOOKUP(AL6,'ESO zone constants'!$D$3:$H$4953,5,FALSE),""),"")</f>
        <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IF(A6="???","--","")&amp;IF(F6&lt;&gt;"Not in the game (anymore)",IF(A6&lt;&gt;"",CONCATENATE("[",A6,"] = {wayshrines={")&amp;IF(K6&lt;&gt;"",CONCATENATE(K6,","),"")&amp;IF(L6&lt;&gt;"",CONCATENATE(L6,","),"")&amp;IF(M6&lt;&gt;"",CONCATENATE(M6,","),"")&amp;CONCATENATE("}")&amp;IF(VALUE(N6)&gt;0,CONCATENATE(", traitsNeeded=",N6),"")&amp;CONCATENATE(", dlcId=",IF(T6&lt;&gt;"",T6,"DLC_BASE_GAME")),""),"")</f>
        <v>[22] = {wayshrines={17,17,17,}, dlcId=DLC_BASE_GAME</v>
      </c>
      <c r="BD6" s="21" t="str">
        <f>IF(F6&lt;&gt;"Not in the game (anymore)",IF(A6&lt;&gt;"",IF(Q6&lt;&gt;"",CONCATENATE(", zoneIds={",Q6),"")&amp;IF(Z6&lt;&gt;"",CONCATENATE(",",Z6),"")&amp;IF(AF6&lt;&gt;"",CONCATENATE(",",AF6),"")&amp;IF(AK6&lt;&gt;"",CONCATENATE(",",AK6),"")&amp;IF(AP6&lt;&gt;"",CONCATENATE(",",AP6),"")&amp;IF(AU6&lt;&gt;"",CONCATENATE(",",AU6),"")&amp;IF(Q6&lt;&gt;"",CONCATENATE("}",""),"")&amp;IF(OR(I6="true",I6="false",I6&lt;&gt;""), CONCATENATE(", veteran=", I6), ""),""),"")</f>
        <v>, zoneIds={19,19,19}, veteran=false</v>
      </c>
      <c r="BE6" s="21" t="str">
        <f>IF(F6&lt;&gt;"Not in the game (anymore)",IF(A6&lt;&gt;"",", setType="&amp;G6,"")&amp;IF(J6="true",", multiTrialSet=true",""),"")</f>
        <v>, setType=LIBSETS_SETTYPE_OVERLAND</v>
      </c>
      <c r="BF6" s="21" t="str">
        <f t="shared" si="0"/>
        <v>, dropMechanic={LIBSETS_DROP_MECHANIC_OVERLAND_BOSS_DELVE,LIBSETS_DROP_MECHANIC_OVERLAND_WORLDBOSS,LIBSETS_DROP_MECHANIC_OVERLAND_BOSS_PUBLIC_DUNGEON,LIBSETS_DROP_MECHANIC_OVERLAND_CHEST}</v>
      </c>
      <c r="BG6" s="21" t="str">
        <f t="shared" si="1"/>
        <v>}, --Dreamer\'s Mantle / Mantel des Träumers   [Stormhaven, Stormhaven, Stormhaven]</v>
      </c>
    </row>
    <row r="7" spans="1:59" x14ac:dyDescent="0.25">
      <c r="A7" s="12">
        <v>23</v>
      </c>
      <c r="B7" t="s">
        <v>738</v>
      </c>
      <c r="C7" t="s">
        <v>2553</v>
      </c>
      <c r="D7" s="3">
        <f>A7</f>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33"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C7" s="3" t="str">
        <f>IF(AB7&lt;&gt;"",IF(AB7&lt;&gt;"LIBSETS_DROP_MECHANIC_MONSTER_NAME",VLOOKUP(AB7,'LibSets constants'!$I$4:$L$1003,3,FALSE),""),"")</f>
        <v/>
      </c>
      <c r="AD7" s="3" t="str">
        <f>IF(AB7&lt;&gt;"",IF(AB7&lt;&gt;"LIBSETS_DROP_MECHANIC_MONSTER_NAME",VLOOKUP(AB7,'LibSets constants'!$I$4:$L$1003,4,FALSE),""),"")</f>
        <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IF(A7="???","--","")&amp;IF(F7&lt;&gt;"Not in the game (anymore)",IF(A7&lt;&gt;"",CONCATENATE("[",A7,"] = {wayshrines={")&amp;IF(K7&lt;&gt;"",CONCATENATE(K7,","),"")&amp;IF(L7&lt;&gt;"",CONCATENATE(L7,","),"")&amp;IF(M7&lt;&gt;"",CONCATENATE(M7,","),"")&amp;CONCATENATE("}")&amp;IF(VALUE(N7)&gt;0,CONCATENATE(", traitsNeeded=",N7),"")&amp;CONCATENATE(", dlcId=",IF(T7&lt;&gt;"",T7,"DLC_BASE_GAME")),""),"")</f>
        <v>[23] = {wayshrines={270,270,270,}, dlcId=DLC_BASE_GAME</v>
      </c>
      <c r="BD7" s="21" t="str">
        <f>IF(F7&lt;&gt;"Not in the game (anymore)",IF(A7&lt;&gt;"",IF(Q7&lt;&gt;"",CONCATENATE(", zoneIds={",Q7),"")&amp;IF(Z7&lt;&gt;"",CONCATENATE(",",Z7),"")&amp;IF(AF7&lt;&gt;"",CONCATENATE(",",AF7),"")&amp;IF(AK7&lt;&gt;"",CONCATENATE(",",AK7),"")&amp;IF(AP7&lt;&gt;"",CONCATENATE(",",AP7),"")&amp;IF(AU7&lt;&gt;"",CONCATENATE(",",AU7),"")&amp;IF(Q7&lt;&gt;"",CONCATENATE("}",""),"")&amp;IF(OR(I7="true",I7="false",I7&lt;&gt;""), CONCATENATE(", veteran=", I7), ""),""),"")</f>
        <v>, zoneIds={635,888,888}, veteran=false</v>
      </c>
      <c r="BE7" s="21" t="str">
        <f>IF(F7&lt;&gt;"Not in the game (anymore)",IF(A7&lt;&gt;"",", setType="&amp;G7,"")&amp;IF(J7="true",", multiTrialSet=true",""),"")</f>
        <v>, setType=LIBSETS_SETTYPE_ARENA</v>
      </c>
      <c r="BF7" s="21" t="str">
        <f t="shared" si="0"/>
        <v>, isProcSetAllowedInPvP=1, dropMechanic={LIBSETS_DROP_MECHANIC_ARENA_STAGE_CHEST}</v>
      </c>
      <c r="BG7" s="21" t="str">
        <f t="shared" si="1"/>
        <v>}, --Archer\'s Mind / Schützensinn   [Dragonstar Arena, Craglorn, Craglorn]</v>
      </c>
    </row>
    <row r="8" spans="1:59" x14ac:dyDescent="0.25">
      <c r="A8" s="12">
        <v>24</v>
      </c>
      <c r="B8" t="s">
        <v>739</v>
      </c>
      <c r="C8" t="s">
        <v>2554</v>
      </c>
      <c r="D8" s="3">
        <f>A8</f>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33"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C8" s="3" t="str">
        <f>IF(AB8&lt;&gt;"",IF(AB8&lt;&gt;"LIBSETS_DROP_MECHANIC_MONSTER_NAME",VLOOKUP(AB8,'LibSets constants'!$I$4:$L$1003,3,FALSE),""),"")</f>
        <v/>
      </c>
      <c r="AD8" s="3" t="str">
        <f>IF(AB8&lt;&gt;"",IF(AB8&lt;&gt;"LIBSETS_DROP_MECHANIC_MONSTER_NAME",VLOOKUP(AB8,'LibSets constants'!$I$4:$L$1003,4,FALSE),""),"")</f>
        <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IF(A8="???","--","")&amp;IF(F8&lt;&gt;"Not in the game (anymore)",IF(A8&lt;&gt;"",CONCATENATE("[",A8,"] = {wayshrines={")&amp;IF(K8&lt;&gt;"",CONCATENATE(K8,","),"")&amp;IF(L8&lt;&gt;"",CONCATENATE(L8,","),"")&amp;IF(M8&lt;&gt;"",CONCATENATE(M8,","),"")&amp;CONCATENATE("}")&amp;IF(VALUE(N8)&gt;0,CONCATENATE(", traitsNeeded=",N8),"")&amp;CONCATENATE(", dlcId=",IF(T8&lt;&gt;"",T8,"DLC_BASE_GAME")),""),"")</f>
        <v>[24] = {wayshrines={270,270,270,}, dlcId=DLC_BASE_GAME</v>
      </c>
      <c r="BD8" s="21" t="str">
        <f>IF(F8&lt;&gt;"Not in the game (anymore)",IF(A8&lt;&gt;"",IF(Q8&lt;&gt;"",CONCATENATE(", zoneIds={",Q8),"")&amp;IF(Z8&lt;&gt;"",CONCATENATE(",",Z8),"")&amp;IF(AF8&lt;&gt;"",CONCATENATE(",",AF8),"")&amp;IF(AK8&lt;&gt;"",CONCATENATE(",",AK8),"")&amp;IF(AP8&lt;&gt;"",CONCATENATE(",",AP8),"")&amp;IF(AU8&lt;&gt;"",CONCATENATE(",",AU8),"")&amp;IF(Q8&lt;&gt;"",CONCATENATE("}",""),"")&amp;IF(OR(I8="true",I8="false",I8&lt;&gt;""), CONCATENATE(", veteran=", I8), ""),""),"")</f>
        <v>, zoneIds={635,888,888}, veteran=false</v>
      </c>
      <c r="BE8" s="21" t="str">
        <f>IF(F8&lt;&gt;"Not in the game (anymore)",IF(A8&lt;&gt;"",", setType="&amp;G8,"")&amp;IF(J8="true",", multiTrialSet=true",""),"")</f>
        <v>, setType=LIBSETS_SETTYPE_ARENA</v>
      </c>
      <c r="BF8" s="21" t="str">
        <f t="shared" si="0"/>
        <v>, dropMechanic={LIBSETS_DROP_MECHANIC_ARENA_STAGE_CHEST}</v>
      </c>
      <c r="BG8" s="21" t="str">
        <f t="shared" si="1"/>
        <v>}, --Footman\'s Fortune / Geschick des Fußsoldaten   [Dragonstar Arena, Craglorn, Craglorn]</v>
      </c>
    </row>
    <row r="9" spans="1:59" x14ac:dyDescent="0.25">
      <c r="A9" s="12">
        <v>25</v>
      </c>
      <c r="B9" t="s">
        <v>740</v>
      </c>
      <c r="C9" t="s">
        <v>741</v>
      </c>
      <c r="D9" s="3">
        <f>A9</f>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33"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IF(A9="???","--","")&amp;IF(F9&lt;&gt;"Not in the game (anymore)",IF(A9&lt;&gt;"",CONCATENATE("[",A9,"] = {wayshrines={")&amp;IF(K9&lt;&gt;"",CONCATENATE(K9,","),"")&amp;IF(L9&lt;&gt;"",CONCATENATE(L9,","),"")&amp;IF(M9&lt;&gt;"",CONCATENATE(M9,","),"")&amp;CONCATENATE("}")&amp;IF(VALUE(N9)&gt;0,CONCATENATE(", traitsNeeded=",N9),"")&amp;CONCATENATE(", dlcId=",IF(T9&lt;&gt;"",T9,"DLC_BASE_GAME")),""),"")</f>
        <v>[25] = {wayshrines={-1,-1,-1,}, dlcId=DLC_BASE_GAME</v>
      </c>
      <c r="BD9" s="21" t="str">
        <f>IF(F9&lt;&gt;"Not in the game (anymore)",IF(A9&lt;&gt;"",IF(Q9&lt;&gt;"",CONCATENATE(", zoneIds={",Q9),"")&amp;IF(Z9&lt;&gt;"",CONCATENATE(",",Z9),"")&amp;IF(AF9&lt;&gt;"",CONCATENATE(",",AF9),"")&amp;IF(AK9&lt;&gt;"",CONCATENATE(",",AK9),"")&amp;IF(AP9&lt;&gt;"",CONCATENATE(",",AP9),"")&amp;IF(AU9&lt;&gt;"",CONCATENATE(",",AU9),"")&amp;IF(Q9&lt;&gt;"",CONCATENATE("}",""),"")&amp;IF(OR(I9="true",I9="false",I9&lt;&gt;""), CONCATENATE(", veteran=", I9), ""),""),"")</f>
        <v>, zoneIds={181}, veteran=false</v>
      </c>
      <c r="BE9" s="21" t="str">
        <f>IF(F9&lt;&gt;"Not in the game (anymore)",IF(A9&lt;&gt;"",", setType="&amp;G9,"")&amp;IF(J9="true",", multiTrialSet=true",""),"")</f>
        <v>, setType=LIBSETS_SETTYPE_CYRODIIL</v>
      </c>
      <c r="BF9" s="21" t="str">
        <f t="shared" si="0"/>
        <v>, dropMechanic={LIBSETS_DROP_MECHANIC_CITY_CYRODIIL_CROPSFORD}</v>
      </c>
      <c r="BG9" s="21" t="str">
        <f t="shared" si="1"/>
        <v>}, --Desert Rose / Wüstenrose   [Cyrodiil]</v>
      </c>
    </row>
    <row r="10" spans="1:59" x14ac:dyDescent="0.25">
      <c r="A10" s="12">
        <v>26</v>
      </c>
      <c r="B10" t="s">
        <v>742</v>
      </c>
      <c r="C10" t="s">
        <v>2555</v>
      </c>
      <c r="D10" s="3">
        <f>A10</f>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33"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33"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t="str">
        <f>IF(AND(G10&lt;&gt;"LIBSETS_SETTYPE_BATTLEGROUND",G10&lt;&gt;"LIBSETS_SETTYPE_SPECIAL"),IF(AL10&lt;&gt;"",VLOOKUP(AL10,'ESO zone constants'!$D$3:$H$4953,5,FALSE),""),"")</f>
        <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IF(A10="???","--","")&amp;IF(F10&lt;&gt;"Not in the game (anymore)",IF(A10&lt;&gt;"",CONCATENATE("[",A10,"] = {wayshrines={")&amp;IF(K10&lt;&gt;"",CONCATENATE(K10,","),"")&amp;IF(L10&lt;&gt;"",CONCATENATE(L10,","),"")&amp;IF(M10&lt;&gt;"",CONCATENATE(M10,","),"")&amp;CONCATENATE("}")&amp;IF(VALUE(N10)&gt;0,CONCATENATE(", traitsNeeded=",N10),"")&amp;CONCATENATE(", dlcId=",IF(T10&lt;&gt;"",T10,"DLC_BASE_GAME")),""),"")</f>
        <v>[26] = {wayshrines={131,131,131,}, dlcId=DLC_BASE_GAME</v>
      </c>
      <c r="BD10" s="21" t="str">
        <f>IF(F10&lt;&gt;"Not in the game (anymore)",IF(A10&lt;&gt;"",IF(Q10&lt;&gt;"",CONCATENATE(", zoneIds={",Q10),"")&amp;IF(Z10&lt;&gt;"",CONCATENATE(",",Z10),"")&amp;IF(AF10&lt;&gt;"",CONCATENATE(",",AF10),"")&amp;IF(AK10&lt;&gt;"",CONCATENATE(",",AK10),"")&amp;IF(AP10&lt;&gt;"",CONCATENATE(",",AP10),"")&amp;IF(AU10&lt;&gt;"",CONCATENATE(",",AU10),"")&amp;IF(Q10&lt;&gt;"",CONCATENATE("}",""),"")&amp;IF(OR(I10="true",I10="false",I10&lt;&gt;""), CONCATENATE(", veteran=", I10), ""),""),"")</f>
        <v>, zoneIds={347,347,347}, veteran=false</v>
      </c>
      <c r="BE10" s="21" t="str">
        <f>IF(F10&lt;&gt;"Not in the game (anymore)",IF(A10&lt;&gt;"",", setType="&amp;G10,"")&amp;IF(J10="true",", multiTrialSet=true",""),"")</f>
        <v>, setType=LIBSETS_SETTYPE_OVERLAND</v>
      </c>
      <c r="BF10" s="21" t="str">
        <f t="shared" si="0"/>
        <v>, dropMechanic={LIBSETS_DROP_MECHANIC_OVERLAND_BOSS_DELVE,LIBSETS_DROP_MECHANIC_OVERLAND_WORLDBOSS,LIBSETS_DROP_MECHANIC_OVERLAND_BOSS_PUBLIC_DUNGEON,LIBSETS_DROP_MECHANIC_OVERLAND_CHEST}</v>
      </c>
      <c r="BG10" s="21" t="str">
        <f t="shared" si="1"/>
        <v>}, --Prisoner\'s Rags / Lumpen des Gefangenen   [Coldharbour, Coldharbour, Coldharbour]</v>
      </c>
    </row>
    <row r="11" spans="1:59" x14ac:dyDescent="0.25">
      <c r="A11" s="12">
        <v>27</v>
      </c>
      <c r="B11" t="s">
        <v>743</v>
      </c>
      <c r="C11" t="s">
        <v>2556</v>
      </c>
      <c r="D11" s="3">
        <f>A11</f>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33"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33"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t="str">
        <f>IF(AND(G11&lt;&gt;"LIBSETS_SETTYPE_BATTLEGROUND",G11&lt;&gt;"LIBSETS_SETTYPE_SPECIAL"),IF(AL11&lt;&gt;"",VLOOKUP(AL11,'ESO zone constants'!$D$3:$H$4953,5,FALSE),""),"")</f>
        <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IF(A11="???","--","")&amp;IF(F11&lt;&gt;"Not in the game (anymore)",IF(A11&lt;&gt;"",CONCATENATE("[",A11,"] = {wayshrines={")&amp;IF(K11&lt;&gt;"",CONCATENATE(K11,","),"")&amp;IF(L11&lt;&gt;"",CONCATENATE(L11,","),"")&amp;IF(M11&lt;&gt;"",CONCATENATE(M11,","),"")&amp;CONCATENATE("}")&amp;IF(VALUE(N11)&gt;0,CONCATENATE(", traitsNeeded=",N11),"")&amp;CONCATENATE(", dlcId=",IF(T11&lt;&gt;"",T11,"DLC_BASE_GAME")),""),"")</f>
        <v>[27] = {wayshrines={93,93,93,}, dlcId=DLC_BASE_GAME</v>
      </c>
      <c r="BD11" s="21" t="str">
        <f>IF(F11&lt;&gt;"Not in the game (anymore)",IF(A11&lt;&gt;"",IF(Q11&lt;&gt;"",CONCATENATE(", zoneIds={",Q11),"")&amp;IF(Z11&lt;&gt;"",CONCATENATE(",",Z11),"")&amp;IF(AF11&lt;&gt;"",CONCATENATE(",",AF11),"")&amp;IF(AK11&lt;&gt;"",CONCATENATE(",",AK11),"")&amp;IF(AP11&lt;&gt;"",CONCATENATE(",",AP11),"")&amp;IF(AU11&lt;&gt;"",CONCATENATE(",",AU11),"")&amp;IF(Q11&lt;&gt;"",CONCATENATE("}",""),"")&amp;IF(OR(I11="true",I11="false",I11&lt;&gt;""), CONCATENATE(", veteran=", I11), ""),""),"")</f>
        <v>, zoneIds={101,101,101}, veteran=false</v>
      </c>
      <c r="BE11" s="21" t="str">
        <f>IF(F11&lt;&gt;"Not in the game (anymore)",IF(A11&lt;&gt;"",", setType="&amp;G11,"")&amp;IF(J11="true",", multiTrialSet=true",""),"")</f>
        <v>, setType=LIBSETS_SETTYPE_OVERLAND</v>
      </c>
      <c r="BF11" s="21" t="str">
        <f t="shared" si="0"/>
        <v>, dropMechanic={LIBSETS_DROP_MECHANIC_OVERLAND_BOSS_DELVE,LIBSETS_DROP_MECHANIC_OVERLAND_WORLDBOSS,LIBSETS_DROP_MECHANIC_OVERLAND_BOSS_PUBLIC_DUNGEON,LIBSETS_DROP_MECHANIC_OVERLAND_CHEST}</v>
      </c>
      <c r="BG11" s="21" t="str">
        <f t="shared" si="1"/>
        <v>}, --Fiord\'s Legacy / Fiords Erbe   [Eastmarch, Eastmarch, Eastmarch]</v>
      </c>
    </row>
    <row r="12" spans="1:59" x14ac:dyDescent="0.25">
      <c r="A12" s="12">
        <v>28</v>
      </c>
      <c r="B12" t="s">
        <v>744</v>
      </c>
      <c r="C12" t="s">
        <v>745</v>
      </c>
      <c r="D12" s="3">
        <f>A12</f>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C12" s="43" t="str">
        <f>IF(AB12&lt;&gt;"",IF(AB12&lt;&gt;"LIBSETS_DROP_MECHANIC_MONSTER_NAME",VLOOKUP(AB12,'LibSets constants'!$I$4:$L$1003,3,FALSE),""),"")</f>
        <v/>
      </c>
      <c r="AD12" s="43" t="str">
        <f>IF(AB12&lt;&gt;"",IF(AB12&lt;&gt;"LIBSETS_DROP_MECHANIC_MONSTER_NAME",VLOOKUP(AB12,'LibSets constants'!$I$4:$L$1003,4,FALSE),""),"")</f>
        <v/>
      </c>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44"/>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IF(A12="???","--","")&amp;IF(F12&lt;&gt;"Not in the game (anymore)",IF(A12&lt;&gt;"",CONCATENATE("[",A12,"] = {wayshrines={")&amp;IF(K12&lt;&gt;"",CONCATENATE(K12,","),"")&amp;IF(L12&lt;&gt;"",CONCATENATE(L12,","),"")&amp;IF(M12&lt;&gt;"",CONCATENATE(M12,","),"")&amp;CONCATENATE("}")&amp;IF(VALUE(N12)&gt;0,CONCATENATE(", traitsNeeded=",N12),"")&amp;CONCATENATE(", dlcId=",IF(T12&lt;&gt;"",T12,"DLC_BASE_GAME")),""),"")</f>
        <v>[28] = {wayshrines={191,191,191,}, dlcId=DLC_BASE_GAME</v>
      </c>
      <c r="BD12" s="21" t="str">
        <f>IF(F12&lt;&gt;"Not in the game (anymore)",IF(A12&lt;&gt;"",IF(Q12&lt;&gt;"",CONCATENATE(", zoneIds={",Q12),"")&amp;IF(Z12&lt;&gt;"",CONCATENATE(",",Z12),"")&amp;IF(AF12&lt;&gt;"",CONCATENATE(",",AF12),"")&amp;IF(AK12&lt;&gt;"",CONCATENATE(",",AK12),"")&amp;IF(AP12&lt;&gt;"",CONCATENATE(",",AP12),"")&amp;IF(AU12&lt;&gt;"",CONCATENATE(",",AU12),"")&amp;IF(Q12&lt;&gt;"",CONCATENATE("}",""),"")&amp;IF(OR(I12="true",I12="false",I12&lt;&gt;""), CONCATENATE(", veteran=", I12), ""),""),"")</f>
        <v>, zoneIds={126,931,383}, veteran=false</v>
      </c>
      <c r="BE12" s="21" t="str">
        <f>IF(F12&lt;&gt;"Not in the game (anymore)",IF(A12&lt;&gt;"",", setType="&amp;G12,"")&amp;IF(J12="true",", multiTrialSet=true",""),"")</f>
        <v>, setType=LIBSETS_SETTYPE_DUNGEON</v>
      </c>
      <c r="BF12" s="21" t="str">
        <f t="shared" si="0"/>
        <v/>
      </c>
      <c r="BG12" s="21" t="str">
        <f t="shared" si="1"/>
        <v>}, --Barkskin / Borkenhaut   [Elden Hollow I, Elden Hollow II, Grahtwood]</v>
      </c>
    </row>
    <row r="13" spans="1:59" x14ac:dyDescent="0.25">
      <c r="A13" s="12">
        <v>29</v>
      </c>
      <c r="B13" t="s">
        <v>746</v>
      </c>
      <c r="C13" t="s">
        <v>2557</v>
      </c>
      <c r="D13" s="3">
        <f>A13</f>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C13" s="43" t="str">
        <f>IF(AB13&lt;&gt;"",IF(AB13&lt;&gt;"LIBSETS_DROP_MECHANIC_MONSTER_NAME",VLOOKUP(AB13,'LibSets constants'!$I$4:$L$1003,3,FALSE),""),"")</f>
        <v/>
      </c>
      <c r="AD13" s="43" t="str">
        <f>IF(AB13&lt;&gt;"",IF(AB13&lt;&gt;"LIBSETS_DROP_MECHANIC_MONSTER_NAME",VLOOKUP(AB13,'LibSets constants'!$I$4:$L$1003,4,FALSE),""),"")</f>
        <v/>
      </c>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44"/>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IF(A13="???","--","")&amp;IF(F13&lt;&gt;"Not in the game (anymore)",IF(A13&lt;&gt;"",CONCATENATE("[",A13,"] = {wayshrines={")&amp;IF(K13&lt;&gt;"",CONCATENATE(K13,","),"")&amp;IF(L13&lt;&gt;"",CONCATENATE(L13,","),"")&amp;IF(M13&lt;&gt;"",CONCATENATE(M13,","),"")&amp;CONCATENATE("}")&amp;IF(VALUE(N13)&gt;0,CONCATENATE(", traitsNeeded=",N13),"")&amp;CONCATENATE(", dlcId=",IF(T13&lt;&gt;"",T13,"DLC_BASE_GAME")),""),"")</f>
        <v>[29] = {wayshrines={189,189,189,}, dlcId=DLC_BASE_GAME</v>
      </c>
      <c r="BD13" s="21" t="str">
        <f>IF(F13&lt;&gt;"Not in the game (anymore)",IF(A13&lt;&gt;"",IF(Q13&lt;&gt;"",CONCATENATE(", zoneIds={",Q13),"")&amp;IF(Z13&lt;&gt;"",CONCATENATE(",",Z13),"")&amp;IF(AF13&lt;&gt;"",CONCATENATE(",",AF13),"")&amp;IF(AK13&lt;&gt;"",CONCATENATE(",",AK13),"")&amp;IF(AP13&lt;&gt;"",CONCATENATE(",",AP13),"")&amp;IF(AU13&lt;&gt;"",CONCATENATE(",",AU13),"")&amp;IF(Q13&lt;&gt;"",CONCATENATE("}",""),"")&amp;IF(OR(I13="true",I13="false",I13&lt;&gt;""), CONCATENATE(", veteran=", I13), ""),""),"")</f>
        <v>, zoneIds={146,933,19}, veteran=false</v>
      </c>
      <c r="BE13" s="21" t="str">
        <f>IF(F13&lt;&gt;"Not in the game (anymore)",IF(A13&lt;&gt;"",", setType="&amp;G13,"")&amp;IF(J13="true",", multiTrialSet=true",""),"")</f>
        <v>, setType=LIBSETS_SETTYPE_DUNGEON</v>
      </c>
      <c r="BF13" s="21" t="str">
        <f t="shared" si="0"/>
        <v>, isProcSetAllowedInPvP=1</v>
      </c>
      <c r="BG13" s="21" t="str">
        <f t="shared" si="1"/>
        <v>}, --Sergeant\'s Mail / Rüstung des Feldwebels   [Wayrest Sewers I, Wayrest Sewers II, Stormhaven]</v>
      </c>
    </row>
    <row r="14" spans="1:59" s="14" customFormat="1" x14ac:dyDescent="0.25">
      <c r="A14" s="12">
        <v>30</v>
      </c>
      <c r="B14" t="s">
        <v>747</v>
      </c>
      <c r="C14" t="s">
        <v>2558</v>
      </c>
      <c r="D14" s="3">
        <f>A14</f>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33"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33"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t="str">
        <f>IF(AND(G14&lt;&gt;"LIBSETS_SETTYPE_BATTLEGROUND",G14&lt;&gt;"LIBSETS_SETTYPE_SPECIAL"),IF(AL14&lt;&gt;"",VLOOKUP(AL14,'ESO zone constants'!$D$3:$H$4953,5,FALSE),""),"")</f>
        <v/>
      </c>
      <c r="AL14"/>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IF(A14="???","--","")&amp;IF(F14&lt;&gt;"Not in the game (anymore)",IF(A14&lt;&gt;"",CONCATENATE("[",A14,"] = {wayshrines={")&amp;IF(K14&lt;&gt;"",CONCATENATE(K14,","),"")&amp;IF(L14&lt;&gt;"",CONCATENATE(L14,","),"")&amp;IF(M14&lt;&gt;"",CONCATENATE(M14,","),"")&amp;CONCATENATE("}")&amp;IF(VALUE(N14)&gt;0,CONCATENATE(", traitsNeeded=",N14),"")&amp;CONCATENATE(", dlcId=",IF(T14&lt;&gt;"",T14,"DLC_BASE_GAME")),""),"")</f>
        <v>[30] = {wayshrines={102,102,102,}, dlcId=DLC_BASE_GAME</v>
      </c>
      <c r="BD14" s="21" t="str">
        <f>IF(F14&lt;&gt;"Not in the game (anymore)",IF(A14&lt;&gt;"",IF(Q14&lt;&gt;"",CONCATENATE(", zoneIds={",Q14),"")&amp;IF(Z14&lt;&gt;"",CONCATENATE(",",Z14),"")&amp;IF(AF14&lt;&gt;"",CONCATENATE(",",AF14),"")&amp;IF(AK14&lt;&gt;"",CONCATENATE(",",AK14),"")&amp;IF(AP14&lt;&gt;"",CONCATENATE(",",AP14),"")&amp;IF(AU14&lt;&gt;"",CONCATENATE(",",AU14),"")&amp;IF(Q14&lt;&gt;"",CONCATENATE("}",""),"")&amp;IF(OR(I14="true",I14="false",I14&lt;&gt;""), CONCATENATE(", veteran=", I14), ""),""),"")</f>
        <v>, zoneIds={58,58,58}, veteran=false</v>
      </c>
      <c r="BE14" s="21" t="str">
        <f>IF(F14&lt;&gt;"Not in the game (anymore)",IF(A14&lt;&gt;"",", setType="&amp;G14,"")&amp;IF(J14="true",", multiTrialSet=true",""),"")</f>
        <v>, setType=LIBSETS_SETTYPE_OVERLAND</v>
      </c>
      <c r="BF14" s="21" t="str">
        <f t="shared" si="0"/>
        <v>, dropMechanic={LIBSETS_DROP_MECHANIC_OVERLAND_BOSS_DELVE,LIBSETS_DROP_MECHANIC_OVERLAND_WORLDBOSS,LIBSETS_DROP_MECHANIC_OVERLAND_BOSS_PUBLIC_DUNGEON,LIBSETS_DROP_MECHANIC_OVERLAND_CHEST}</v>
      </c>
      <c r="BG14" s="21" t="str">
        <f t="shared" si="1"/>
        <v>}, --Thunderbug\'s Carapace / Donnerkäferpanzer   [Malabal Tor, Malabal Tor, Malabal Tor]</v>
      </c>
    </row>
    <row r="15" spans="1:59" x14ac:dyDescent="0.25">
      <c r="A15" s="12">
        <v>31</v>
      </c>
      <c r="B15" t="s">
        <v>748</v>
      </c>
      <c r="C15" t="s">
        <v>749</v>
      </c>
      <c r="D15" s="3">
        <f>A15</f>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33"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33"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t="str">
        <f>IF(AND(G15&lt;&gt;"LIBSETS_SETTYPE_BATTLEGROUND",G15&lt;&gt;"LIBSETS_SETTYPE_SPECIAL"),IF(AL15&lt;&gt;"",VLOOKUP(AL15,'ESO zone constants'!$D$3:$H$4953,5,FALSE),""),"")</f>
        <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IF(A15="???","--","")&amp;IF(F15&lt;&gt;"Not in the game (anymore)",IF(A15&lt;&gt;"",CONCATENATE("[",A15,"] = {wayshrines={")&amp;IF(K15&lt;&gt;"",CONCATENATE(K15,","),"")&amp;IF(L15&lt;&gt;"",CONCATENATE(L15,","),"")&amp;IF(M15&lt;&gt;"",CONCATENATE(M15,","),"")&amp;CONCATENATE("}")&amp;IF(VALUE(N15)&gt;0,CONCATENATE(", traitsNeeded=",N15),"")&amp;CONCATENATE(", dlcId=",IF(T15&lt;&gt;"",T15,"DLC_BASE_GAME")),""),"")</f>
        <v>[31] = {wayshrines={65,65,65,}, dlcId=DLC_BASE_GAME</v>
      </c>
      <c r="BD15" s="21" t="str">
        <f>IF(F15&lt;&gt;"Not in the game (anymore)",IF(A15&lt;&gt;"",IF(Q15&lt;&gt;"",CONCATENATE(", zoneIds={",Q15),"")&amp;IF(Z15&lt;&gt;"",CONCATENATE(",",Z15),"")&amp;IF(AF15&lt;&gt;"",CONCATENATE(",",AF15),"")&amp;IF(AK15&lt;&gt;"",CONCATENATE(",",AK15),"")&amp;IF(AP15&lt;&gt;"",CONCATENATE(",",AP15),"")&amp;IF(AU15&lt;&gt;"",CONCATENATE(",",AU15),"")&amp;IF(Q15&lt;&gt;"",CONCATENATE("}",""),"")&amp;IF(OR(I15="true",I15="false",I15&lt;&gt;""), CONCATENATE(", veteran=", I15), ""),""),"")</f>
        <v>, zoneIds={41,41,41}, veteran=false</v>
      </c>
      <c r="BE15" s="21" t="str">
        <f>IF(F15&lt;&gt;"Not in the game (anymore)",IF(A15&lt;&gt;"",", setType="&amp;G15,"")&amp;IF(J15="true",", multiTrialSet=true",""),"")</f>
        <v>, setType=LIBSETS_SETTYPE_OVERLAND</v>
      </c>
      <c r="BF15" s="21" t="str">
        <f t="shared" si="0"/>
        <v>, isProcSetAllowedInPvP=1, dropMechanic={LIBSETS_DROP_MECHANIC_OVERLAND_BOSS_DELVE,LIBSETS_DROP_MECHANIC_OVERLAND_WORLDBOSS,LIBSETS_DROP_MECHANIC_OVERLAND_BOSS_PUBLIC_DUNGEON,LIBSETS_DROP_MECHANIC_OVERLAND_CHEST}</v>
      </c>
      <c r="BG15" s="21" t="str">
        <f t="shared" si="1"/>
        <v>}, --Silks of the Sun / Sonnenseide   [Stonefalls, Stonefalls, Stonefalls]</v>
      </c>
    </row>
    <row r="16" spans="1:59" x14ac:dyDescent="0.25">
      <c r="A16" s="12">
        <v>32</v>
      </c>
      <c r="B16" t="s">
        <v>750</v>
      </c>
      <c r="C16" t="s">
        <v>2559</v>
      </c>
      <c r="D16" s="3">
        <f>A16</f>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33"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C16" s="3" t="str">
        <f>IF(AB16&lt;&gt;"",IF(AB16&lt;&gt;"LIBSETS_DROP_MECHANIC_MONSTER_NAME",VLOOKUP(AB16,'LibSets constants'!$I$4:$L$1003,3,FALSE),""),"")</f>
        <v/>
      </c>
      <c r="AD16" s="3" t="str">
        <f>IF(AB16&lt;&gt;"",IF(AB16&lt;&gt;"LIBSETS_DROP_MECHANIC_MONSTER_NAME",VLOOKUP(AB16,'LibSets constants'!$I$4:$L$1003,4,FALSE),""),"")</f>
        <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IF(A16="???","--","")&amp;IF(F16&lt;&gt;"Not in the game (anymore)",IF(A16&lt;&gt;"",CONCATENATE("[",A16,"] = {wayshrines={")&amp;IF(K16&lt;&gt;"",CONCATENATE(K16,","),"")&amp;IF(L16&lt;&gt;"",CONCATENATE(L16,","),"")&amp;IF(M16&lt;&gt;"",CONCATENATE(M16,","),"")&amp;CONCATENATE("}")&amp;IF(VALUE(N16)&gt;0,CONCATENATE(", traitsNeeded=",N16),"")&amp;CONCATENATE(", dlcId=",IF(T16&lt;&gt;"",T16,"DLC_BASE_GAME")),""),"")</f>
        <v>[32] = {wayshrines={270,270,270,}, dlcId=DLC_BASE_GAME</v>
      </c>
      <c r="BD16" s="21" t="str">
        <f>IF(F16&lt;&gt;"Not in the game (anymore)",IF(A16&lt;&gt;"",IF(Q16&lt;&gt;"",CONCATENATE(", zoneIds={",Q16),"")&amp;IF(Z16&lt;&gt;"",CONCATENATE(",",Z16),"")&amp;IF(AF16&lt;&gt;"",CONCATENATE(",",AF16),"")&amp;IF(AK16&lt;&gt;"",CONCATENATE(",",AK16),"")&amp;IF(AP16&lt;&gt;"",CONCATENATE(",",AP16),"")&amp;IF(AU16&lt;&gt;"",CONCATENATE(",",AU16),"")&amp;IF(Q16&lt;&gt;"",CONCATENATE("}",""),"")&amp;IF(OR(I16="true",I16="false",I16&lt;&gt;""), CONCATENATE(", veteran=", I16), ""),""),"")</f>
        <v>, zoneIds={635,888,888}, veteran=false</v>
      </c>
      <c r="BE16" s="21" t="str">
        <f>IF(F16&lt;&gt;"Not in the game (anymore)",IF(A16&lt;&gt;"",", setType="&amp;G16,"")&amp;IF(J16="true",", multiTrialSet=true",""),"")</f>
        <v>, setType=LIBSETS_SETTYPE_ARENA</v>
      </c>
      <c r="BF16" s="21" t="str">
        <f t="shared" si="0"/>
        <v>, dropMechanic={LIBSETS_DROP_MECHANIC_ARENA_STAGE_CHEST}</v>
      </c>
      <c r="BG16" s="21" t="str">
        <f t="shared" si="1"/>
        <v>}, --Healer\'s Habit / Bräuche des Heilers   [Dragonstar Arena, Craglorn, Craglorn]</v>
      </c>
    </row>
    <row r="17" spans="1:59" x14ac:dyDescent="0.25">
      <c r="A17" s="12">
        <v>33</v>
      </c>
      <c r="B17" t="s">
        <v>751</v>
      </c>
      <c r="C17" t="s">
        <v>2560</v>
      </c>
      <c r="D17" s="3">
        <f>A17</f>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C17" s="43" t="str">
        <f>IF(AB17&lt;&gt;"",IF(AB17&lt;&gt;"LIBSETS_DROP_MECHANIC_MONSTER_NAME",VLOOKUP(AB17,'LibSets constants'!$I$4:$L$1003,3,FALSE),""),"")</f>
        <v/>
      </c>
      <c r="AD17" s="43" t="str">
        <f>IF(AB17&lt;&gt;"",IF(AB17&lt;&gt;"LIBSETS_DROP_MECHANIC_MONSTER_NAME",VLOOKUP(AB17,'LibSets constants'!$I$4:$L$1003,4,FALSE),""),"")</f>
        <v/>
      </c>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44"/>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IF(A17="???","--","")&amp;IF(F17&lt;&gt;"Not in the game (anymore)",IF(A17&lt;&gt;"",CONCATENATE("[",A17,"] = {wayshrines={")&amp;IF(K17&lt;&gt;"",CONCATENATE(K17,","),"")&amp;IF(L17&lt;&gt;"",CONCATENATE(L17,","),"")&amp;IF(M17&lt;&gt;"",CONCATENATE(M17,","),"")&amp;CONCATENATE("}")&amp;IF(VALUE(N17)&gt;0,CONCATENATE(", traitsNeeded=",N17),"")&amp;CONCATENATE(", dlcId=",IF(T17&lt;&gt;"",T17,"DLC_BASE_GAME")),""),"")</f>
        <v>[33] = {wayshrines={98,98,98,}, dlcId=DLC_BASE_GAME</v>
      </c>
      <c r="BD17" s="21" t="str">
        <f>IF(F17&lt;&gt;"Not in the game (anymore)",IF(A17&lt;&gt;"",IF(Q17&lt;&gt;"",CONCATENATE(", zoneIds={",Q17),"")&amp;IF(Z17&lt;&gt;"",CONCATENATE(",",Z17),"")&amp;IF(AF17&lt;&gt;"",CONCATENATE(",",AF17),"")&amp;IF(AK17&lt;&gt;"",CONCATENATE(",",AK17),"")&amp;IF(AP17&lt;&gt;"",CONCATENATE(",",AP17),"")&amp;IF(AU17&lt;&gt;"",CONCATENATE(",",AU17),"")&amp;IF(Q17&lt;&gt;"",CONCATENATE("}",""),"")&amp;IF(OR(I17="true",I17="false",I17&lt;&gt;""), CONCATENATE(", veteran=", I17), ""),""),"")</f>
        <v>, zoneIds={283,934,41}, veteran=false</v>
      </c>
      <c r="BE17" s="21" t="str">
        <f>IF(F17&lt;&gt;"Not in the game (anymore)",IF(A17&lt;&gt;"",", setType="&amp;G17,"")&amp;IF(J17="true",", multiTrialSet=true",""),"")</f>
        <v>, setType=LIBSETS_SETTYPE_DUNGEON</v>
      </c>
      <c r="BF17" s="21" t="str">
        <f t="shared" si="0"/>
        <v/>
      </c>
      <c r="BG17" s="21" t="str">
        <f t="shared" si="1"/>
        <v>}, --Viper\'s Sting / Vipernbiss   [Fungal Grotto I, Fungal Grotto II, Stonefalls]</v>
      </c>
    </row>
    <row r="18" spans="1:59" x14ac:dyDescent="0.25">
      <c r="A18" s="12">
        <v>34</v>
      </c>
      <c r="B18" t="s">
        <v>752</v>
      </c>
      <c r="C18" t="s">
        <v>2561</v>
      </c>
      <c r="D18" s="3">
        <f>A18</f>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33"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33"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t="str">
        <f>IF(AND(G18&lt;&gt;"LIBSETS_SETTYPE_BATTLEGROUND",G18&lt;&gt;"LIBSETS_SETTYPE_SPECIAL"),IF(AL18&lt;&gt;"",VLOOKUP(AL18,'ESO zone constants'!$D$3:$H$4953,5,FALSE),""),"")</f>
        <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IF(A18="???","--","")&amp;IF(F18&lt;&gt;"Not in the game (anymore)",IF(A18&lt;&gt;"",CONCATENATE("[",A18,"] = {wayshrines={")&amp;IF(K18&lt;&gt;"",CONCATENATE(K18,","),"")&amp;IF(L18&lt;&gt;"",CONCATENATE(L18,","),"")&amp;IF(M18&lt;&gt;"",CONCATENATE(M18,","),"")&amp;CONCATENATE("}")&amp;IF(VALUE(N18)&gt;0,CONCATENATE(", traitsNeeded=",N18),"")&amp;CONCATENATE(", dlcId=",IF(T18&lt;&gt;"",T18,"DLC_BASE_GAME")),""),"")</f>
        <v>[34] = {wayshrines={28,28,28,}, dlcId=DLC_BASE_GAME</v>
      </c>
      <c r="BD18" s="21" t="str">
        <f>IF(F18&lt;&gt;"Not in the game (anymore)",IF(A18&lt;&gt;"",IF(Q18&lt;&gt;"",CONCATENATE(", zoneIds={",Q18),"")&amp;IF(Z18&lt;&gt;"",CONCATENATE(",",Z18),"")&amp;IF(AF18&lt;&gt;"",CONCATENATE(",",AF18),"")&amp;IF(AK18&lt;&gt;"",CONCATENATE(",",AK18),"")&amp;IF(AP18&lt;&gt;"",CONCATENATE(",",AP18),"")&amp;IF(AU18&lt;&gt;"",CONCATENATE(",",AU18),"")&amp;IF(Q18&lt;&gt;"",CONCATENATE("}",""),"")&amp;IF(OR(I18="true",I18="false",I18&lt;&gt;""), CONCATENATE(", veteran=", I18), ""),""),"")</f>
        <v>, zoneIds={57,57,57}, veteran=false</v>
      </c>
      <c r="BE18" s="21" t="str">
        <f>IF(F18&lt;&gt;"Not in the game (anymore)",IF(A18&lt;&gt;"",", setType="&amp;G18,"")&amp;IF(J18="true",", multiTrialSet=true",""),"")</f>
        <v>, setType=LIBSETS_SETTYPE_OVERLAND</v>
      </c>
      <c r="BF18" s="21" t="str">
        <f t="shared" si="0"/>
        <v>, isProcSetAllowedInPvP=1, dropMechanic={LIBSETS_DROP_MECHANIC_OVERLAND_BOSS_DELVE,LIBSETS_DROP_MECHANIC_OVERLAND_WORLDBOSS,LIBSETS_DROP_MECHANIC_OVERLAND_BOSS_PUBLIC_DUNGEON,LIBSETS_DROP_MECHANIC_OVERLAND_CHEST}</v>
      </c>
      <c r="BG18" s="21" t="str">
        <f t="shared" si="1"/>
        <v>}, --Night Mother\'s Embrace / Umarmung der Mutter der Nacht   [Deshaan, Deshaan, Deshaan]</v>
      </c>
    </row>
    <row r="19" spans="1:59" x14ac:dyDescent="0.25">
      <c r="A19" s="12">
        <v>35</v>
      </c>
      <c r="B19" t="s">
        <v>753</v>
      </c>
      <c r="C19" t="s">
        <v>754</v>
      </c>
      <c r="D19" s="3">
        <f>A19</f>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C19" s="43" t="str">
        <f>IF(AB19&lt;&gt;"",IF(AB19&lt;&gt;"LIBSETS_DROP_MECHANIC_MONSTER_NAME",VLOOKUP(AB19,'LibSets constants'!$I$4:$L$1003,3,FALSE),""),"")</f>
        <v/>
      </c>
      <c r="AD19" s="43" t="str">
        <f>IF(AB19&lt;&gt;"",IF(AB19&lt;&gt;"LIBSETS_DROP_MECHANIC_MONSTER_NAME",VLOOKUP(AB19,'LibSets constants'!$I$4:$L$1003,4,FALSE),""),"")</f>
        <v/>
      </c>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44"/>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IF(A19="???","--","")&amp;IF(F19&lt;&gt;"Not in the game (anymore)",IF(A19&lt;&gt;"",CONCATENATE("[",A19,"] = {wayshrines={")&amp;IF(K19&lt;&gt;"",CONCATENATE(K19,","),"")&amp;IF(L19&lt;&gt;"",CONCATENATE(L19,","),"")&amp;IF(M19&lt;&gt;"",CONCATENATE(M19,","),"")&amp;CONCATENATE("}")&amp;IF(VALUE(N19)&gt;0,CONCATENATE(", traitsNeeded=",N19),"")&amp;CONCATENATE(", dlcId=",IF(T19&lt;&gt;"",T19,"DLC_BASE_GAME")),""),"")</f>
        <v>[35] = {wayshrines={193,193,193,}, dlcId=DLC_BASE_GAME</v>
      </c>
      <c r="BD19" s="21" t="str">
        <f>IF(F19&lt;&gt;"Not in the game (anymore)",IF(A19&lt;&gt;"",IF(Q19&lt;&gt;"",CONCATENATE(", zoneIds={",Q19),"")&amp;IF(Z19&lt;&gt;"",CONCATENATE(",",Z19),"")&amp;IF(AF19&lt;&gt;"",CONCATENATE(",",AF19),"")&amp;IF(AK19&lt;&gt;"",CONCATENATE(",",AK19),"")&amp;IF(AP19&lt;&gt;"",CONCATENATE(",",AP19),"")&amp;IF(AU19&lt;&gt;"",CONCATENATE(",",AU19),"")&amp;IF(Q19&lt;&gt;"",CONCATENATE("}",""),"")&amp;IF(OR(I19="true",I19="false",I19&lt;&gt;""), CONCATENATE(", veteran=", I19), ""),""),"")</f>
        <v>, zoneIds={144,936,3}, veteran=false</v>
      </c>
      <c r="BE19" s="21" t="str">
        <f>IF(F19&lt;&gt;"Not in the game (anymore)",IF(A19&lt;&gt;"",", setType="&amp;G19,"")&amp;IF(J19="true",", multiTrialSet=true",""),"")</f>
        <v>, setType=LIBSETS_SETTYPE_DUNGEON</v>
      </c>
      <c r="BF19" s="21" t="str">
        <f t="shared" si="0"/>
        <v/>
      </c>
      <c r="BG19" s="21" t="str">
        <f t="shared" si="1"/>
        <v>}, --Knightmare / Albtraumritter   [Spindleclutch I, Spindleclutch II, Glenumbra]</v>
      </c>
    </row>
    <row r="20" spans="1:59" x14ac:dyDescent="0.25">
      <c r="A20" s="12">
        <v>36</v>
      </c>
      <c r="B20" t="s">
        <v>755</v>
      </c>
      <c r="C20" t="s">
        <v>756</v>
      </c>
      <c r="D20" s="3">
        <f>A20</f>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33"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33"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t="str">
        <f>IF(AND(G20&lt;&gt;"LIBSETS_SETTYPE_BATTLEGROUND",G20&lt;&gt;"LIBSETS_SETTYPE_SPECIAL"),IF(AL20&lt;&gt;"",VLOOKUP(AL20,'ESO zone constants'!$D$3:$H$4953,5,FALSE),""),"")</f>
        <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IF(A20="???","--","")&amp;IF(F20&lt;&gt;"Not in the game (anymore)",IF(A20&lt;&gt;"",CONCATENATE("[",A20,"] = {wayshrines={")&amp;IF(K20&lt;&gt;"",CONCATENATE(K20,","),"")&amp;IF(L20&lt;&gt;"",CONCATENATE(L20,","),"")&amp;IF(M20&lt;&gt;"",CONCATENATE(M20,","),"")&amp;CONCATENATE("}")&amp;IF(VALUE(N20)&gt;0,CONCATENATE(", traitsNeeded=",N20),"")&amp;CONCATENATE(", dlcId=",IF(T20&lt;&gt;"",T20,"DLC_BASE_GAME")),""),"")</f>
        <v>[36] = {wayshrines={121,121,121,}, dlcId=DLC_BASE_GAME</v>
      </c>
      <c r="BD20" s="21" t="str">
        <f>IF(F20&lt;&gt;"Not in the game (anymore)",IF(A20&lt;&gt;"",IF(Q20&lt;&gt;"",CONCATENATE(", zoneIds={",Q20),"")&amp;IF(Z20&lt;&gt;"",CONCATENATE(",",Z20),"")&amp;IF(AF20&lt;&gt;"",CONCATENATE(",",AF20),"")&amp;IF(AK20&lt;&gt;"",CONCATENATE(",",AK20),"")&amp;IF(AP20&lt;&gt;"",CONCATENATE(",",AP20),"")&amp;IF(AU20&lt;&gt;"",CONCATENATE(",",AU20),"")&amp;IF(Q20&lt;&gt;"",CONCATENATE("}",""),"")&amp;IF(OR(I20="true",I20="false",I20&lt;&gt;""), CONCATENATE(", veteran=", I20), ""),""),"")</f>
        <v>, zoneIds={381,381,381}, veteran=false</v>
      </c>
      <c r="BE20" s="21" t="str">
        <f>IF(F20&lt;&gt;"Not in the game (anymore)",IF(A20&lt;&gt;"",", setType="&amp;G20,"")&amp;IF(J20="true",", multiTrialSet=true",""),"")</f>
        <v>, setType=LIBSETS_SETTYPE_OVERLAND</v>
      </c>
      <c r="BF20" s="21" t="str">
        <f t="shared" si="0"/>
        <v>, dropMechanic={LIBSETS_DROP_MECHANIC_OVERLAND_BOSS_DELVE,LIBSETS_DROP_MECHANIC_OVERLAND_WORLDBOSS,LIBSETS_DROP_MECHANIC_OVERLAND_BOSS_PUBLIC_DUNGEON,LIBSETS_DROP_MECHANIC_OVERLAND_CHEST}</v>
      </c>
      <c r="BG20" s="21" t="str">
        <f t="shared" si="1"/>
        <v>}, --Armor of the Veiled Heritance / Rüstung des Schleiererbes   [Auridon, Auridon, Auridon]</v>
      </c>
    </row>
    <row r="21" spans="1:59" x14ac:dyDescent="0.25">
      <c r="A21" s="5">
        <v>37</v>
      </c>
      <c r="B21" t="s">
        <v>2817</v>
      </c>
      <c r="C21" t="s">
        <v>2562</v>
      </c>
      <c r="D21" s="3">
        <f>A21</f>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C21" s="3" t="str">
        <f>IF(AB21&lt;&gt;"",IF(AB21&lt;&gt;"LIBSETS_DROP_MECHANIC_MONSTER_NAME",VLOOKUP(AB21,'LibSets constants'!$I$4:$L$1003,3,FALSE),""),"")</f>
        <v/>
      </c>
      <c r="AD21" s="3" t="str">
        <f>IF(AB21&lt;&gt;"",IF(AB21&lt;&gt;"LIBSETS_DROP_MECHANIC_MONSTER_NAME",VLOOKUP(AB21,'LibSets constants'!$I$4:$L$1003,4,FALSE),""),"")</f>
        <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44"/>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IF(A21="???","--","")&amp;IF(F21&lt;&gt;"Not in the game (anymore)",IF(A21&lt;&gt;"",CONCATENATE("[",A21,"] = {wayshrines={")&amp;IF(K21&lt;&gt;"",CONCATENATE(K21,","),"")&amp;IF(L21&lt;&gt;"",CONCATENATE(L21,","),"")&amp;IF(M21&lt;&gt;"",CONCATENATE(M21,","),"")&amp;CONCATENATE("}")&amp;IF(VALUE(N21)&gt;0,CONCATENATE(", traitsNeeded=",N21),"")&amp;CONCATENATE(", dlcId=",IF(T21&lt;&gt;"",T21,"DLC_BASE_GAME")),""),"")</f>
        <v>[37] = {wayshrines={1,177,71,}, traitsNeeded=2, dlcId=DLC_BASE_GAME</v>
      </c>
      <c r="BD21" s="21" t="str">
        <f>IF(F21&lt;&gt;"Not in the game (anymore)",IF(A21&lt;&gt;"",IF(Q21&lt;&gt;"",CONCATENATE(", zoneIds={",Q21),"")&amp;IF(Z21&lt;&gt;"",CONCATENATE(",",Z21),"")&amp;IF(AF21&lt;&gt;"",CONCATENATE(",",AF21),"")&amp;IF(AK21&lt;&gt;"",CONCATENATE(",",AK21),"")&amp;IF(AP21&lt;&gt;"",CONCATENATE(",",AP21),"")&amp;IF(AU21&lt;&gt;"",CONCATENATE(",",AU21),"")&amp;IF(Q21&lt;&gt;"",CONCATENATE("}",""),"")&amp;IF(OR(I21="true",I21="false",I21&lt;&gt;""), CONCATENATE(", veteran=", I21), ""),""),"")</f>
        <v>, zoneIds={3,381,41}, veteran=false</v>
      </c>
      <c r="BE21" s="21" t="str">
        <f>IF(F21&lt;&gt;"Not in the game (anymore)",IF(A21&lt;&gt;"",", setType="&amp;G21,"")&amp;IF(J21="true",", multiTrialSet=true",""),"")</f>
        <v>, setType=LIBSETS_SETTYPE_CRAFTED</v>
      </c>
      <c r="BF21" s="21" t="str">
        <f t="shared" si="0"/>
        <v/>
      </c>
      <c r="BG21" s="21" t="str">
        <f t="shared" si="1"/>
        <v>}, --Death\'s Wind / Todeswind   [Glenumbra, Auridon, Stonefalls]</v>
      </c>
    </row>
    <row r="22" spans="1:59" x14ac:dyDescent="0.25">
      <c r="A22" s="5">
        <v>38</v>
      </c>
      <c r="B22" t="s">
        <v>2818</v>
      </c>
      <c r="C22" t="s">
        <v>2563</v>
      </c>
      <c r="D22" s="3">
        <f>A22</f>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C22" s="43" t="str">
        <f>IF(AB22&lt;&gt;"",IF(AB22&lt;&gt;"LIBSETS_DROP_MECHANIC_MONSTER_NAME",VLOOKUP(AB22,'LibSets constants'!$I$4:$L$1003,3,FALSE),""),"")</f>
        <v/>
      </c>
      <c r="AD22" s="43" t="str">
        <f>IF(AB22&lt;&gt;"",IF(AB22&lt;&gt;"LIBSETS_DROP_MECHANIC_MONSTER_NAME",VLOOKUP(AB22,'LibSets constants'!$I$4:$L$1003,4,FALSE),""),"")</f>
        <v/>
      </c>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44"/>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IF(A22="???","--","")&amp;IF(F22&lt;&gt;"Not in the game (anymore)",IF(A22&lt;&gt;"",CONCATENATE("[",A22,"] = {wayshrines={")&amp;IF(K22&lt;&gt;"",CONCATENATE(K22,","),"")&amp;IF(L22&lt;&gt;"",CONCATENATE(L22,","),"")&amp;IF(M22&lt;&gt;"",CONCATENATE(M22,","),"")&amp;CONCATENATE("}")&amp;IF(VALUE(N22)&gt;0,CONCATENATE(", traitsNeeded=",N22),"")&amp;CONCATENATE(", dlcId=",IF(T22&lt;&gt;"",T22,"DLC_BASE_GAME")),""),"")</f>
        <v>[38] = {wayshrines={15,169,205,}, traitsNeeded=3, dlcId=DLC_BASE_GAME</v>
      </c>
      <c r="BD22" s="21" t="str">
        <f>IF(F22&lt;&gt;"Not in the game (anymore)",IF(A22&lt;&gt;"",IF(Q22&lt;&gt;"",CONCATENATE(", zoneIds={",Q22),"")&amp;IF(Z22&lt;&gt;"",CONCATENATE(",",Z22),"")&amp;IF(AF22&lt;&gt;"",CONCATENATE(",",AF22),"")&amp;IF(AK22&lt;&gt;"",CONCATENATE(",",AK22),"")&amp;IF(AP22&lt;&gt;"",CONCATENATE(",",AP22),"")&amp;IF(AU22&lt;&gt;"",CONCATENATE(",",AU22),"")&amp;IF(Q22&lt;&gt;"",CONCATENATE("}",""),"")&amp;IF(OR(I22="true",I22="false",I22&lt;&gt;""), CONCATENATE(", veteran=", I22), ""),""),"")</f>
        <v>, zoneIds={19,383,57}, veteran=false</v>
      </c>
      <c r="BE22" s="21" t="str">
        <f>IF(F22&lt;&gt;"Not in the game (anymore)",IF(A22&lt;&gt;"",", setType="&amp;G22,"")&amp;IF(J22="true",", multiTrialSet=true",""),"")</f>
        <v>, setType=LIBSETS_SETTYPE_CRAFTED</v>
      </c>
      <c r="BF22" s="21" t="str">
        <f t="shared" si="0"/>
        <v>, isProcSetAllowedInPvP=1</v>
      </c>
      <c r="BG22" s="21" t="str">
        <f t="shared" si="1"/>
        <v>}, --Twilight\'s Embrace / Zwielichtkuss   [Stormhaven, Grahtwood, Deshaan]</v>
      </c>
    </row>
    <row r="23" spans="1:59" x14ac:dyDescent="0.25">
      <c r="A23" s="12">
        <v>39</v>
      </c>
      <c r="B23" t="s">
        <v>757</v>
      </c>
      <c r="C23" t="s">
        <v>758</v>
      </c>
      <c r="D23" s="3">
        <f>A23</f>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IF(A23="???","--","")&amp;IF(F23&lt;&gt;"Not in the game (anymore)",IF(A23&lt;&gt;"",CONCATENATE("[",A23,"] = {wayshrines={")&amp;IF(K23&lt;&gt;"",CONCATENATE(K23,","),"")&amp;IF(L23&lt;&gt;"",CONCATENATE(L23,","),"")&amp;IF(M23&lt;&gt;"",CONCATENATE(M23,","),"")&amp;CONCATENATE("}")&amp;IF(VALUE(N23)&gt;0,CONCATENATE(", traitsNeeded=",N23),"")&amp;CONCATENATE(", dlcId=",IF(T23&lt;&gt;"",T23,"DLC_BASE_GAME")),""),"")</f>
        <v>[39] = {wayshrines={-1,-1,-1,}, dlcId=DLC_BASE_GAME</v>
      </c>
      <c r="BD23" s="21" t="str">
        <f>IF(F23&lt;&gt;"Not in the game (anymore)",IF(A23&lt;&gt;"",IF(Q23&lt;&gt;"",CONCATENATE(", zoneIds={",Q23),"")&amp;IF(Z23&lt;&gt;"",CONCATENATE(",",Z23),"")&amp;IF(AF23&lt;&gt;"",CONCATENATE(",",AF23),"")&amp;IF(AK23&lt;&gt;"",CONCATENATE(",",AK23),"")&amp;IF(AP23&lt;&gt;"",CONCATENATE(",",AP23),"")&amp;IF(AU23&lt;&gt;"",CONCATENATE(",",AU23),"")&amp;IF(Q23&lt;&gt;"",CONCATENATE("}",""),"")&amp;IF(OR(I23="true",I23="false",I23&lt;&gt;""), CONCATENATE(", veteran=", I23), ""),""),"")</f>
        <v>, zoneIds={181}, veteran=false</v>
      </c>
      <c r="BE23" s="21" t="str">
        <f>IF(F23&lt;&gt;"Not in the game (anymore)",IF(A23&lt;&gt;"",", setType="&amp;G23,"")&amp;IF(J23="true",", multiTrialSet=true",""),"")</f>
        <v>, setType=LIBSETS_SETTYPE_CYRODIIL</v>
      </c>
      <c r="BF23" s="21" t="str">
        <f t="shared" si="0"/>
        <v>, dropMechanic={LIBSETS_DROP_MECHANIC_CITY_CYRODIIL_VLASTARUS}</v>
      </c>
      <c r="BG23" s="21" t="str">
        <f t="shared" si="1"/>
        <v>}, --Alessian Order / Alessianischer Orden   [Cyrodiil]</v>
      </c>
    </row>
    <row r="24" spans="1:59" x14ac:dyDescent="0.25">
      <c r="A24" s="5">
        <v>40</v>
      </c>
      <c r="B24" t="s">
        <v>2819</v>
      </c>
      <c r="C24" t="s">
        <v>2564</v>
      </c>
      <c r="D24" s="3">
        <f>A24</f>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C24" s="43" t="str">
        <f>IF(AB24&lt;&gt;"",IF(AB24&lt;&gt;"LIBSETS_DROP_MECHANIC_MONSTER_NAME",VLOOKUP(AB24,'LibSets constants'!$I$4:$L$1003,3,FALSE),""),"")</f>
        <v/>
      </c>
      <c r="AD24" s="43" t="str">
        <f>IF(AB24&lt;&gt;"",IF(AB24&lt;&gt;"LIBSETS_DROP_MECHANIC_MONSTER_NAME",VLOOKUP(AB24,'LibSets constants'!$I$4:$L$1003,4,FALSE),""),"")</f>
        <v/>
      </c>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44"/>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IF(A24="???","--","")&amp;IF(F24&lt;&gt;"Not in the game (anymore)",IF(A24&lt;&gt;"",CONCATENATE("[",A24,"] = {wayshrines={")&amp;IF(K24&lt;&gt;"",CONCATENATE(K24,","),"")&amp;IF(L24&lt;&gt;"",CONCATENATE(L24,","),"")&amp;IF(M24&lt;&gt;"",CONCATENATE(M24,","),"")&amp;CONCATENATE("}")&amp;IF(VALUE(N24)&gt;0,CONCATENATE(", traitsNeeded=",N24),"")&amp;CONCATENATE(", dlcId=",IF(T24&lt;&gt;"",T24,"DLC_BASE_GAME")),""),"")</f>
        <v>[40] = {wayshrines={216,121,65,}, traitsNeeded=2, dlcId=DLC_BASE_GAME</v>
      </c>
      <c r="BD24" s="21" t="str">
        <f>IF(F24&lt;&gt;"Not in the game (anymore)",IF(A24&lt;&gt;"",IF(Q24&lt;&gt;"",CONCATENATE(", zoneIds={",Q24),"")&amp;IF(Z24&lt;&gt;"",CONCATENATE(",",Z24),"")&amp;IF(AF24&lt;&gt;"",CONCATENATE(",",AF24),"")&amp;IF(AK24&lt;&gt;"",CONCATENATE(",",AK24),"")&amp;IF(AP24&lt;&gt;"",CONCATENATE(",",AP24),"")&amp;IF(AU24&lt;&gt;"",CONCATENATE(",",AU24),"")&amp;IF(Q24&lt;&gt;"",CONCATENATE("}",""),"")&amp;IF(OR(I24="true",I24="false",I24&lt;&gt;""), CONCATENATE(", veteran=", I24), ""),""),"")</f>
        <v>, zoneIds={3,381,41}, veteran=false</v>
      </c>
      <c r="BE24" s="21" t="str">
        <f>IF(F24&lt;&gt;"Not in the game (anymore)",IF(A24&lt;&gt;"",", setType="&amp;G24,"")&amp;IF(J24="true",", multiTrialSet=true",""),"")</f>
        <v>, setType=LIBSETS_SETTYPE_CRAFTED</v>
      </c>
      <c r="BF24" s="21" t="str">
        <f t="shared" si="0"/>
        <v/>
      </c>
      <c r="BG24" s="21" t="str">
        <f t="shared" si="1"/>
        <v>}, --Night\'s Silence / Stille der Nacht   [Glenumbra, Auridon, Stonefalls]</v>
      </c>
    </row>
    <row r="25" spans="1:59" x14ac:dyDescent="0.25">
      <c r="A25" s="5">
        <v>41</v>
      </c>
      <c r="B25" t="s">
        <v>2820</v>
      </c>
      <c r="C25" t="s">
        <v>2565</v>
      </c>
      <c r="D25" s="3">
        <f>A25</f>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C25" s="43" t="str">
        <f>IF(AB25&lt;&gt;"",IF(AB25&lt;&gt;"LIBSETS_DROP_MECHANIC_MONSTER_NAME",VLOOKUP(AB25,'LibSets constants'!$I$4:$L$1003,3,FALSE),""),"")</f>
        <v/>
      </c>
      <c r="AD25" s="43" t="str">
        <f>IF(AB25&lt;&gt;"",IF(AB25&lt;&gt;"LIBSETS_DROP_MECHANIC_MONSTER_NAME",VLOOKUP(AB25,'LibSets constants'!$I$4:$L$1003,4,FALSE),""),"")</f>
        <v/>
      </c>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44"/>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IF(A25="???","--","")&amp;IF(F25&lt;&gt;"Not in the game (anymore)",IF(A25&lt;&gt;"",CONCATENATE("[",A25,"] = {wayshrines={")&amp;IF(K25&lt;&gt;"",CONCATENATE(K25,","),"")&amp;IF(L25&lt;&gt;"",CONCATENATE(L25,","),"")&amp;IF(M25&lt;&gt;"",CONCATENATE(M25,","),"")&amp;CONCATENATE("}")&amp;IF(VALUE(N25)&gt;0,CONCATENATE(", traitsNeeded=",N25),"")&amp;CONCATENATE(", dlcId=",IF(T25&lt;&gt;"",T25,"DLC_BASE_GAME")),""),"")</f>
        <v>[41] = {wayshrines={82,151,78,}, traitsNeeded=4, dlcId=DLC_BASE_GAME</v>
      </c>
      <c r="BD25" s="21" t="str">
        <f>IF(F25&lt;&gt;"Not in the game (anymore)",IF(A25&lt;&gt;"",IF(Q25&lt;&gt;"",CONCATENATE(", zoneIds={",Q25),"")&amp;IF(Z25&lt;&gt;"",CONCATENATE(",",Z25),"")&amp;IF(AF25&lt;&gt;"",CONCATENATE(",",AF25),"")&amp;IF(AK25&lt;&gt;"",CONCATENATE(",",AK25),"")&amp;IF(AP25&lt;&gt;"",CONCATENATE(",",AP25),"")&amp;IF(AU25&lt;&gt;"",CONCATENATE(",",AU25),"")&amp;IF(Q25&lt;&gt;"",CONCATENATE("}",""),"")&amp;IF(OR(I25="true",I25="false",I25&lt;&gt;""), CONCATENATE(", veteran=", I25), ""),""),"")</f>
        <v>, zoneIds={20,108,117}, veteran=false</v>
      </c>
      <c r="BE25" s="21" t="str">
        <f>IF(F25&lt;&gt;"Not in the game (anymore)",IF(A25&lt;&gt;"",", setType="&amp;G25,"")&amp;IF(J25="true",", multiTrialSet=true",""),"")</f>
        <v>, setType=LIBSETS_SETTYPE_CRAFTED</v>
      </c>
      <c r="BF25" s="21" t="str">
        <f t="shared" si="0"/>
        <v/>
      </c>
      <c r="BG25" s="21" t="str">
        <f t="shared" si="1"/>
        <v>}, --Whitestrake\'s Retribution / Weißplankes Vergeltung   [Rivenspire, Greenshade, Shadowfen]</v>
      </c>
    </row>
    <row r="26" spans="1:59" x14ac:dyDescent="0.25">
      <c r="A26" s="5">
        <v>43</v>
      </c>
      <c r="B26" t="s">
        <v>2821</v>
      </c>
      <c r="C26" t="s">
        <v>759</v>
      </c>
      <c r="D26" s="3">
        <f>A26</f>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C26" s="3" t="str">
        <f>IF(AB26&lt;&gt;"",IF(AB26&lt;&gt;"LIBSETS_DROP_MECHANIC_MONSTER_NAME",VLOOKUP(AB26,'LibSets constants'!$I$4:$L$1003,3,FALSE),""),"")</f>
        <v/>
      </c>
      <c r="AD26" s="3" t="str">
        <f>IF(AB26&lt;&gt;"",IF(AB26&lt;&gt;"LIBSETS_DROP_MECHANIC_MONSTER_NAME",VLOOKUP(AB26,'LibSets constants'!$I$4:$L$1003,4,FALSE),""),"")</f>
        <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44"/>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IF(A26="???","--","")&amp;IF(F26&lt;&gt;"Not in the game (anymore)",IF(A26&lt;&gt;"",CONCATENATE("[",A26,"] = {wayshrines={")&amp;IF(K26&lt;&gt;"",CONCATENATE(K26,","),"")&amp;IF(L26&lt;&gt;"",CONCATENATE(L26,","),"")&amp;IF(M26&lt;&gt;"",CONCATENATE(M26,","),"")&amp;CONCATENATE("}")&amp;IF(VALUE(N26)&gt;0,CONCATENATE(", traitsNeeded=",N26),"")&amp;CONCATENATE(", dlcId=",IF(T26&lt;&gt;"",T26,"DLC_BASE_GAME")),""),"")</f>
        <v>[43] = {wayshrines={23,164,32,}, traitsNeeded=3, dlcId=DLC_BASE_GAME</v>
      </c>
      <c r="BD26" s="21" t="str">
        <f>IF(F26&lt;&gt;"Not in the game (anymore)",IF(A26&lt;&gt;"",IF(Q26&lt;&gt;"",CONCATENATE(", zoneIds={",Q26),"")&amp;IF(Z26&lt;&gt;"",CONCATENATE(",",Z26),"")&amp;IF(AF26&lt;&gt;"",CONCATENATE(",",AF26),"")&amp;IF(AK26&lt;&gt;"",CONCATENATE(",",AK26),"")&amp;IF(AP26&lt;&gt;"",CONCATENATE(",",AP26),"")&amp;IF(AU26&lt;&gt;"",CONCATENATE(",",AU26),"")&amp;IF(Q26&lt;&gt;"",CONCATENATE("}",""),"")&amp;IF(OR(I26="true",I26="false",I26&lt;&gt;""), CONCATENATE(", veteran=", I26), ""),""),"")</f>
        <v>, zoneIds={19,383,57}, veteran=false</v>
      </c>
      <c r="BE26" s="21" t="str">
        <f>IF(F26&lt;&gt;"Not in the game (anymore)",IF(A26&lt;&gt;"",", setType="&amp;G26,"")&amp;IF(J26="true",", multiTrialSet=true",""),"")</f>
        <v>, setType=LIBSETS_SETTYPE_CRAFTED</v>
      </c>
      <c r="BF26" s="21" t="str">
        <f t="shared" si="0"/>
        <v>, isProcSetAllowedInPvP=1</v>
      </c>
      <c r="BG26" s="21" t="str">
        <f t="shared" si="1"/>
        <v>}, --Armor of the Seducer / Rüstung der Verführung   [Stormhaven, Grahtwood, Deshaan]</v>
      </c>
    </row>
    <row r="27" spans="1:59" x14ac:dyDescent="0.25">
      <c r="A27" s="5">
        <v>44</v>
      </c>
      <c r="B27" t="s">
        <v>2822</v>
      </c>
      <c r="C27" t="s">
        <v>2566</v>
      </c>
      <c r="D27" s="3">
        <f>A27</f>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C27" s="43" t="str">
        <f>IF(AB27&lt;&gt;"",IF(AB27&lt;&gt;"LIBSETS_DROP_MECHANIC_MONSTER_NAME",VLOOKUP(AB27,'LibSets constants'!$I$4:$L$1003,3,FALSE),""),"")</f>
        <v/>
      </c>
      <c r="AD27" s="43" t="str">
        <f>IF(AB27&lt;&gt;"",IF(AB27&lt;&gt;"LIBSETS_DROP_MECHANIC_MONSTER_NAME",VLOOKUP(AB27,'LibSets constants'!$I$4:$L$1003,4,FALSE),""),"")</f>
        <v/>
      </c>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44"/>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IF(A27="???","--","")&amp;IF(F27&lt;&gt;"Not in the game (anymore)",IF(A27&lt;&gt;"",CONCATENATE("[",A27,"] = {wayshrines={")&amp;IF(K27&lt;&gt;"",CONCATENATE(K27,","),"")&amp;IF(L27&lt;&gt;"",CONCATENATE(L27,","),"")&amp;IF(M27&lt;&gt;"",CONCATENATE(M27,","),"")&amp;CONCATENATE("}")&amp;IF(VALUE(N27)&gt;0,CONCATENATE(", traitsNeeded=",N27),"")&amp;CONCATENATE(", dlcId=",IF(T27&lt;&gt;"",T27,"DLC_BASE_GAME")),""),"")</f>
        <v>[44] = {wayshrines={58,101,93,}, traitsNeeded=5, dlcId=DLC_BASE_GAME</v>
      </c>
      <c r="BD27" s="21" t="str">
        <f>IF(F27&lt;&gt;"Not in the game (anymore)",IF(A27&lt;&gt;"",IF(Q27&lt;&gt;"",CONCATENATE(", zoneIds={",Q27),"")&amp;IF(Z27&lt;&gt;"",CONCATENATE(",",Z27),"")&amp;IF(AF27&lt;&gt;"",CONCATENATE(",",AF27),"")&amp;IF(AK27&lt;&gt;"",CONCATENATE(",",AK27),"")&amp;IF(AP27&lt;&gt;"",CONCATENATE(",",AP27),"")&amp;IF(AU27&lt;&gt;"",CONCATENATE(",",AU27),"")&amp;IF(Q27&lt;&gt;"",CONCATENATE("}",""),"")&amp;IF(OR(I27="true",I27="false",I27&lt;&gt;""), CONCATENATE(", veteran=", I27), ""),""),"")</f>
        <v>, zoneIds={104,58,101}, veteran=false</v>
      </c>
      <c r="BE27" s="21" t="str">
        <f>IF(F27&lt;&gt;"Not in the game (anymore)",IF(A27&lt;&gt;"",", setType="&amp;G27,"")&amp;IF(J27="true",", multiTrialSet=true",""),"")</f>
        <v>, setType=LIBSETS_SETTYPE_CRAFTED</v>
      </c>
      <c r="BF27" s="21" t="str">
        <f t="shared" si="0"/>
        <v/>
      </c>
      <c r="BG27" s="21" t="str">
        <f t="shared" si="1"/>
        <v>}, --Vampire\'s Kiss / Kuss des Vampirs   [Alik'r Desert, Malabal Tor, Eastmarch]</v>
      </c>
    </row>
    <row r="28" spans="1:59" x14ac:dyDescent="0.25">
      <c r="A28" s="12">
        <v>46</v>
      </c>
      <c r="B28" t="s">
        <v>760</v>
      </c>
      <c r="C28" t="s">
        <v>2567</v>
      </c>
      <c r="D28" s="3">
        <f>A28</f>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C28" s="43" t="str">
        <f>IF(AB28&lt;&gt;"",IF(AB28&lt;&gt;"LIBSETS_DROP_MECHANIC_MONSTER_NAME",VLOOKUP(AB28,'LibSets constants'!$I$4:$L$1003,3,FALSE),""),"")</f>
        <v/>
      </c>
      <c r="AD28" s="43" t="str">
        <f>IF(AB28&lt;&gt;"",IF(AB28&lt;&gt;"LIBSETS_DROP_MECHANIC_MONSTER_NAME",VLOOKUP(AB28,'LibSets constants'!$I$4:$L$1003,4,FALSE),""),"")</f>
        <v/>
      </c>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IF(A28="???","--","")&amp;IF(F28&lt;&gt;"Not in the game (anymore)",IF(A28&lt;&gt;"",CONCATENATE("[",A28,"] = {wayshrines={")&amp;IF(K28&lt;&gt;"",CONCATENATE(K28,","),"")&amp;IF(L28&lt;&gt;"",CONCATENATE(L28,","),"")&amp;IF(M28&lt;&gt;"",CONCATENATE(M28,","),"")&amp;CONCATENATE("}")&amp;IF(VALUE(N28)&gt;0,CONCATENATE(", traitsNeeded=",N28),"")&amp;CONCATENATE(", dlcId=",IF(T28&lt;&gt;"",T28,"DLC_BASE_GAME")),""),"")</f>
        <v>[46] = {wayshrines={187,187,187,}, dlcId=DLC_BASE_GAME</v>
      </c>
      <c r="BD28" s="21" t="str">
        <f>IF(F28&lt;&gt;"Not in the game (anymore)",IF(A28&lt;&gt;"",IF(Q28&lt;&gt;"",CONCATENATE(", zoneIds={",Q28),"")&amp;IF(Z28&lt;&gt;"",CONCATENATE(",",Z28),"")&amp;IF(AF28&lt;&gt;"",CONCATENATE(",",AF28),"")&amp;IF(AK28&lt;&gt;"",CONCATENATE(",",AK28),"")&amp;IF(AP28&lt;&gt;"",CONCATENATE(",",AP28),"")&amp;IF(AU28&lt;&gt;"",CONCATENATE(",",AU28),"")&amp;IF(Q28&lt;&gt;"",CONCATENATE("}",""),"")&amp;IF(OR(I28="true",I28="false",I28&lt;&gt;""), CONCATENATE(", veteran=", I28), ""),""),"")</f>
        <v>, zoneIds={64,103,103}, veteran=false</v>
      </c>
      <c r="BE28" s="21" t="str">
        <f>IF(F28&lt;&gt;"Not in the game (anymore)",IF(A28&lt;&gt;"",", setType="&amp;G28,"")&amp;IF(J28="true",", multiTrialSet=true",""),"")</f>
        <v>, setType=LIBSETS_SETTYPE_DUNGEON</v>
      </c>
      <c r="BF28" s="21" t="str">
        <f t="shared" si="0"/>
        <v/>
      </c>
      <c r="BG28" s="21" t="str">
        <f t="shared" si="1"/>
        <v>}, --Noble Duelist\'s Silks / Seide des edlen Duellanten   [Blessed Crucible, The Rift, The Rift]</v>
      </c>
    </row>
    <row r="29" spans="1:59" x14ac:dyDescent="0.25">
      <c r="A29" s="12">
        <v>47</v>
      </c>
      <c r="B29" t="s">
        <v>761</v>
      </c>
      <c r="C29" t="s">
        <v>762</v>
      </c>
      <c r="D29" s="3">
        <f>A29</f>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t="str">
        <f>IF(AND(G29&lt;&gt;"LIBSETS_SETTYPE_BATTLEGROUND",G29&lt;&gt;"LIBSETS_SETTYPE_SPECIAL"),IF(AL29&lt;&gt;"",VLOOKUP(AL29,'ESO zone constants'!$D$3:$H$4953,5,FALSE),""),"")</f>
        <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IF(A29="???","--","")&amp;IF(F29&lt;&gt;"Not in the game (anymore)",IF(A29&lt;&gt;"",CONCATENATE("[",A29,"] = {wayshrines={")&amp;IF(K29&lt;&gt;"",CONCATENATE(K29,","),"")&amp;IF(L29&lt;&gt;"",CONCATENATE(L29,","),"")&amp;IF(M29&lt;&gt;"",CONCATENATE(M29,","),"")&amp;CONCATENATE("}")&amp;IF(VALUE(N29)&gt;0,CONCATENATE(", traitsNeeded=",N29),"")&amp;CONCATENATE(", dlcId=",IF(T29&lt;&gt;"",T29,"DLC_BASE_GAME")),""),"")</f>
        <v>[47] = {wayshrines={61,61,61,}, dlcId=DLC_BASE_GAME</v>
      </c>
      <c r="BD29" s="21" t="str">
        <f>IF(F29&lt;&gt;"Not in the game (anymore)",IF(A29&lt;&gt;"",IF(Q29&lt;&gt;"",CONCATENATE(", zoneIds={",Q29),"")&amp;IF(Z29&lt;&gt;"",CONCATENATE(",",Z29),"")&amp;IF(AF29&lt;&gt;"",CONCATENATE(",",AF29),"")&amp;IF(AK29&lt;&gt;"",CONCATENATE(",",AK29),"")&amp;IF(AP29&lt;&gt;"",CONCATENATE(",",AP29),"")&amp;IF(AU29&lt;&gt;"",CONCATENATE(",",AU29),"")&amp;IF(Q29&lt;&gt;"",CONCATENATE("}",""),"")&amp;IF(OR(I29="true",I29="false",I29&lt;&gt;""), CONCATENATE(", veteran=", I29), ""),""),"")</f>
        <v>, zoneIds={104,104,104}, veteran=false</v>
      </c>
      <c r="BE29" s="21" t="str">
        <f>IF(F29&lt;&gt;"Not in the game (anymore)",IF(A29&lt;&gt;"",", setType="&amp;G29,"")&amp;IF(J29="true",", multiTrialSet=true",""),"")</f>
        <v>, setType=LIBSETS_SETTYPE_OVERLAND</v>
      </c>
      <c r="BF29" s="21" t="str">
        <f t="shared" si="0"/>
        <v>, dropMechanic={LIBSETS_DROP_MECHANIC_OVERLAND_BOSS_DELVE,LIBSETS_DROP_MECHANIC_OVERLAND_WORLDBOSS,LIBSETS_DROP_MECHANIC_OVERLAND_BOSS_PUBLIC_DUNGEON,LIBSETS_DROP_MECHANIC_OVERLAND_CHEST}</v>
      </c>
      <c r="BG29" s="21" t="str">
        <f t="shared" si="1"/>
        <v>}, --Robes of the Withered Hand / Roben der Verdorrten Hand   [Alik'r Desert, Alik'r Desert, Alik'r Desert]</v>
      </c>
    </row>
    <row r="30" spans="1:59" x14ac:dyDescent="0.25">
      <c r="A30" s="5">
        <v>48</v>
      </c>
      <c r="B30" t="s">
        <v>763</v>
      </c>
      <c r="C30" t="s">
        <v>2568</v>
      </c>
      <c r="D30" s="3">
        <f>A30</f>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C30" s="43" t="str">
        <f>IF(AB30&lt;&gt;"",IF(AB30&lt;&gt;"LIBSETS_DROP_MECHANIC_MONSTER_NAME",VLOOKUP(AB30,'LibSets constants'!$I$4:$L$1003,3,FALSE),""),"")</f>
        <v/>
      </c>
      <c r="AD30" s="43" t="str">
        <f>IF(AB30&lt;&gt;"",IF(AB30&lt;&gt;"LIBSETS_DROP_MECHANIC_MONSTER_NAME",VLOOKUP(AB30,'LibSets constants'!$I$4:$L$1003,4,FALSE),""),"")</f>
        <v/>
      </c>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44"/>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IF(A30="???","--","")&amp;IF(F30&lt;&gt;"Not in the game (anymore)",IF(A30&lt;&gt;"",CONCATENATE("[",A30,"] = {wayshrines={")&amp;IF(K30&lt;&gt;"",CONCATENATE(K30,","),"")&amp;IF(L30&lt;&gt;"",CONCATENATE(L30,","),"")&amp;IF(M30&lt;&gt;"",CONCATENATE(M30,","),"")&amp;CONCATENATE("}")&amp;IF(VALUE(N30)&gt;0,CONCATENATE(", traitsNeeded=",N30),"")&amp;CONCATENATE(", dlcId=",IF(T30&lt;&gt;"",T30,"DLC_BASE_GAME")),""),"")</f>
        <v>[48] = {wayshrines={13,148,48,}, traitsNeeded=4, dlcId=DLC_BASE_GAME</v>
      </c>
      <c r="BD30" s="21" t="str">
        <f>IF(F30&lt;&gt;"Not in the game (anymore)",IF(A30&lt;&gt;"",IF(Q30&lt;&gt;"",CONCATENATE(", zoneIds={",Q30),"")&amp;IF(Z30&lt;&gt;"",CONCATENATE(",",Z30),"")&amp;IF(AF30&lt;&gt;"",CONCATENATE(",",AF30),"")&amp;IF(AK30&lt;&gt;"",CONCATENATE(",",AK30),"")&amp;IF(AP30&lt;&gt;"",CONCATENATE(",",AP30),"")&amp;IF(AU30&lt;&gt;"",CONCATENATE(",",AU30),"")&amp;IF(Q30&lt;&gt;"",CONCATENATE("}",""),"")&amp;IF(OR(I30="true",I30="false",I30&lt;&gt;""), CONCATENATE(", veteran=", I30), ""),""),"")</f>
        <v>, zoneIds={20,108,117}, veteran=false</v>
      </c>
      <c r="BE30" s="21" t="str">
        <f>IF(F30&lt;&gt;"Not in the game (anymore)",IF(A30&lt;&gt;"",", setType="&amp;G30,"")&amp;IF(J30="true",", multiTrialSet=true",""),"")</f>
        <v>, setType=LIBSETS_SETTYPE_CRAFTED</v>
      </c>
      <c r="BF30" s="21" t="str">
        <f t="shared" si="0"/>
        <v/>
      </c>
      <c r="BG30" s="21" t="str">
        <f t="shared" si="1"/>
        <v>}, --Magnus\' Gift / Magnus' Gabe   [Rivenspire, Greenshade, Shadowfen]</v>
      </c>
    </row>
    <row r="31" spans="1:59" x14ac:dyDescent="0.25">
      <c r="A31" s="12">
        <v>49</v>
      </c>
      <c r="B31" t="s">
        <v>764</v>
      </c>
      <c r="C31" t="s">
        <v>765</v>
      </c>
      <c r="D31" s="3">
        <f>A31</f>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t="str">
        <f>IF(AND(G31&lt;&gt;"LIBSETS_SETTYPE_BATTLEGROUND",G31&lt;&gt;"LIBSETS_SETTYPE_SPECIAL"),IF(AL31&lt;&gt;"",VLOOKUP(AL31,'ESO zone constants'!$D$3:$H$4953,5,FALSE),""),"")</f>
        <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IF(A31="???","--","")&amp;IF(F31&lt;&gt;"Not in the game (anymore)",IF(A31&lt;&gt;"",CONCATENATE("[",A31,"] = {wayshrines={")&amp;IF(K31&lt;&gt;"",CONCATENATE(K31,","),"")&amp;IF(L31&lt;&gt;"",CONCATENATE(L31,","),"")&amp;IF(M31&lt;&gt;"",CONCATENATE(M31,","),"")&amp;CONCATENATE("}")&amp;IF(VALUE(N31)&gt;0,CONCATENATE(", traitsNeeded=",N31),"")&amp;CONCATENATE(", dlcId=",IF(T31&lt;&gt;"",T31,"DLC_BASE_GAME")),""),"")</f>
        <v>[49] = {wayshrines={65,65,65,}, dlcId=DLC_BASE_GAME</v>
      </c>
      <c r="BD31" s="21" t="str">
        <f>IF(F31&lt;&gt;"Not in the game (anymore)",IF(A31&lt;&gt;"",IF(Q31&lt;&gt;"",CONCATENATE(", zoneIds={",Q31),"")&amp;IF(Z31&lt;&gt;"",CONCATENATE(",",Z31),"")&amp;IF(AF31&lt;&gt;"",CONCATENATE(",",AF31),"")&amp;IF(AK31&lt;&gt;"",CONCATENATE(",",AK31),"")&amp;IF(AP31&lt;&gt;"",CONCATENATE(",",AP31),"")&amp;IF(AU31&lt;&gt;"",CONCATENATE(",",AU31),"")&amp;IF(Q31&lt;&gt;"",CONCATENATE("}",""),"")&amp;IF(OR(I31="true",I31="false",I31&lt;&gt;""), CONCATENATE(", veteran=", I31), ""),""),"")</f>
        <v>, zoneIds={41,41,41}, veteran=false</v>
      </c>
      <c r="BE31" s="21" t="str">
        <f>IF(F31&lt;&gt;"Not in the game (anymore)",IF(A31&lt;&gt;"",", setType="&amp;G31,"")&amp;IF(J31="true",", multiTrialSet=true",""),"")</f>
        <v>, setType=LIBSETS_SETTYPE_OVERLAND</v>
      </c>
      <c r="BF31" s="21" t="str">
        <f t="shared" si="0"/>
        <v>, dropMechanic={LIBSETS_DROP_MECHANIC_OVERLAND_BOSS_DELVE,LIBSETS_DROP_MECHANIC_OVERLAND_WORLDBOSS,LIBSETS_DROP_MECHANIC_OVERLAND_BOSS_PUBLIC_DUNGEON,LIBSETS_DROP_MECHANIC_OVERLAND_CHEST}</v>
      </c>
      <c r="BG31" s="21" t="str">
        <f t="shared" si="1"/>
        <v>}, --Shadow of the Red Mountain / Schatten des Roten Berges   [Stonefalls, Stonefalls, Stonefalls]</v>
      </c>
    </row>
    <row r="32" spans="1:59" x14ac:dyDescent="0.25">
      <c r="A32" s="12">
        <v>50</v>
      </c>
      <c r="B32" t="s">
        <v>766</v>
      </c>
      <c r="C32" t="s">
        <v>767</v>
      </c>
      <c r="D32" s="3">
        <f>A32</f>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IF(A32="???","--","")&amp;IF(F32&lt;&gt;"Not in the game (anymore)",IF(A32&lt;&gt;"",CONCATENATE("[",A32,"] = {wayshrines={")&amp;IF(K32&lt;&gt;"",CONCATENATE(K32,","),"")&amp;IF(L32&lt;&gt;"",CONCATENATE(L32,","),"")&amp;IF(M32&lt;&gt;"",CONCATENATE(M32,","),"")&amp;CONCATENATE("}")&amp;IF(VALUE(N32)&gt;0,CONCATENATE(", traitsNeeded=",N32),"")&amp;CONCATENATE(", dlcId=",IF(T32&lt;&gt;"",T32,"DLC_BASE_GAME")),""),"")</f>
        <v>[50] = {wayshrines={-1,-1,-1,}, dlcId=DLC_BASE_GAME</v>
      </c>
      <c r="BD32" s="21" t="str">
        <f>IF(F32&lt;&gt;"Not in the game (anymore)",IF(A32&lt;&gt;"",IF(Q32&lt;&gt;"",CONCATENATE(", zoneIds={",Q32),"")&amp;IF(Z32&lt;&gt;"",CONCATENATE(",",Z32),"")&amp;IF(AF32&lt;&gt;"",CONCATENATE(",",AF32),"")&amp;IF(AK32&lt;&gt;"",CONCATENATE(",",AK32),"")&amp;IF(AP32&lt;&gt;"",CONCATENATE(",",AP32),"")&amp;IF(AU32&lt;&gt;"",CONCATENATE(",",AU32),"")&amp;IF(Q32&lt;&gt;"",CONCATENATE("}",""),"")&amp;IF(OR(I32="true",I32="false",I32&lt;&gt;""), CONCATENATE(", veteran=", I32), ""),""),"")</f>
        <v>, zoneIds={181}, veteran=false</v>
      </c>
      <c r="BE32" s="21" t="str">
        <f>IF(F32&lt;&gt;"Not in the game (anymore)",IF(A32&lt;&gt;"",", setType="&amp;G32,"")&amp;IF(J32="true",", multiTrialSet=true",""),"")</f>
        <v>, setType=LIBSETS_SETTYPE_CYRODIIL</v>
      </c>
      <c r="BF32" s="21" t="str">
        <f t="shared" si="0"/>
        <v>, dropMechanic={LIBSETS_DROP_MECHANIC_CITY_CYRODIIL_BRUMA}</v>
      </c>
      <c r="BG32" s="21" t="str">
        <f t="shared" si="1"/>
        <v>}, --The Morag Tong / Morag Tong   [Cyrodiil]</v>
      </c>
    </row>
    <row r="33" spans="1:59" x14ac:dyDescent="0.25">
      <c r="A33" s="5">
        <v>51</v>
      </c>
      <c r="B33" t="s">
        <v>768</v>
      </c>
      <c r="C33" t="s">
        <v>2569</v>
      </c>
      <c r="D33" s="3">
        <f>A33</f>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C33" s="43" t="str">
        <f>IF(AB33&lt;&gt;"",IF(AB33&lt;&gt;"LIBSETS_DROP_MECHANIC_MONSTER_NAME",VLOOKUP(AB33,'LibSets constants'!$I$4:$L$1003,3,FALSE),""),"")</f>
        <v/>
      </c>
      <c r="AD33" s="43" t="str">
        <f>IF(AB33&lt;&gt;"",IF(AB33&lt;&gt;"LIBSETS_DROP_MECHANIC_MONSTER_NAME",VLOOKUP(AB33,'LibSets constants'!$I$4:$L$1003,4,FALSE),""),"")</f>
        <v/>
      </c>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44"/>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IF(A33="???","--","")&amp;IF(F33&lt;&gt;"Not in the game (anymore)",IF(A33&lt;&gt;"",CONCATENATE("[",A33,"] = {wayshrines={")&amp;IF(K33&lt;&gt;"",CONCATENATE(K33,","),"")&amp;IF(L33&lt;&gt;"",CONCATENATE(L33,","),"")&amp;IF(M33&lt;&gt;"",CONCATENATE(M33,","),"")&amp;CONCATENATE("}")&amp;IF(VALUE(N33)&gt;0,CONCATENATE(", traitsNeeded=",N33),"")&amp;CONCATENATE(", dlcId=",IF(T33&lt;&gt;"",T33,"DLC_BASE_GAME")),""),"")</f>
        <v>[51] = {wayshrines={34,156,118,}, traitsNeeded=6, dlcId=DLC_BASE_GAME</v>
      </c>
      <c r="BD33" s="21" t="str">
        <f>IF(F33&lt;&gt;"Not in the game (anymore)",IF(A33&lt;&gt;"",IF(Q33&lt;&gt;"",CONCATENATE(", zoneIds={",Q33),"")&amp;IF(Z33&lt;&gt;"",CONCATENATE(",",Z33),"")&amp;IF(AF33&lt;&gt;"",CONCATENATE(",",AF33),"")&amp;IF(AK33&lt;&gt;"",CONCATENATE(",",AK33),"")&amp;IF(AP33&lt;&gt;"",CONCATENATE(",",AP33),"")&amp;IF(AU33&lt;&gt;"",CONCATENATE(",",AU33),"")&amp;IF(Q33&lt;&gt;"",CONCATENATE("}",""),"")&amp;IF(OR(I33="true",I33="false",I33&lt;&gt;""), CONCATENATE(", veteran=", I33), ""),""),"")</f>
        <v>, zoneIds={92,382,103}, veteran=false</v>
      </c>
      <c r="BE33" s="21" t="str">
        <f>IF(F33&lt;&gt;"Not in the game (anymore)",IF(A33&lt;&gt;"",", setType="&amp;G33,"")&amp;IF(J33="true",", multiTrialSet=true",""),"")</f>
        <v>, setType=LIBSETS_SETTYPE_CRAFTED</v>
      </c>
      <c r="BF33" s="21" t="str">
        <f t="shared" si="0"/>
        <v/>
      </c>
      <c r="BG33" s="21" t="str">
        <f t="shared" si="1"/>
        <v>}, --Night Mother\'s Gaze / Blick der Mutter der Nacht   [Bangkorai, Reaper's March, The Rift]</v>
      </c>
    </row>
    <row r="34" spans="1:59" x14ac:dyDescent="0.25">
      <c r="A34" s="12">
        <v>52</v>
      </c>
      <c r="B34" t="s">
        <v>769</v>
      </c>
      <c r="C34" t="s">
        <v>770</v>
      </c>
      <c r="D34" s="3">
        <f>A34</f>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IF(A34="???","--","")&amp;IF(F34&lt;&gt;"Not in the game (anymore)",IF(A34&lt;&gt;"",CONCATENATE("[",A34,"] = {wayshrines={")&amp;IF(K34&lt;&gt;"",CONCATENATE(K34,","),"")&amp;IF(L34&lt;&gt;"",CONCATENATE(L34,","),"")&amp;IF(M34&lt;&gt;"",CONCATENATE(M34,","),"")&amp;CONCATENATE("}")&amp;IF(VALUE(N34)&gt;0,CONCATENATE(", traitsNeeded=",N34),"")&amp;CONCATENATE(", dlcId=",IF(T34&lt;&gt;"",T34,"DLC_BASE_GAME")),""),"")</f>
        <v>[52] = {wayshrines={-1,-1,-1,}, dlcId=DLC_BASE_GAME</v>
      </c>
      <c r="BD34" s="21" t="str">
        <f>IF(F34&lt;&gt;"Not in the game (anymore)",IF(A34&lt;&gt;"",IF(Q34&lt;&gt;"",CONCATENATE(", zoneIds={",Q34),"")&amp;IF(Z34&lt;&gt;"",CONCATENATE(",",Z34),"")&amp;IF(AF34&lt;&gt;"",CONCATENATE(",",AF34),"")&amp;IF(AK34&lt;&gt;"",CONCATENATE(",",AK34),"")&amp;IF(AP34&lt;&gt;"",CONCATENATE(",",AP34),"")&amp;IF(AU34&lt;&gt;"",CONCATENATE(",",AU34),"")&amp;IF(Q34&lt;&gt;"",CONCATENATE("}",""),"")&amp;IF(OR(I34="true",I34="false",I34&lt;&gt;""), CONCATENATE(", veteran=", I34), ""),""),"")</f>
        <v>, zoneIds={181}, veteran=false</v>
      </c>
      <c r="BE34" s="21" t="str">
        <f>IF(F34&lt;&gt;"Not in the game (anymore)",IF(A34&lt;&gt;"",", setType="&amp;G34,"")&amp;IF(J34="true",", multiTrialSet=true",""),"")</f>
        <v>, setType=LIBSETS_SETTYPE_CYRODIIL</v>
      </c>
      <c r="BF34" s="21" t="str">
        <f t="shared" si="0"/>
        <v>, dropMechanic={LIBSETS_DROP_MECHANIC_CITY_CYRODIIL_VLASTARUS}</v>
      </c>
      <c r="BG34" s="21" t="str">
        <f t="shared" si="1"/>
        <v>}, --Beckoning Steel / Klingender Stahl   [Cyrodiil]</v>
      </c>
    </row>
    <row r="35" spans="1:59" x14ac:dyDescent="0.25">
      <c r="A35" s="12">
        <v>53</v>
      </c>
      <c r="B35" t="s">
        <v>771</v>
      </c>
      <c r="C35" t="s">
        <v>772</v>
      </c>
      <c r="D35" s="3">
        <f>A35</f>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C35" s="43" t="str">
        <f>IF(AB35&lt;&gt;"",IF(AB35&lt;&gt;"LIBSETS_DROP_MECHANIC_MONSTER_NAME",VLOOKUP(AB35,'LibSets constants'!$I$4:$L$1003,3,FALSE),""),"")</f>
        <v/>
      </c>
      <c r="AD35" s="43" t="str">
        <f>IF(AB35&lt;&gt;"",IF(AB35&lt;&gt;"LIBSETS_DROP_MECHANIC_MONSTER_NAME",VLOOKUP(AB35,'LibSets constants'!$I$4:$L$1003,4,FALSE),""),"")</f>
        <v/>
      </c>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IF(A35="???","--","")&amp;IF(F35&lt;&gt;"Not in the game (anymore)",IF(A35&lt;&gt;"",CONCATENATE("[",A35,"] = {wayshrines={")&amp;IF(K35&lt;&gt;"",CONCATENATE(K35,","),"")&amp;IF(L35&lt;&gt;"",CONCATENATE(L35,","),"")&amp;IF(M35&lt;&gt;"",CONCATENATE(M35,","),"")&amp;CONCATENATE("}")&amp;IF(VALUE(N35)&gt;0,CONCATENATE(", traitsNeeded=",N35),"")&amp;CONCATENATE(", dlcId=",IF(T35&lt;&gt;"",T35,"DLC_BASE_GAME")),""),"")</f>
        <v>[53] = {wayshrines={195,195,195,}, dlcId=DLC_BASE_GAME</v>
      </c>
      <c r="BD35" s="21" t="str">
        <f>IF(F35&lt;&gt;"Not in the game (anymore)",IF(A35&lt;&gt;"",IF(Q35&lt;&gt;"",CONCATENATE(", zoneIds={",Q35),"")&amp;IF(Z35&lt;&gt;"",CONCATENATE(",",Z35),"")&amp;IF(AF35&lt;&gt;"",CONCATENATE(",",AF35),"")&amp;IF(AK35&lt;&gt;"",CONCATENATE(",",AK35),"")&amp;IF(AP35&lt;&gt;"",CONCATENATE(",",AP35),"")&amp;IF(AU35&lt;&gt;"",CONCATENATE(",",AU35),"")&amp;IF(Q35&lt;&gt;"",CONCATENATE("}",""),"")&amp;IF(OR(I35="true",I35="false",I35&lt;&gt;""), CONCATENATE(", veteran=", I35), ""),""),"")</f>
        <v>, zoneIds={449,101,101}, veteran=false</v>
      </c>
      <c r="BE35" s="21" t="str">
        <f>IF(F35&lt;&gt;"Not in the game (anymore)",IF(A35&lt;&gt;"",", setType="&amp;G35,"")&amp;IF(J35="true",", multiTrialSet=true",""),"")</f>
        <v>, setType=LIBSETS_SETTYPE_DUNGEON</v>
      </c>
      <c r="BF35" s="21" t="str">
        <f t="shared" si="0"/>
        <v/>
      </c>
      <c r="BG35" s="21" t="str">
        <f t="shared" si="1"/>
        <v>}, --The Ice Furnace / Eisschmiede   [Direfrost Keep, Eastmarch, Eastmarch]</v>
      </c>
    </row>
    <row r="36" spans="1:59" x14ac:dyDescent="0.25">
      <c r="A36" s="5">
        <v>54</v>
      </c>
      <c r="B36" t="s">
        <v>773</v>
      </c>
      <c r="C36" t="s">
        <v>774</v>
      </c>
      <c r="D36" s="3">
        <f>A36</f>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C36" s="3" t="str">
        <f>IF(AB36&lt;&gt;"",IF(AB36&lt;&gt;"LIBSETS_DROP_MECHANIC_MONSTER_NAME",VLOOKUP(AB36,'LibSets constants'!$I$4:$L$1003,3,FALSE),""),"")</f>
        <v/>
      </c>
      <c r="AD36" s="3" t="str">
        <f>IF(AB36&lt;&gt;"",IF(AB36&lt;&gt;"LIBSETS_DROP_MECHANIC_MONSTER_NAME",VLOOKUP(AB36,'LibSets constants'!$I$4:$L$1003,4,FALSE),""),"")</f>
        <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44"/>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IF(A36="???","--","")&amp;IF(F36&lt;&gt;"Not in the game (anymore)",IF(A36&lt;&gt;"",CONCATENATE("[",A36,"] = {wayshrines={")&amp;IF(K36&lt;&gt;"",CONCATENATE(K36,","),"")&amp;IF(L36&lt;&gt;"",CONCATENATE(L36,","),"")&amp;IF(M36&lt;&gt;"",CONCATENATE(M36,","),"")&amp;CONCATENATE("}")&amp;IF(VALUE(N36)&gt;0,CONCATENATE(", traitsNeeded=",N36),"")&amp;CONCATENATE(", dlcId=",IF(T36&lt;&gt;"",T36,"DLC_BASE_GAME")),""),"")</f>
        <v>[54] = {wayshrines={7,175,77,}, traitsNeeded=2, dlcId=DLC_BASE_GAME</v>
      </c>
      <c r="BD36" s="21" t="str">
        <f>IF(F36&lt;&gt;"Not in the game (anymore)",IF(A36&lt;&gt;"",IF(Q36&lt;&gt;"",CONCATENATE(", zoneIds={",Q36),"")&amp;IF(Z36&lt;&gt;"",CONCATENATE(",",Z36),"")&amp;IF(AF36&lt;&gt;"",CONCATENATE(",",AF36),"")&amp;IF(AK36&lt;&gt;"",CONCATENATE(",",AK36),"")&amp;IF(AP36&lt;&gt;"",CONCATENATE(",",AP36),"")&amp;IF(AU36&lt;&gt;"",CONCATENATE(",",AU36),"")&amp;IF(Q36&lt;&gt;"",CONCATENATE("}",""),"")&amp;IF(OR(I36="true",I36="false",I36&lt;&gt;""), CONCATENATE(", veteran=", I36), ""),""),"")</f>
        <v>, zoneIds={3,381,41}, veteran=false</v>
      </c>
      <c r="BE36" s="21" t="str">
        <f>IF(F36&lt;&gt;"Not in the game (anymore)",IF(A36&lt;&gt;"",", setType="&amp;G36,"")&amp;IF(J36="true",", multiTrialSet=true",""),"")</f>
        <v>, setType=LIBSETS_SETTYPE_CRAFTED</v>
      </c>
      <c r="BF36" s="21" t="str">
        <f t="shared" si="0"/>
        <v/>
      </c>
      <c r="BG36" s="21" t="str">
        <f t="shared" si="1"/>
        <v>}, --Ashen Grip / Aschengriff   [Glenumbra, Auridon, Stonefalls]</v>
      </c>
    </row>
    <row r="37" spans="1:59" x14ac:dyDescent="0.25">
      <c r="A37" s="12">
        <v>55</v>
      </c>
      <c r="B37" t="s">
        <v>775</v>
      </c>
      <c r="C37" t="s">
        <v>776</v>
      </c>
      <c r="D37" s="3">
        <f>A37</f>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C37" s="3" t="str">
        <f>IF(AB37&lt;&gt;"",IF(AB37&lt;&gt;"LIBSETS_DROP_MECHANIC_MONSTER_NAME",VLOOKUP(AB37,'LibSets constants'!$I$4:$L$1003,3,FALSE),""),"")</f>
        <v/>
      </c>
      <c r="AD37" s="3" t="str">
        <f>IF(AB37&lt;&gt;"",IF(AB37&lt;&gt;"LIBSETS_DROP_MECHANIC_MONSTER_NAME",VLOOKUP(AB37,'LibSets constants'!$I$4:$L$1003,4,FALSE),""),"")</f>
        <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44"/>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IF(A37="???","--","")&amp;IF(F37&lt;&gt;"Not in the game (anymore)",IF(A37&lt;&gt;"",CONCATENATE("[",A37,"] = {wayshrines={")&amp;IF(K37&lt;&gt;"",CONCATENATE(K37,","),"")&amp;IF(L37&lt;&gt;"",CONCATENATE(L37,","),"")&amp;IF(M37&lt;&gt;"",CONCATENATE(M37,","),"")&amp;CONCATENATE("}")&amp;IF(VALUE(N37)&gt;0,CONCATENATE(", traitsNeeded=",N37),"")&amp;CONCATENATE(", dlcId=",IF(T37&lt;&gt;"",T37,"DLC_BASE_GAME")),""),"")</f>
        <v>[55] = {wayshrines={193,193,193,}, dlcId=DLC_BASE_GAME</v>
      </c>
      <c r="BD37" s="21" t="str">
        <f>IF(F37&lt;&gt;"Not in the game (anymore)",IF(A37&lt;&gt;"",IF(Q37&lt;&gt;"",CONCATENATE(", zoneIds={",Q37),"")&amp;IF(Z37&lt;&gt;"",CONCATENATE(",",Z37),"")&amp;IF(AF37&lt;&gt;"",CONCATENATE(",",AF37),"")&amp;IF(AK37&lt;&gt;"",CONCATENATE(",",AK37),"")&amp;IF(AP37&lt;&gt;"",CONCATENATE(",",AP37),"")&amp;IF(AU37&lt;&gt;"",CONCATENATE(",",AU37),"")&amp;IF(Q37&lt;&gt;"",CONCATENATE("}",""),"")&amp;IF(OR(I37="true",I37="false",I37&lt;&gt;""), CONCATENATE(", veteran=", I37), ""),""),"")</f>
        <v>, zoneIds={144,936,3}, veteran=false</v>
      </c>
      <c r="BE37" s="21" t="str">
        <f>IF(F37&lt;&gt;"Not in the game (anymore)",IF(A37&lt;&gt;"",", setType="&amp;G37,"")&amp;IF(J37="true",", multiTrialSet=true",""),"")</f>
        <v>, setType=LIBSETS_SETTYPE_DUNGEON</v>
      </c>
      <c r="BF37" s="21" t="str">
        <f t="shared" si="0"/>
        <v/>
      </c>
      <c r="BG37" s="21" t="str">
        <f t="shared" si="1"/>
        <v>}, --Prayer Shawl / Gebetstuch   [Spindleclutch I, Spindleclutch II, Glenumbra]</v>
      </c>
    </row>
    <row r="38" spans="1:59" x14ac:dyDescent="0.25">
      <c r="A38" s="12">
        <v>56</v>
      </c>
      <c r="B38" t="s">
        <v>777</v>
      </c>
      <c r="C38" t="s">
        <v>2570</v>
      </c>
      <c r="D38" s="3">
        <f>A38</f>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t="str">
        <f>IF(AND(G38&lt;&gt;"LIBSETS_SETTYPE_BATTLEGROUND",G38&lt;&gt;"LIBSETS_SETTYPE_SPECIAL"),IF(AL38&lt;&gt;"",VLOOKUP(AL38,'ESO zone constants'!$D$3:$H$4953,5,FALSE),""),"")</f>
        <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IF(A38="???","--","")&amp;IF(F38&lt;&gt;"Not in the game (anymore)",IF(A38&lt;&gt;"",CONCATENATE("[",A38,"] = {wayshrines={")&amp;IF(K38&lt;&gt;"",CONCATENATE(K38,","),"")&amp;IF(L38&lt;&gt;"",CONCATENATE(L38,","),"")&amp;IF(M38&lt;&gt;"",CONCATENATE(M38,","),"")&amp;CONCATENATE("}")&amp;IF(VALUE(N38)&gt;0,CONCATENATE(", traitsNeeded=",N38),"")&amp;CONCATENATE(", dlcId=",IF(T38&lt;&gt;"",T38,"DLC_BASE_GAME")),""),"")</f>
        <v>[56] = {wayshrines={93,93,93,}, dlcId=DLC_BASE_GAME</v>
      </c>
      <c r="BD38" s="21" t="str">
        <f>IF(F38&lt;&gt;"Not in the game (anymore)",IF(A38&lt;&gt;"",IF(Q38&lt;&gt;"",CONCATENATE(", zoneIds={",Q38),"")&amp;IF(Z38&lt;&gt;"",CONCATENATE(",",Z38),"")&amp;IF(AF38&lt;&gt;"",CONCATENATE(",",AF38),"")&amp;IF(AK38&lt;&gt;"",CONCATENATE(",",AK38),"")&amp;IF(AP38&lt;&gt;"",CONCATENATE(",",AP38),"")&amp;IF(AU38&lt;&gt;"",CONCATENATE(",",AU38),"")&amp;IF(Q38&lt;&gt;"",CONCATENATE("}",""),"")&amp;IF(OR(I38="true",I38="false",I38&lt;&gt;""), CONCATENATE(", veteran=", I38), ""),""),"")</f>
        <v>, zoneIds={101,101,101}, veteran=false</v>
      </c>
      <c r="BE38" s="21" t="str">
        <f>IF(F38&lt;&gt;"Not in the game (anymore)",IF(A38&lt;&gt;"",", setType="&amp;G38,"")&amp;IF(J38="true",", multiTrialSet=true",""),"")</f>
        <v>, setType=LIBSETS_SETTYPE_OVERLAND</v>
      </c>
      <c r="BF38" s="21" t="str">
        <f t="shared" si="0"/>
        <v>, dropMechanic={LIBSETS_DROP_MECHANIC_OVERLAND_BOSS_DELVE,LIBSETS_DROP_MECHANIC_OVERLAND_WORLDBOSS,LIBSETS_DROP_MECHANIC_OVERLAND_BOSS_PUBLIC_DUNGEON,LIBSETS_DROP_MECHANIC_OVERLAND_CHEST}</v>
      </c>
      <c r="BG38" s="21" t="str">
        <f t="shared" si="1"/>
        <v>}, --Stendarr\'s Embrace / Stendarrs Umarmung   [Eastmarch, Eastmarch, Eastmarch]</v>
      </c>
    </row>
    <row r="39" spans="1:59" x14ac:dyDescent="0.25">
      <c r="A39" s="12">
        <v>57</v>
      </c>
      <c r="B39" t="s">
        <v>778</v>
      </c>
      <c r="C39" t="s">
        <v>2571</v>
      </c>
      <c r="D39" s="3">
        <f>A39</f>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t="str">
        <f>IF(AND(G39&lt;&gt;"LIBSETS_SETTYPE_BATTLEGROUND",G39&lt;&gt;"LIBSETS_SETTYPE_SPECIAL"),IF(AL39&lt;&gt;"",VLOOKUP(AL39,'ESO zone constants'!$D$3:$H$4953,5,FALSE),""),"")</f>
        <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IF(A39="???","--","")&amp;IF(F39&lt;&gt;"Not in the game (anymore)",IF(A39&lt;&gt;"",CONCATENATE("[",A39,"] = {wayshrines={")&amp;IF(K39&lt;&gt;"",CONCATENATE(K39,","),"")&amp;IF(L39&lt;&gt;"",CONCATENATE(L39,","),"")&amp;IF(M39&lt;&gt;"",CONCATENATE(M39,","),"")&amp;CONCATENATE("}")&amp;IF(VALUE(N39)&gt;0,CONCATENATE(", traitsNeeded=",N39),"")&amp;CONCATENATE(", dlcId=",IF(T39&lt;&gt;"",T39,"DLC_BASE_GAME")),""),"")</f>
        <v>[57] = {wayshrines={214,214,214,}, dlcId=DLC_BASE_GAME</v>
      </c>
      <c r="BD39" s="21" t="str">
        <f>IF(F39&lt;&gt;"Not in the game (anymore)",IF(A39&lt;&gt;"",IF(Q39&lt;&gt;"",CONCATENATE(", zoneIds={",Q39),"")&amp;IF(Z39&lt;&gt;"",CONCATENATE(",",Z39),"")&amp;IF(AF39&lt;&gt;"",CONCATENATE(",",AF39),"")&amp;IF(AK39&lt;&gt;"",CONCATENATE(",",AK39),"")&amp;IF(AP39&lt;&gt;"",CONCATENATE(",",AP39),"")&amp;IF(AU39&lt;&gt;"",CONCATENATE(",",AU39),"")&amp;IF(Q39&lt;&gt;"",CONCATENATE("}",""),"")&amp;IF(OR(I39="true",I39="false",I39&lt;&gt;""), CONCATENATE(", veteran=", I39), ""),""),"")</f>
        <v>, zoneIds={383,383,383}, veteran=false</v>
      </c>
      <c r="BE39" s="21" t="str">
        <f>IF(F39&lt;&gt;"Not in the game (anymore)",IF(A39&lt;&gt;"",", setType="&amp;G39,"")&amp;IF(J39="true",", multiTrialSet=true",""),"")</f>
        <v>, setType=LIBSETS_SETTYPE_OVERLAND</v>
      </c>
      <c r="BF39" s="21" t="str">
        <f t="shared" si="0"/>
        <v>, dropMechanic={LIBSETS_DROP_MECHANIC_OVERLAND_BOSS_DELVE,LIBSETS_DROP_MECHANIC_OVERLAND_WORLDBOSS,LIBSETS_DROP_MECHANIC_OVERLAND_BOSS_PUBLIC_DUNGEON,LIBSETS_DROP_MECHANIC_OVERLAND_CHEST}</v>
      </c>
      <c r="BG39" s="21" t="str">
        <f t="shared" si="1"/>
        <v>}, --Syrabane\'s Grip / Syrabanns Griff   [Grahtwood, Grahtwood, Grahtwood]</v>
      </c>
    </row>
    <row r="40" spans="1:59" x14ac:dyDescent="0.25">
      <c r="A40" s="12">
        <v>58</v>
      </c>
      <c r="B40" t="s">
        <v>779</v>
      </c>
      <c r="C40" t="s">
        <v>780</v>
      </c>
      <c r="D40" s="3">
        <f>A40</f>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t="str">
        <f>IF(AND(G40&lt;&gt;"LIBSETS_SETTYPE_BATTLEGROUND",G40&lt;&gt;"LIBSETS_SETTYPE_SPECIAL"),IF(AL40&lt;&gt;"",VLOOKUP(AL40,'ESO zone constants'!$D$3:$H$4953,5,FALSE),""),"")</f>
        <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IF(A40="???","--","")&amp;IF(F40&lt;&gt;"Not in the game (anymore)",IF(A40&lt;&gt;"",CONCATENATE("[",A40,"] = {wayshrines={")&amp;IF(K40&lt;&gt;"",CONCATENATE(K40,","),"")&amp;IF(L40&lt;&gt;"",CONCATENATE(L40,","),"")&amp;IF(M40&lt;&gt;"",CONCATENATE(M40,","),"")&amp;CONCATENATE("}")&amp;IF(VALUE(N40)&gt;0,CONCATENATE(", traitsNeeded=",N40),"")&amp;CONCATENATE(", dlcId=",IF(T40&lt;&gt;"",T40,"DLC_BASE_GAME")),""),"")</f>
        <v>[58] = {wayshrines={62,62,62,}, dlcId=DLC_BASE_GAME</v>
      </c>
      <c r="BD40" s="21" t="str">
        <f>IF(F40&lt;&gt;"Not in the game (anymore)",IF(A40&lt;&gt;"",IF(Q40&lt;&gt;"",CONCATENATE(", zoneIds={",Q40),"")&amp;IF(Z40&lt;&gt;"",CONCATENATE(",",Z40),"")&amp;IF(AF40&lt;&gt;"",CONCATENATE(",",AF40),"")&amp;IF(AK40&lt;&gt;"",CONCATENATE(",",AK40),"")&amp;IF(AP40&lt;&gt;"",CONCATENATE(",",AP40),"")&amp;IF(AU40&lt;&gt;"",CONCATENATE(",",AU40),"")&amp;IF(Q40&lt;&gt;"",CONCATENATE("}",""),"")&amp;IF(OR(I40="true",I40="false",I40&lt;&gt;""), CONCATENATE(", veteran=", I40), ""),""),"")</f>
        <v>, zoneIds={3,3,3}, veteran=false</v>
      </c>
      <c r="BE40" s="21" t="str">
        <f>IF(F40&lt;&gt;"Not in the game (anymore)",IF(A40&lt;&gt;"",", setType="&amp;G40,"")&amp;IF(J40="true",", multiTrialSet=true",""),"")</f>
        <v>, setType=LIBSETS_SETTYPE_OVERLAND</v>
      </c>
      <c r="BF40" s="21" t="str">
        <f t="shared" si="0"/>
        <v>, dropMechanic={LIBSETS_DROP_MECHANIC_OVERLAND_BOSS_DELVE,LIBSETS_DROP_MECHANIC_OVERLAND_WORLDBOSS,LIBSETS_DROP_MECHANIC_OVERLAND_BOSS_PUBLIC_DUNGEON,LIBSETS_DROP_MECHANIC_OVERLAND_CHEST}</v>
      </c>
      <c r="BG40" s="21" t="str">
        <f t="shared" si="1"/>
        <v>}, --Hide of the Werewolf / Fell des Werwolfs   [Glenumbra, Glenumbra, Glenumbra]</v>
      </c>
    </row>
    <row r="41" spans="1:59" x14ac:dyDescent="0.25">
      <c r="A41" s="12">
        <v>59</v>
      </c>
      <c r="B41" t="s">
        <v>781</v>
      </c>
      <c r="C41" t="s">
        <v>2572</v>
      </c>
      <c r="D41" s="3">
        <f>A41</f>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IF(A41="???","--","")&amp;IF(F41&lt;&gt;"Not in the game (anymore)",IF(A41&lt;&gt;"",CONCATENATE("[",A41,"] = {wayshrines={")&amp;IF(K41&lt;&gt;"",CONCATENATE(K41,","),"")&amp;IF(L41&lt;&gt;"",CONCATENATE(L41,","),"")&amp;IF(M41&lt;&gt;"",CONCATENATE(M41,","),"")&amp;CONCATENATE("}")&amp;IF(VALUE(N41)&gt;0,CONCATENATE(", traitsNeeded=",N41),"")&amp;CONCATENATE(", dlcId=",IF(T41&lt;&gt;"",T41,"DLC_BASE_GAME")),""),"")</f>
        <v>[59] = {wayshrines={-1,-1,-1,}, dlcId=DLC_BASE_GAME</v>
      </c>
      <c r="BD41" s="21" t="str">
        <f>IF(F41&lt;&gt;"Not in the game (anymore)",IF(A41&lt;&gt;"",IF(Q41&lt;&gt;"",CONCATENATE(", zoneIds={",Q41),"")&amp;IF(Z41&lt;&gt;"",CONCATENATE(",",Z41),"")&amp;IF(AF41&lt;&gt;"",CONCATENATE(",",AF41),"")&amp;IF(AK41&lt;&gt;"",CONCATENATE(",",AK41),"")&amp;IF(AP41&lt;&gt;"",CONCATENATE(",",AP41),"")&amp;IF(AU41&lt;&gt;"",CONCATENATE(",",AU41),"")&amp;IF(Q41&lt;&gt;"",CONCATENATE("}",""),"")&amp;IF(OR(I41="true",I41="false",I41&lt;&gt;""), CONCATENATE(", veteran=", I41), ""),""),"")</f>
        <v>, zoneIds={181}, veteran=false</v>
      </c>
      <c r="BE41" s="21" t="str">
        <f>IF(F41&lt;&gt;"Not in the game (anymore)",IF(A41&lt;&gt;"",", setType="&amp;G41,"")&amp;IF(J41="true",", multiTrialSet=true",""),"")</f>
        <v>, setType=LIBSETS_SETTYPE_CYRODIIL</v>
      </c>
      <c r="BF41" s="21" t="str">
        <f t="shared" si="0"/>
        <v>, dropMechanic={LIBSETS_DROP_MECHANIC_CITY_CYRODIIL_BRUMA}</v>
      </c>
      <c r="BG41" s="21" t="str">
        <f t="shared" si="1"/>
        <v>}, --Kyne\'s Kiss / Kynes Kuss   [Cyrodiil]</v>
      </c>
    </row>
    <row r="42" spans="1:59" x14ac:dyDescent="0.25">
      <c r="A42" s="12">
        <v>60</v>
      </c>
      <c r="B42" t="s">
        <v>782</v>
      </c>
      <c r="C42" t="s">
        <v>783</v>
      </c>
      <c r="D42" s="3">
        <f>A42</f>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t="str">
        <f>IF(AND(G42&lt;&gt;"LIBSETS_SETTYPE_BATTLEGROUND",G42&lt;&gt;"LIBSETS_SETTYPE_SPECIAL"),IF(AL42&lt;&gt;"",VLOOKUP(AL42,'ESO zone constants'!$D$3:$H$4953,5,FALSE),""),"")</f>
        <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IF(A42="???","--","")&amp;IF(F42&lt;&gt;"Not in the game (anymore)",IF(A42&lt;&gt;"",CONCATENATE("[",A42,"] = {wayshrines={")&amp;IF(K42&lt;&gt;"",CONCATENATE(K42,","),"")&amp;IF(L42&lt;&gt;"",CONCATENATE(L42,","),"")&amp;IF(M42&lt;&gt;"",CONCATENATE(M42,","),"")&amp;CONCATENATE("}")&amp;IF(VALUE(N42)&gt;0,CONCATENATE(", traitsNeeded=",N42),"")&amp;CONCATENATE(", dlcId=",IF(T42&lt;&gt;"",T42,"DLC_BASE_GAME")),""),"")</f>
        <v>[60] = {wayshrines={55,55,55,}, dlcId=DLC_BASE_GAME</v>
      </c>
      <c r="BD42" s="21" t="str">
        <f>IF(F42&lt;&gt;"Not in the game (anymore)",IF(A42&lt;&gt;"",IF(Q42&lt;&gt;"",CONCATENATE(", zoneIds={",Q42),"")&amp;IF(Z42&lt;&gt;"",CONCATENATE(",",Z42),"")&amp;IF(AF42&lt;&gt;"",CONCATENATE(",",AF42),"")&amp;IF(AK42&lt;&gt;"",CONCATENATE(",",AK42),"")&amp;IF(AP42&lt;&gt;"",CONCATENATE(",",AP42),"")&amp;IF(AU42&lt;&gt;"",CONCATENATE(",",AU42),"")&amp;IF(Q42&lt;&gt;"",CONCATENATE("}",""),"")&amp;IF(OR(I42="true",I42="false",I42&lt;&gt;""), CONCATENATE(", veteran=", I42), ""),""),"")</f>
        <v>, zoneIds={20,20,20}, veteran=false</v>
      </c>
      <c r="BE42" s="21" t="str">
        <f>IF(F42&lt;&gt;"Not in the game (anymore)",IF(A42&lt;&gt;"",", setType="&amp;G42,"")&amp;IF(J42="true",", multiTrialSet=true",""),"")</f>
        <v>, setType=LIBSETS_SETTYPE_OVERLAND</v>
      </c>
      <c r="BF42" s="21" t="str">
        <f t="shared" si="0"/>
        <v>, isProcSetAllowedInPvP=1, dropMechanic={LIBSETS_DROP_MECHANIC_OVERLAND_BOSS_DELVE,LIBSETS_DROP_MECHANIC_OVERLAND_WORLDBOSS,LIBSETS_DROP_MECHANIC_OVERLAND_BOSS_PUBLIC_DUNGEON,LIBSETS_DROP_MECHANIC_OVERLAND_CHEST}</v>
      </c>
      <c r="BG42" s="21" t="str">
        <f t="shared" si="1"/>
        <v>}, --Darkstride / Dunkelschritt   [Rivenspire, Rivenspire, Rivenspire]</v>
      </c>
    </row>
    <row r="43" spans="1:59" x14ac:dyDescent="0.25">
      <c r="A43" s="12">
        <v>61</v>
      </c>
      <c r="B43" t="s">
        <v>784</v>
      </c>
      <c r="C43" t="s">
        <v>785</v>
      </c>
      <c r="D43" s="3">
        <f>A43</f>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C43" s="43" t="str">
        <f>IF(AB43&lt;&gt;"",IF(AB43&lt;&gt;"LIBSETS_DROP_MECHANIC_MONSTER_NAME",VLOOKUP(AB43,'LibSets constants'!$I$4:$L$1003,3,FALSE),""),"")</f>
        <v/>
      </c>
      <c r="AD43" s="43" t="str">
        <f>IF(AB43&lt;&gt;"",IF(AB43&lt;&gt;"LIBSETS_DROP_MECHANIC_MONSTER_NAME",VLOOKUP(AB43,'LibSets constants'!$I$4:$L$1003,4,FALSE),""),"")</f>
        <v/>
      </c>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44"/>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IF(A43="???","--","")&amp;IF(F43&lt;&gt;"Not in the game (anymore)",IF(A43&lt;&gt;"",CONCATENATE("[",A43,"] = {wayshrines={")&amp;IF(K43&lt;&gt;"",CONCATENATE(K43,","),"")&amp;IF(L43&lt;&gt;"",CONCATENATE(L43,","),"")&amp;IF(M43&lt;&gt;"",CONCATENATE(M43,","),"")&amp;CONCATENATE("}")&amp;IF(VALUE(N43)&gt;0,CONCATENATE(", traitsNeeded=",N43),"")&amp;CONCATENATE(", dlcId=",IF(T43&lt;&gt;"",T43,"DLC_BASE_GAME")),""),"")</f>
        <v>[61] = {wayshrines={98,98,98,}, dlcId=DLC_BASE_GAME</v>
      </c>
      <c r="BD43" s="21" t="str">
        <f>IF(F43&lt;&gt;"Not in the game (anymore)",IF(A43&lt;&gt;"",IF(Q43&lt;&gt;"",CONCATENATE(", zoneIds={",Q43),"")&amp;IF(Z43&lt;&gt;"",CONCATENATE(",",Z43),"")&amp;IF(AF43&lt;&gt;"",CONCATENATE(",",AF43),"")&amp;IF(AK43&lt;&gt;"",CONCATENATE(",",AK43),"")&amp;IF(AP43&lt;&gt;"",CONCATENATE(",",AP43),"")&amp;IF(AU43&lt;&gt;"",CONCATENATE(",",AU43),"")&amp;IF(Q43&lt;&gt;"",CONCATENATE("}",""),"")&amp;IF(OR(I43="true",I43="false",I43&lt;&gt;""), CONCATENATE(", veteran=", I43), ""),""),"")</f>
        <v>, zoneIds={283,934,41}, veteran=false</v>
      </c>
      <c r="BE43" s="21" t="str">
        <f>IF(F43&lt;&gt;"Not in the game (anymore)",IF(A43&lt;&gt;"",", setType="&amp;G43,"")&amp;IF(J43="true",", multiTrialSet=true",""),"")</f>
        <v>, setType=LIBSETS_SETTYPE_DUNGEON</v>
      </c>
      <c r="BF43" s="21" t="str">
        <f t="shared" si="0"/>
        <v/>
      </c>
      <c r="BG43" s="21" t="str">
        <f t="shared" si="1"/>
        <v>}, --Dreugh King Slayer / Dreughkönigsschlächter   [Fungal Grotto I, Fungal Grotto II, Stonefalls]</v>
      </c>
    </row>
    <row r="44" spans="1:59" x14ac:dyDescent="0.25">
      <c r="A44" s="12">
        <v>62</v>
      </c>
      <c r="B44" t="s">
        <v>786</v>
      </c>
      <c r="C44" t="s">
        <v>2573</v>
      </c>
      <c r="D44" s="3">
        <f>A44</f>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t="str">
        <f>IF(AND(G44&lt;&gt;"LIBSETS_SETTYPE_BATTLEGROUND",G44&lt;&gt;"LIBSETS_SETTYPE_SPECIAL"),IF(AL44&lt;&gt;"",VLOOKUP(AL44,'ESO zone constants'!$D$3:$H$4953,5,FALSE),""),"")</f>
        <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IF(A44="???","--","")&amp;IF(F44&lt;&gt;"Not in the game (anymore)",IF(A44&lt;&gt;"",CONCATENATE("[",A44,"] = {wayshrines={")&amp;IF(K44&lt;&gt;"",CONCATENATE(K44,","),"")&amp;IF(L44&lt;&gt;"",CONCATENATE(L44,","),"")&amp;IF(M44&lt;&gt;"",CONCATENATE(M44,","),"")&amp;CONCATENATE("}")&amp;IF(VALUE(N44)&gt;0,CONCATENATE(", traitsNeeded=",N44),"")&amp;CONCATENATE(", dlcId=",IF(T44&lt;&gt;"",T44,"DLC_BASE_GAME")),""),"")</f>
        <v>[62] = {wayshrines={48,48,48,}, dlcId=DLC_BASE_GAME</v>
      </c>
      <c r="BD44" s="21" t="str">
        <f>IF(F44&lt;&gt;"Not in the game (anymore)",IF(A44&lt;&gt;"",IF(Q44&lt;&gt;"",CONCATENATE(", zoneIds={",Q44),"")&amp;IF(Z44&lt;&gt;"",CONCATENATE(",",Z44),"")&amp;IF(AF44&lt;&gt;"",CONCATENATE(",",AF44),"")&amp;IF(AK44&lt;&gt;"",CONCATENATE(",",AK44),"")&amp;IF(AP44&lt;&gt;"",CONCATENATE(",",AP44),"")&amp;IF(AU44&lt;&gt;"",CONCATENATE(",",AU44),"")&amp;IF(Q44&lt;&gt;"",CONCATENATE("}",""),"")&amp;IF(OR(I44="true",I44="false",I44&lt;&gt;""), CONCATENATE(", veteran=", I44), ""),""),"")</f>
        <v>, zoneIds={117,117,117}, veteran=false</v>
      </c>
      <c r="BE44" s="21" t="str">
        <f>IF(F44&lt;&gt;"Not in the game (anymore)",IF(A44&lt;&gt;"",", setType="&amp;G44,"")&amp;IF(J44="true",", multiTrialSet=true",""),"")</f>
        <v>, setType=LIBSETS_SETTYPE_OVERLAND</v>
      </c>
      <c r="BF44" s="21" t="str">
        <f t="shared" si="0"/>
        <v>, dropMechanic={LIBSETS_DROP_MECHANIC_OVERLAND_BOSS_DELVE,LIBSETS_DROP_MECHANIC_OVERLAND_WORLDBOSS,LIBSETS_DROP_MECHANIC_OVERLAND_BOSS_PUBLIC_DUNGEON,LIBSETS_DROP_MECHANIC_OVERLAND_CHEST}</v>
      </c>
      <c r="BG44" s="21" t="str">
        <f t="shared" si="1"/>
        <v>}, --Hatchling\'s Shell / Schlüpflingspanzer   [Shadowfen, Shadowfen, Shadowfen]</v>
      </c>
    </row>
    <row r="45" spans="1:59" x14ac:dyDescent="0.25">
      <c r="A45" s="12">
        <v>63</v>
      </c>
      <c r="B45" t="s">
        <v>787</v>
      </c>
      <c r="C45" t="s">
        <v>788</v>
      </c>
      <c r="D45" s="3">
        <f>A45</f>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IF(A45="???","--","")&amp;IF(F45&lt;&gt;"Not in the game (anymore)",IF(A45&lt;&gt;"",CONCATENATE("[",A45,"] = {wayshrines={")&amp;IF(K45&lt;&gt;"",CONCATENATE(K45,","),"")&amp;IF(L45&lt;&gt;"",CONCATENATE(L45,","),"")&amp;IF(M45&lt;&gt;"",CONCATENATE(M45,","),"")&amp;CONCATENATE("}")&amp;IF(VALUE(N45)&gt;0,CONCATENATE(", traitsNeeded=",N45),"")&amp;CONCATENATE(", dlcId=",IF(T45&lt;&gt;"",T45,"DLC_BASE_GAME")),""),"")</f>
        <v>[63] = {wayshrines={-1,-1,-1,}, dlcId=DLC_BASE_GAME</v>
      </c>
      <c r="BD45" s="21" t="str">
        <f>IF(F45&lt;&gt;"Not in the game (anymore)",IF(A45&lt;&gt;"",IF(Q45&lt;&gt;"",CONCATENATE(", zoneIds={",Q45),"")&amp;IF(Z45&lt;&gt;"",CONCATENATE(",",Z45),"")&amp;IF(AF45&lt;&gt;"",CONCATENATE(",",AF45),"")&amp;IF(AK45&lt;&gt;"",CONCATENATE(",",AK45),"")&amp;IF(AP45&lt;&gt;"",CONCATENATE(",",AP45),"")&amp;IF(AU45&lt;&gt;"",CONCATENATE(",",AU45),"")&amp;IF(Q45&lt;&gt;"",CONCATENATE("}",""),"")&amp;IF(OR(I45="true",I45="false",I45&lt;&gt;""), CONCATENATE(", veteran=", I45), ""),""),"")</f>
        <v>, zoneIds={181}, veteran=false</v>
      </c>
      <c r="BE45" s="21" t="str">
        <f>IF(F45&lt;&gt;"Not in the game (anymore)",IF(A45&lt;&gt;"",", setType="&amp;G45,"")&amp;IF(J45="true",", multiTrialSet=true",""),"")</f>
        <v>, setType=LIBSETS_SETTYPE_CYRODIIL</v>
      </c>
      <c r="BF45" s="21" t="str">
        <f t="shared" si="0"/>
        <v>, dropMechanic={LIBSETS_DROP_MECHANIC_CITY_CYRODIIL_VLASTARUS}</v>
      </c>
      <c r="BG45" s="21" t="str">
        <f t="shared" si="1"/>
        <v>}, --The Juggernaut / Koloss   [Cyrodiil]</v>
      </c>
    </row>
    <row r="46" spans="1:59" x14ac:dyDescent="0.25">
      <c r="A46" s="12">
        <v>64</v>
      </c>
      <c r="B46" t="s">
        <v>789</v>
      </c>
      <c r="C46" t="s">
        <v>2574</v>
      </c>
      <c r="D46" s="3">
        <f>A46</f>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t="str">
        <f>IF(AND(G46&lt;&gt;"LIBSETS_SETTYPE_BATTLEGROUND",G46&lt;&gt;"LIBSETS_SETTYPE_SPECIAL"),IF(AL46&lt;&gt;"",VLOOKUP(AL46,'ESO zone constants'!$D$3:$H$4953,5,FALSE),""),"")</f>
        <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IF(A46="???","--","")&amp;IF(F46&lt;&gt;"Not in the game (anymore)",IF(A46&lt;&gt;"",CONCATENATE("[",A46,"] = {wayshrines={")&amp;IF(K46&lt;&gt;"",CONCATENATE(K46,","),"")&amp;IF(L46&lt;&gt;"",CONCATENATE(L46,","),"")&amp;IF(M46&lt;&gt;"",CONCATENATE(M46,","),"")&amp;CONCATENATE("}")&amp;IF(VALUE(N46)&gt;0,CONCATENATE(", traitsNeeded=",N46),"")&amp;CONCATENATE(", dlcId=",IF(T46&lt;&gt;"",T46,"DLC_BASE_GAME")),""),"")</f>
        <v>[64] = {wayshrines={143,143,143,}, dlcId=DLC_BASE_GAME</v>
      </c>
      <c r="BD46" s="21" t="str">
        <f>IF(F46&lt;&gt;"Not in the game (anymore)",IF(A46&lt;&gt;"",IF(Q46&lt;&gt;"",CONCATENATE(", zoneIds={",Q46),"")&amp;IF(Z46&lt;&gt;"",CONCATENATE(",",Z46),"")&amp;IF(AF46&lt;&gt;"",CONCATENATE(",",AF46),"")&amp;IF(AK46&lt;&gt;"",CONCATENATE(",",AK46),"")&amp;IF(AP46&lt;&gt;"",CONCATENATE(",",AP46),"")&amp;IF(AU46&lt;&gt;"",CONCATENATE(",",AU46),"")&amp;IF(Q46&lt;&gt;"",CONCATENATE("}",""),"")&amp;IF(OR(I46="true",I46="false",I46&lt;&gt;""), CONCATENATE(", veteran=", I46), ""),""),"")</f>
        <v>, zoneIds={108,108,108}, veteran=false</v>
      </c>
      <c r="BE46" s="21" t="str">
        <f>IF(F46&lt;&gt;"Not in the game (anymore)",IF(A46&lt;&gt;"",", setType="&amp;G46,"")&amp;IF(J46="true",", multiTrialSet=true",""),"")</f>
        <v>, setType=LIBSETS_SETTYPE_OVERLAND</v>
      </c>
      <c r="BF46" s="21" t="str">
        <f t="shared" si="0"/>
        <v>, dropMechanic={LIBSETS_DROP_MECHANIC_OVERLAND_BOSS_DELVE,LIBSETS_DROP_MECHANIC_OVERLAND_WORLDBOSS,LIBSETS_DROP_MECHANIC_OVERLAND_BOSS_PUBLIC_DUNGEON,LIBSETS_DROP_MECHANIC_OVERLAND_CHEST}</v>
      </c>
      <c r="BG46" s="21" t="str">
        <f t="shared" si="1"/>
        <v>}, --Shadow Dancer\'s Raiment / Kleidung des Schattentänzers   [Greenshade, Greenshade, Greenshade]</v>
      </c>
    </row>
    <row r="47" spans="1:59" x14ac:dyDescent="0.25">
      <c r="A47" s="12">
        <v>65</v>
      </c>
      <c r="B47" t="s">
        <v>790</v>
      </c>
      <c r="C47" t="s">
        <v>2575</v>
      </c>
      <c r="D47" s="3">
        <f>A47</f>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t="str">
        <f>IF(AND(G47&lt;&gt;"LIBSETS_SETTYPE_BATTLEGROUND",G47&lt;&gt;"LIBSETS_SETTYPE_SPECIAL"),IF(AL47&lt;&gt;"",VLOOKUP(AL47,'ESO zone constants'!$D$3:$H$4953,5,FALSE),""),"")</f>
        <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IF(A47="???","--","")&amp;IF(F47&lt;&gt;"Not in the game (anymore)",IF(A47&lt;&gt;"",CONCATENATE("[",A47,"] = {wayshrines={")&amp;IF(K47&lt;&gt;"",CONCATENATE(K47,","),"")&amp;IF(L47&lt;&gt;"",CONCATENATE(L47,","),"")&amp;IF(M47&lt;&gt;"",CONCATENATE(M47,","),"")&amp;CONCATENATE("}")&amp;IF(VALUE(N47)&gt;0,CONCATENATE(", traitsNeeded=",N47),"")&amp;CONCATENATE(", dlcId=",IF(T47&lt;&gt;"",T47,"DLC_BASE_GAME")),""),"")</f>
        <v>[65] = {wayshrines={62,62,62,}, dlcId=DLC_BASE_GAME</v>
      </c>
      <c r="BD47" s="21" t="str">
        <f>IF(F47&lt;&gt;"Not in the game (anymore)",IF(A47&lt;&gt;"",IF(Q47&lt;&gt;"",CONCATENATE(", zoneIds={",Q47),"")&amp;IF(Z47&lt;&gt;"",CONCATENATE(",",Z47),"")&amp;IF(AF47&lt;&gt;"",CONCATENATE(",",AF47),"")&amp;IF(AK47&lt;&gt;"",CONCATENATE(",",AK47),"")&amp;IF(AP47&lt;&gt;"",CONCATENATE(",",AP47),"")&amp;IF(AU47&lt;&gt;"",CONCATENATE(",",AU47),"")&amp;IF(Q47&lt;&gt;"",CONCATENATE("}",""),"")&amp;IF(OR(I47="true",I47="false",I47&lt;&gt;""), CONCATENATE(", veteran=", I47), ""),""),"")</f>
        <v>, zoneIds={3,3,3}, veteran=false</v>
      </c>
      <c r="BE47" s="21" t="str">
        <f>IF(F47&lt;&gt;"Not in the game (anymore)",IF(A47&lt;&gt;"",", setType="&amp;G47,"")&amp;IF(J47="true",", multiTrialSet=true",""),"")</f>
        <v>, setType=LIBSETS_SETTYPE_OVERLAND</v>
      </c>
      <c r="BF47" s="21" t="str">
        <f t="shared" si="0"/>
        <v>, dropMechanic={LIBSETS_DROP_MECHANIC_OVERLAND_BOSS_DELVE,LIBSETS_DROP_MECHANIC_OVERLAND_WORLDBOSS,LIBSETS_DROP_MECHANIC_OVERLAND_BOSS_PUBLIC_DUNGEON,LIBSETS_DROP_MECHANIC_OVERLAND_CHEST}</v>
      </c>
      <c r="BG47" s="21" t="str">
        <f t="shared" si="1"/>
        <v>}, --Bloodthorn\'s Touch / Spur eines Blutdorns   [Glenumbra, Glenumbra, Glenumbra]</v>
      </c>
    </row>
    <row r="48" spans="1:59" x14ac:dyDescent="0.25">
      <c r="A48" s="12">
        <v>66</v>
      </c>
      <c r="B48" t="s">
        <v>791</v>
      </c>
      <c r="C48" t="s">
        <v>792</v>
      </c>
      <c r="D48" s="3">
        <f>A48</f>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t="str">
        <f>IF(AND(G48&lt;&gt;"LIBSETS_SETTYPE_BATTLEGROUND",G48&lt;&gt;"LIBSETS_SETTYPE_SPECIAL"),IF(AL48&lt;&gt;"",VLOOKUP(AL48,'ESO zone constants'!$D$3:$H$4953,5,FALSE),""),"")</f>
        <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IF(A48="???","--","")&amp;IF(F48&lt;&gt;"Not in the game (anymore)",IF(A48&lt;&gt;"",CONCATENATE("[",A48,"] = {wayshrines={")&amp;IF(K48&lt;&gt;"",CONCATENATE(K48,","),"")&amp;IF(L48&lt;&gt;"",CONCATENATE(L48,","),"")&amp;IF(M48&lt;&gt;"",CONCATENATE(M48,","),"")&amp;CONCATENATE("}")&amp;IF(VALUE(N48)&gt;0,CONCATENATE(", traitsNeeded=",N48),"")&amp;CONCATENATE(", dlcId=",IF(T48&lt;&gt;"",T48,"DLC_BASE_GAME")),""),"")</f>
        <v>[66] = {wayshrines={48,48,48,}, dlcId=DLC_BASE_GAME</v>
      </c>
      <c r="BD48" s="21" t="str">
        <f>IF(F48&lt;&gt;"Not in the game (anymore)",IF(A48&lt;&gt;"",IF(Q48&lt;&gt;"",CONCATENATE(", zoneIds={",Q48),"")&amp;IF(Z48&lt;&gt;"",CONCATENATE(",",Z48),"")&amp;IF(AF48&lt;&gt;"",CONCATENATE(",",AF48),"")&amp;IF(AK48&lt;&gt;"",CONCATENATE(",",AK48),"")&amp;IF(AP48&lt;&gt;"",CONCATENATE(",",AP48),"")&amp;IF(AU48&lt;&gt;"",CONCATENATE(",",AU48),"")&amp;IF(Q48&lt;&gt;"",CONCATENATE("}",""),"")&amp;IF(OR(I48="true",I48="false",I48&lt;&gt;""), CONCATENATE(", veteran=", I48), ""),""),"")</f>
        <v>, zoneIds={117,117,117}, veteran=false</v>
      </c>
      <c r="BE48" s="21" t="str">
        <f>IF(F48&lt;&gt;"Not in the game (anymore)",IF(A48&lt;&gt;"",", setType="&amp;G48,"")&amp;IF(J48="true",", multiTrialSet=true",""),"")</f>
        <v>, setType=LIBSETS_SETTYPE_OVERLAND</v>
      </c>
      <c r="BF48" s="21" t="str">
        <f t="shared" si="0"/>
        <v>, dropMechanic={LIBSETS_DROP_MECHANIC_OVERLAND_BOSS_DELVE,LIBSETS_DROP_MECHANIC_OVERLAND_WORLDBOSS,LIBSETS_DROP_MECHANIC_OVERLAND_BOSS_PUBLIC_DUNGEON,LIBSETS_DROP_MECHANIC_OVERLAND_CHEST}</v>
      </c>
      <c r="BG48" s="21" t="str">
        <f t="shared" si="1"/>
        <v>}, --Robes of the Hist / Roben des Hist   [Shadowfen, Shadowfen, Shadowfen]</v>
      </c>
    </row>
    <row r="49" spans="1:59" x14ac:dyDescent="0.25">
      <c r="A49" s="12">
        <v>67</v>
      </c>
      <c r="B49" t="s">
        <v>793</v>
      </c>
      <c r="C49" t="s">
        <v>794</v>
      </c>
      <c r="D49" s="3">
        <f>A49</f>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IF(A49="???","--","")&amp;IF(F49&lt;&gt;"Not in the game (anymore)",IF(A49&lt;&gt;"",CONCATENATE("[",A49,"] = {wayshrines={")&amp;IF(K49&lt;&gt;"",CONCATENATE(K49,","),"")&amp;IF(L49&lt;&gt;"",CONCATENATE(L49,","),"")&amp;IF(M49&lt;&gt;"",CONCATENATE(M49,","),"")&amp;CONCATENATE("}")&amp;IF(VALUE(N49)&gt;0,CONCATENATE(", traitsNeeded=",N49),"")&amp;CONCATENATE(", dlcId=",IF(T49&lt;&gt;"",T49,"DLC_BASE_GAME")),""),"")</f>
        <v>[67] = {wayshrines={-1,-1,-1,}, dlcId=DLC_BASE_GAME</v>
      </c>
      <c r="BD49" s="21" t="str">
        <f>IF(F49&lt;&gt;"Not in the game (anymore)",IF(A49&lt;&gt;"",IF(Q49&lt;&gt;"",CONCATENATE(", zoneIds={",Q49),"")&amp;IF(Z49&lt;&gt;"",CONCATENATE(",",Z49),"")&amp;IF(AF49&lt;&gt;"",CONCATENATE(",",AF49),"")&amp;IF(AK49&lt;&gt;"",CONCATENATE(",",AK49),"")&amp;IF(AP49&lt;&gt;"",CONCATENATE(",",AP49),"")&amp;IF(AU49&lt;&gt;"",CONCATENATE(",",AU49),"")&amp;IF(Q49&lt;&gt;"",CONCATENATE("}",""),"")&amp;IF(OR(I49="true",I49="false",I49&lt;&gt;""), CONCATENATE(", veteran=", I49), ""),""),"")</f>
        <v>, zoneIds={181}, veteran=false</v>
      </c>
      <c r="BE49" s="21" t="str">
        <f>IF(F49&lt;&gt;"Not in the game (anymore)",IF(A49&lt;&gt;"",", setType="&amp;G49,"")&amp;IF(J49="true",", multiTrialSet=true",""),"")</f>
        <v>, setType=LIBSETS_SETTYPE_CYRODIIL</v>
      </c>
      <c r="BF49" s="21" t="str">
        <f t="shared" si="0"/>
        <v>, dropMechanic={LIBSETS_DROP_MECHANIC_CITY_CYRODIIL_BRUMA}</v>
      </c>
      <c r="BG49" s="21" t="str">
        <f t="shared" si="1"/>
        <v>}, --Shadow Walker / Schattengänger   [Cyrodiil]</v>
      </c>
    </row>
    <row r="50" spans="1:59" x14ac:dyDescent="0.25">
      <c r="A50" s="12">
        <v>68</v>
      </c>
      <c r="B50" t="s">
        <v>795</v>
      </c>
      <c r="C50" t="s">
        <v>796</v>
      </c>
      <c r="D50" s="3">
        <f>A50</f>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t="str">
        <f>IF(AND(G50&lt;&gt;"LIBSETS_SETTYPE_BATTLEGROUND",G50&lt;&gt;"LIBSETS_SETTYPE_SPECIAL"),IF(AL50&lt;&gt;"",VLOOKUP(AL50,'ESO zone constants'!$D$3:$H$4953,5,FALSE),""),"")</f>
        <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IF(A50="???","--","")&amp;IF(F50&lt;&gt;"Not in the game (anymore)",IF(A50&lt;&gt;"",CONCATENATE("[",A50,"] = {wayshrines={")&amp;IF(K50&lt;&gt;"",CONCATENATE(K50,","),"")&amp;IF(L50&lt;&gt;"",CONCATENATE(L50,","),"")&amp;IF(M50&lt;&gt;"",CONCATENATE(M50,","),"")&amp;CONCATENATE("}")&amp;IF(VALUE(N50)&gt;0,CONCATENATE(", traitsNeeded=",N50),"")&amp;CONCATENATE(", dlcId=",IF(T50&lt;&gt;"",T50,"DLC_BASE_GAME")),""),"")</f>
        <v>[68] = {wayshrines={131,131,131,}, dlcId=DLC_BASE_GAME</v>
      </c>
      <c r="BD50" s="21" t="str">
        <f>IF(F50&lt;&gt;"Not in the game (anymore)",IF(A50&lt;&gt;"",IF(Q50&lt;&gt;"",CONCATENATE(", zoneIds={",Q50),"")&amp;IF(Z50&lt;&gt;"",CONCATENATE(",",Z50),"")&amp;IF(AF50&lt;&gt;"",CONCATENATE(",",AF50),"")&amp;IF(AK50&lt;&gt;"",CONCATENATE(",",AK50),"")&amp;IF(AP50&lt;&gt;"",CONCATENATE(",",AP50),"")&amp;IF(AU50&lt;&gt;"",CONCATENATE(",",AU50),"")&amp;IF(Q50&lt;&gt;"",CONCATENATE("}",""),"")&amp;IF(OR(I50="true",I50="false",I50&lt;&gt;""), CONCATENATE(", veteran=", I50), ""),""),"")</f>
        <v>, zoneIds={347,347,347}, veteran=false</v>
      </c>
      <c r="BE50" s="21" t="str">
        <f>IF(F50&lt;&gt;"Not in the game (anymore)",IF(A50&lt;&gt;"",", setType="&amp;G50,"")&amp;IF(J50="true",", multiTrialSet=true",""),"")</f>
        <v>, setType=LIBSETS_SETTYPE_OVERLAND</v>
      </c>
      <c r="BF50" s="21" t="str">
        <f t="shared" si="0"/>
        <v>, dropMechanic={LIBSETS_DROP_MECHANIC_OVERLAND_BOSS_DELVE,LIBSETS_DROP_MECHANIC_OVERLAND_WORLDBOSS,LIBSETS_DROP_MECHANIC_OVERLAND_BOSS_PUBLIC_DUNGEON,LIBSETS_DROP_MECHANIC_OVERLAND_CHEST}</v>
      </c>
      <c r="BG50" s="21" t="str">
        <f t="shared" si="1"/>
        <v>}, --Stygian / Stygier   [Coldharbour, Coldharbour, Coldharbour]</v>
      </c>
    </row>
    <row r="51" spans="1:59" x14ac:dyDescent="0.25">
      <c r="A51" s="12">
        <v>69</v>
      </c>
      <c r="B51" t="s">
        <v>797</v>
      </c>
      <c r="C51" t="s">
        <v>2576</v>
      </c>
      <c r="D51" s="3">
        <f>A51</f>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t="str">
        <f>IF(AND(G51&lt;&gt;"LIBSETS_SETTYPE_BATTLEGROUND",G51&lt;&gt;"LIBSETS_SETTYPE_SPECIAL"),IF(AL51&lt;&gt;"",VLOOKUP(AL51,'ESO zone constants'!$D$3:$H$4953,5,FALSE),""),"")</f>
        <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IF(A51="???","--","")&amp;IF(F51&lt;&gt;"Not in the game (anymore)",IF(A51&lt;&gt;"",CONCATENATE("[",A51,"] = {wayshrines={")&amp;IF(K51&lt;&gt;"",CONCATENATE(K51,","),"")&amp;IF(L51&lt;&gt;"",CONCATENATE(L51,","),"")&amp;IF(M51&lt;&gt;"",CONCATENATE(M51,","),"")&amp;CONCATENATE("}")&amp;IF(VALUE(N51)&gt;0,CONCATENATE(", traitsNeeded=",N51),"")&amp;CONCATENATE(", dlcId=",IF(T51&lt;&gt;"",T51,"DLC_BASE_GAME")),""),"")</f>
        <v>[69] = {wayshrines={214,214,214,}, dlcId=DLC_BASE_GAME</v>
      </c>
      <c r="BD51" s="21" t="str">
        <f>IF(F51&lt;&gt;"Not in the game (anymore)",IF(A51&lt;&gt;"",IF(Q51&lt;&gt;"",CONCATENATE(", zoneIds={",Q51),"")&amp;IF(Z51&lt;&gt;"",CONCATENATE(",",Z51),"")&amp;IF(AF51&lt;&gt;"",CONCATENATE(",",AF51),"")&amp;IF(AK51&lt;&gt;"",CONCATENATE(",",AK51),"")&amp;IF(AP51&lt;&gt;"",CONCATENATE(",",AP51),"")&amp;IF(AU51&lt;&gt;"",CONCATENATE(",",AU51),"")&amp;IF(Q51&lt;&gt;"",CONCATENATE("}",""),"")&amp;IF(OR(I51="true",I51="false",I51&lt;&gt;""), CONCATENATE(", veteran=", I51), ""),""),"")</f>
        <v>, zoneIds={383,383,383}, veteran=false</v>
      </c>
      <c r="BE51" s="21" t="str">
        <f>IF(F51&lt;&gt;"Not in the game (anymore)",IF(A51&lt;&gt;"",", setType="&amp;G51,"")&amp;IF(J51="true",", multiTrialSet=true",""),"")</f>
        <v>, setType=LIBSETS_SETTYPE_OVERLAND</v>
      </c>
      <c r="BF51" s="21" t="str">
        <f t="shared" si="0"/>
        <v>, isProcSetAllowedInPvP=1, dropMechanic={LIBSETS_DROP_MECHANIC_OVERLAND_BOSS_DELVE,LIBSETS_DROP_MECHANIC_OVERLAND_WORLDBOSS,LIBSETS_DROP_MECHANIC_OVERLAND_BOSS_PUBLIC_DUNGEON,LIBSETS_DROP_MECHANIC_OVERLAND_CHEST}</v>
      </c>
      <c r="BG51" s="21" t="str">
        <f t="shared" si="1"/>
        <v>}, --Ranger\'s Gait / Laufstil des Waldläufers   [Grahtwood, Grahtwood, Grahtwood]</v>
      </c>
    </row>
    <row r="52" spans="1:59" x14ac:dyDescent="0.25">
      <c r="A52" s="12">
        <v>70</v>
      </c>
      <c r="B52" t="s">
        <v>798</v>
      </c>
      <c r="C52" t="s">
        <v>799</v>
      </c>
      <c r="D52" s="3">
        <f>A52</f>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t="str">
        <f>IF(AND(G52&lt;&gt;"LIBSETS_SETTYPE_BATTLEGROUND",G52&lt;&gt;"LIBSETS_SETTYPE_SPECIAL"),IF(AL52&lt;&gt;"",VLOOKUP(AL52,'ESO zone constants'!$D$3:$H$4953,5,FALSE),""),"")</f>
        <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IF(A52="???","--","")&amp;IF(F52&lt;&gt;"Not in the game (anymore)",IF(A52&lt;&gt;"",CONCATENATE("[",A52,"] = {wayshrines={")&amp;IF(K52&lt;&gt;"",CONCATENATE(K52,","),"")&amp;IF(L52&lt;&gt;"",CONCATENATE(L52,","),"")&amp;IF(M52&lt;&gt;"",CONCATENATE(M52,","),"")&amp;CONCATENATE("}")&amp;IF(VALUE(N52)&gt;0,CONCATENATE(", traitsNeeded=",N52),"")&amp;CONCATENATE(", dlcId=",IF(T52&lt;&gt;"",T52,"DLC_BASE_GAME")),""),"")</f>
        <v>[70] = {wayshrines={36,36,36,}, dlcId=DLC_BASE_GAME</v>
      </c>
      <c r="BD52" s="21" t="str">
        <f>IF(F52&lt;&gt;"Not in the game (anymore)",IF(A52&lt;&gt;"",IF(Q52&lt;&gt;"",CONCATENATE(", zoneIds={",Q52),"")&amp;IF(Z52&lt;&gt;"",CONCATENATE(",",Z52),"")&amp;IF(AF52&lt;&gt;"",CONCATENATE(",",AF52),"")&amp;IF(AK52&lt;&gt;"",CONCATENATE(",",AK52),"")&amp;IF(AP52&lt;&gt;"",CONCATENATE(",",AP52),"")&amp;IF(AU52&lt;&gt;"",CONCATENATE(",",AU52),"")&amp;IF(Q52&lt;&gt;"",CONCATENATE("}",""),"")&amp;IF(OR(I52="true",I52="false",I52&lt;&gt;""), CONCATENATE(", veteran=", I52), ""),""),"")</f>
        <v>, zoneIds={92,92,92}, veteran=false</v>
      </c>
      <c r="BE52" s="21" t="str">
        <f>IF(F52&lt;&gt;"Not in the game (anymore)",IF(A52&lt;&gt;"",", setType="&amp;G52,"")&amp;IF(J52="true",", multiTrialSet=true",""),"")</f>
        <v>, setType=LIBSETS_SETTYPE_OVERLAND</v>
      </c>
      <c r="BF52" s="21" t="str">
        <f t="shared" si="0"/>
        <v>, dropMechanic={LIBSETS_DROP_MECHANIC_OVERLAND_BOSS_DELVE,LIBSETS_DROP_MECHANIC_OVERLAND_WORLDBOSS,LIBSETS_DROP_MECHANIC_OVERLAND_BOSS_PUBLIC_DUNGEON,LIBSETS_DROP_MECHANIC_OVERLAND_CHEST}</v>
      </c>
      <c r="BG52" s="21" t="str">
        <f t="shared" si="1"/>
        <v>}, --Seventh Legion Brute / Rohling der siebten Legion   [Bangkorai, Bangkorai, Bangkorai]</v>
      </c>
    </row>
    <row r="53" spans="1:59" x14ac:dyDescent="0.25">
      <c r="A53" s="12">
        <v>71</v>
      </c>
      <c r="B53" t="s">
        <v>800</v>
      </c>
      <c r="C53" t="s">
        <v>2577</v>
      </c>
      <c r="D53" s="3">
        <f>A53</f>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C53" s="3" t="str">
        <f>IF(AB53&lt;&gt;"",IF(AB53&lt;&gt;"LIBSETS_DROP_MECHANIC_MONSTER_NAME",VLOOKUP(AB53,'LibSets constants'!$I$4:$L$1003,3,FALSE),""),"")</f>
        <v/>
      </c>
      <c r="AD53" s="3" t="str">
        <f>IF(AB53&lt;&gt;"",IF(AB53&lt;&gt;"LIBSETS_DROP_MECHANIC_MONSTER_NAME",VLOOKUP(AB53,'LibSets constants'!$I$4:$L$1003,4,FALSE),""),"")</f>
        <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IF(A53="???","--","")&amp;IF(F53&lt;&gt;"Not in the game (anymore)",IF(A53&lt;&gt;"",CONCATENATE("[",A53,"] = {wayshrines={")&amp;IF(K53&lt;&gt;"",CONCATENATE(K53,","),"")&amp;IF(L53&lt;&gt;"",CONCATENATE(L53,","),"")&amp;IF(M53&lt;&gt;"",CONCATENATE(M53,","),"")&amp;CONCATENATE("}")&amp;IF(VALUE(N53)&gt;0,CONCATENATE(", traitsNeeded=",N53),"")&amp;CONCATENATE(", dlcId=",IF(T53&lt;&gt;"",T53,"DLC_BASE_GAME")),""),"")</f>
        <v>[71] = {wayshrines={185,185,185,}, dlcId=DLC_BASE_GAME</v>
      </c>
      <c r="BD53" s="21" t="str">
        <f>IF(F53&lt;&gt;"Not in the game (anymore)",IF(A53&lt;&gt;"",IF(Q53&lt;&gt;"",CONCATENATE(", zoneIds={",Q53),"")&amp;IF(Z53&lt;&gt;"",CONCATENATE(",",Z53),"")&amp;IF(AF53&lt;&gt;"",CONCATENATE(",",AF53),"")&amp;IF(AK53&lt;&gt;"",CONCATENATE(",",AK53),"")&amp;IF(AP53&lt;&gt;"",CONCATENATE(",",AP53),"")&amp;IF(AU53&lt;&gt;"",CONCATENATE(",",AU53),"")&amp;IF(Q53&lt;&gt;"",CONCATENATE("}",""),"")&amp;IF(OR(I53="true",I53="false",I53&lt;&gt;""), CONCATENATE(", veteran=", I53), ""),""),"")</f>
        <v>, zoneIds={31,382,382}, veteran=false</v>
      </c>
      <c r="BE53" s="21" t="str">
        <f>IF(F53&lt;&gt;"Not in the game (anymore)",IF(A53&lt;&gt;"",", setType="&amp;G53,"")&amp;IF(J53="true",", multiTrialSet=true",""),"")</f>
        <v>, setType=LIBSETS_SETTYPE_DUNGEON</v>
      </c>
      <c r="BF53" s="21" t="str">
        <f t="shared" si="0"/>
        <v/>
      </c>
      <c r="BG53" s="21" t="str">
        <f t="shared" si="1"/>
        <v>}, --Durok\'s Bane / Duroks Fluch   [Selene's Web, Reaper's March, Reaper's March]</v>
      </c>
    </row>
    <row r="54" spans="1:59" x14ac:dyDescent="0.25">
      <c r="A54" s="12">
        <v>72</v>
      </c>
      <c r="B54" t="s">
        <v>801</v>
      </c>
      <c r="C54" t="s">
        <v>2578</v>
      </c>
      <c r="D54" s="3">
        <f>A54</f>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C54" s="43" t="str">
        <f>IF(AB54&lt;&gt;"",IF(AB54&lt;&gt;"LIBSETS_DROP_MECHANIC_MONSTER_NAME",VLOOKUP(AB54,'LibSets constants'!$I$4:$L$1003,3,FALSE),""),"")</f>
        <v/>
      </c>
      <c r="AD54" s="43" t="str">
        <f>IF(AB54&lt;&gt;"",IF(AB54&lt;&gt;"LIBSETS_DROP_MECHANIC_MONSTER_NAME",VLOOKUP(AB54,'LibSets constants'!$I$4:$L$1003,4,FALSE),""),"")</f>
        <v/>
      </c>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IF(A54="???","--","")&amp;IF(F54&lt;&gt;"Not in the game (anymore)",IF(A54&lt;&gt;"",CONCATENATE("[",A54,"] = {wayshrines={")&amp;IF(K54&lt;&gt;"",CONCATENATE(K54,","),"")&amp;IF(L54&lt;&gt;"",CONCATENATE(L54,","),"")&amp;IF(M54&lt;&gt;"",CONCATENATE(M54,","),"")&amp;CONCATENATE("}")&amp;IF(VALUE(N54)&gt;0,CONCATENATE(", traitsNeeded=",N54),"")&amp;CONCATENATE(", dlcId=",IF(T54&lt;&gt;"",T54,"DLC_BASE_GAME")),""),"")</f>
        <v>[72] = {wayshrines={187,187,187,}, dlcId=DLC_BASE_GAME</v>
      </c>
      <c r="BD54" s="21" t="str">
        <f>IF(F54&lt;&gt;"Not in the game (anymore)",IF(A54&lt;&gt;"",IF(Q54&lt;&gt;"",CONCATENATE(", zoneIds={",Q54),"")&amp;IF(Z54&lt;&gt;"",CONCATENATE(",",Z54),"")&amp;IF(AF54&lt;&gt;"",CONCATENATE(",",AF54),"")&amp;IF(AK54&lt;&gt;"",CONCATENATE(",",AK54),"")&amp;IF(AP54&lt;&gt;"",CONCATENATE(",",AP54),"")&amp;IF(AU54&lt;&gt;"",CONCATENATE(",",AU54),"")&amp;IF(Q54&lt;&gt;"",CONCATENATE("}",""),"")&amp;IF(OR(I54="true",I54="false",I54&lt;&gt;""), CONCATENATE(", veteran=", I54), ""),""),"")</f>
        <v>, zoneIds={64,103,103}, veteran=false</v>
      </c>
      <c r="BE54" s="21" t="str">
        <f>IF(F54&lt;&gt;"Not in the game (anymore)",IF(A54&lt;&gt;"",", setType="&amp;G54,"")&amp;IF(J54="true",", multiTrialSet=true",""),"")</f>
        <v>, setType=LIBSETS_SETTYPE_DUNGEON</v>
      </c>
      <c r="BF54" s="21" t="str">
        <f t="shared" si="0"/>
        <v/>
      </c>
      <c r="BG54" s="21" t="str">
        <f t="shared" si="1"/>
        <v>}, --Nikulas\' Heavy Armor / Nikulas' schwere Rüstung   [Blessed Crucible, The Rift, The Rift]</v>
      </c>
    </row>
    <row r="55" spans="1:59" x14ac:dyDescent="0.25">
      <c r="A55" s="5">
        <v>73</v>
      </c>
      <c r="B55" t="s">
        <v>802</v>
      </c>
      <c r="C55" t="s">
        <v>2579</v>
      </c>
      <c r="D55" s="3">
        <f>A55</f>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C55" s="43" t="str">
        <f>IF(AB55&lt;&gt;"",IF(AB55&lt;&gt;"LIBSETS_DROP_MECHANIC_MONSTER_NAME",VLOOKUP(AB55,'LibSets constants'!$I$4:$L$1003,3,FALSE),""),"")</f>
        <v/>
      </c>
      <c r="AD55" s="43" t="str">
        <f>IF(AB55&lt;&gt;"",IF(AB55&lt;&gt;"LIBSETS_DROP_MECHANIC_MONSTER_NAME",VLOOKUP(AB55,'LibSets constants'!$I$4:$L$1003,4,FALSE),""),"")</f>
        <v/>
      </c>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IF(A55="???","--","")&amp;IF(F55&lt;&gt;"Not in the game (anymore)",IF(A55&lt;&gt;"",CONCATENATE("[",A55,"] = {wayshrines={")&amp;IF(K55&lt;&gt;"",CONCATENATE(K55,","),"")&amp;IF(L55&lt;&gt;"",CONCATENATE(L55,","),"")&amp;IF(M55&lt;&gt;"",CONCATENATE(M55,","),"")&amp;CONCATENATE("}")&amp;IF(VALUE(N55)&gt;0,CONCATENATE(", traitsNeeded=",N55),"")&amp;CONCATENATE(", dlcId=",IF(T55&lt;&gt;"",T55,"DLC_BASE_GAME")),""),"")</f>
        <v>[73] = {wayshrines={135,135,135,}, traitsNeeded=8, dlcId=DLC_BASE_GAME</v>
      </c>
      <c r="BD55" s="21" t="str">
        <f>IF(F55&lt;&gt;"Not in the game (anymore)",IF(A55&lt;&gt;"",IF(Q55&lt;&gt;"",CONCATENATE(", zoneIds={",Q55),"")&amp;IF(Z55&lt;&gt;"",CONCATENATE(",",Z55),"")&amp;IF(AF55&lt;&gt;"",CONCATENATE(",",AF55),"")&amp;IF(AK55&lt;&gt;"",CONCATENATE(",",AK55),"")&amp;IF(AP55&lt;&gt;"",CONCATENATE(",",AP55),"")&amp;IF(AU55&lt;&gt;"",CONCATENATE(",",AU55),"")&amp;IF(Q55&lt;&gt;"",CONCATENATE("}",""),"")&amp;IF(OR(I55="true",I55="false",I55&lt;&gt;""), CONCATENATE(", veteran=", I55), ""),""),"")</f>
        <v>, zoneIds={347,347,347}, veteran=false</v>
      </c>
      <c r="BE55" s="21" t="str">
        <f>IF(F55&lt;&gt;"Not in the game (anymore)",IF(A55&lt;&gt;"",", setType="&amp;G55,"")&amp;IF(J55="true",", multiTrialSet=true",""),"")</f>
        <v>, setType=LIBSETS_SETTYPE_CRAFTED</v>
      </c>
      <c r="BF55" s="21" t="str">
        <f t="shared" si="0"/>
        <v/>
      </c>
      <c r="BG55" s="21" t="str">
        <f t="shared" si="1"/>
        <v>}, --Oblivion\'s Foe / Erinnerung   [Coldharbour, Coldharbour, Coldharbour]</v>
      </c>
    </row>
    <row r="56" spans="1:59" x14ac:dyDescent="0.25">
      <c r="A56" s="5">
        <v>74</v>
      </c>
      <c r="B56" t="s">
        <v>803</v>
      </c>
      <c r="C56" t="s">
        <v>2580</v>
      </c>
      <c r="D56" s="3">
        <f>A56</f>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C56" s="43" t="str">
        <f>IF(AB56&lt;&gt;"",IF(AB56&lt;&gt;"LIBSETS_DROP_MECHANIC_MONSTER_NAME",VLOOKUP(AB56,'LibSets constants'!$I$4:$L$1003,3,FALSE),""),"")</f>
        <v/>
      </c>
      <c r="AD56" s="43" t="str">
        <f>IF(AB56&lt;&gt;"",IF(AB56&lt;&gt;"LIBSETS_DROP_MECHANIC_MONSTER_NAME",VLOOKUP(AB56,'LibSets constants'!$I$4:$L$1003,4,FALSE),""),"")</f>
        <v/>
      </c>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IF(A56="???","--","")&amp;IF(F56&lt;&gt;"Not in the game (anymore)",IF(A56&lt;&gt;"",CONCATENATE("[",A56,"] = {wayshrines={")&amp;IF(K56&lt;&gt;"",CONCATENATE(K56,","),"")&amp;IF(L56&lt;&gt;"",CONCATENATE(L56,","),"")&amp;IF(M56&lt;&gt;"",CONCATENATE(M56,","),"")&amp;CONCATENATE("}")&amp;IF(VALUE(N56)&gt;0,CONCATENATE(", traitsNeeded=",N56),"")&amp;CONCATENATE(", dlcId=",IF(T56&lt;&gt;"",T56,"DLC_BASE_GAME")),""),"")</f>
        <v>[74] = {wayshrines={133,133,133,}, traitsNeeded=8, dlcId=DLC_BASE_GAME</v>
      </c>
      <c r="BD56" s="21" t="str">
        <f>IF(F56&lt;&gt;"Not in the game (anymore)",IF(A56&lt;&gt;"",IF(Q56&lt;&gt;"",CONCATENATE(", zoneIds={",Q56),"")&amp;IF(Z56&lt;&gt;"",CONCATENATE(",",Z56),"")&amp;IF(AF56&lt;&gt;"",CONCATENATE(",",AF56),"")&amp;IF(AK56&lt;&gt;"",CONCATENATE(",",AK56),"")&amp;IF(AP56&lt;&gt;"",CONCATENATE(",",AP56),"")&amp;IF(AU56&lt;&gt;"",CONCATENATE(",",AU56),"")&amp;IF(Q56&lt;&gt;"",CONCATENATE("}",""),"")&amp;IF(OR(I56="true",I56="false",I56&lt;&gt;""), CONCATENATE(", veteran=", I56), ""),""),"")</f>
        <v>, zoneIds={347,347,347}, veteran=false</v>
      </c>
      <c r="BE56" s="21" t="str">
        <f>IF(F56&lt;&gt;"Not in the game (anymore)",IF(A56&lt;&gt;"",", setType="&amp;G56,"")&amp;IF(J56="true",", multiTrialSet=true",""),"")</f>
        <v>, setType=LIBSETS_SETTYPE_CRAFTED</v>
      </c>
      <c r="BF56" s="21" t="str">
        <f t="shared" si="0"/>
        <v/>
      </c>
      <c r="BG56" s="21" t="str">
        <f t="shared" si="1"/>
        <v>}, --Spectre\'s Eye / Schemenauge   [Coldharbour, Coldharbour, Coldharbour]</v>
      </c>
    </row>
    <row r="57" spans="1:59" x14ac:dyDescent="0.25">
      <c r="A57" s="5">
        <v>75</v>
      </c>
      <c r="B57" t="s">
        <v>804</v>
      </c>
      <c r="C57" t="s">
        <v>2581</v>
      </c>
      <c r="D57" s="3">
        <f>A57</f>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C57" s="43" t="str">
        <f>IF(AB57&lt;&gt;"",IF(AB57&lt;&gt;"LIBSETS_DROP_MECHANIC_MONSTER_NAME",VLOOKUP(AB57,'LibSets constants'!$I$4:$L$1003,3,FALSE),""),"")</f>
        <v/>
      </c>
      <c r="AD57" s="43" t="str">
        <f>IF(AB57&lt;&gt;"",IF(AB57&lt;&gt;"LIBSETS_DROP_MECHANIC_MONSTER_NAME",VLOOKUP(AB57,'LibSets constants'!$I$4:$L$1003,4,FALSE),""),"")</f>
        <v/>
      </c>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44"/>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IF(A57="???","--","")&amp;IF(F57&lt;&gt;"Not in the game (anymore)",IF(A57&lt;&gt;"",CONCATENATE("[",A57,"] = {wayshrines={")&amp;IF(K57&lt;&gt;"",CONCATENATE(K57,","),"")&amp;IF(L57&lt;&gt;"",CONCATENATE(L57,","),"")&amp;IF(M57&lt;&gt;"",CONCATENATE(M57,","),"")&amp;CONCATENATE("}")&amp;IF(VALUE(N57)&gt;0,CONCATENATE(", traitsNeeded=",N57),"")&amp;CONCATENATE(", dlcId=",IF(T57&lt;&gt;"",T57,"DLC_BASE_GAME")),""),"")</f>
        <v>[75] = {wayshrines={19,165,24,}, traitsNeeded=3, dlcId=DLC_BASE_GAME</v>
      </c>
      <c r="BD57" s="21" t="str">
        <f>IF(F57&lt;&gt;"Not in the game (anymore)",IF(A57&lt;&gt;"",IF(Q57&lt;&gt;"",CONCATENATE(", zoneIds={",Q57),"")&amp;IF(Z57&lt;&gt;"",CONCATENATE(",",Z57),"")&amp;IF(AF57&lt;&gt;"",CONCATENATE(",",AF57),"")&amp;IF(AK57&lt;&gt;"",CONCATENATE(",",AK57),"")&amp;IF(AP57&lt;&gt;"",CONCATENATE(",",AP57),"")&amp;IF(AU57&lt;&gt;"",CONCATENATE(",",AU57),"")&amp;IF(Q57&lt;&gt;"",CONCATENATE("}",""),"")&amp;IF(OR(I57="true",I57="false",I57&lt;&gt;""), CONCATENATE(", veteran=", I57), ""),""),"")</f>
        <v>, zoneIds={19,383,57}, veteran=false</v>
      </c>
      <c r="BE57" s="21" t="str">
        <f>IF(F57&lt;&gt;"Not in the game (anymore)",IF(A57&lt;&gt;"",", setType="&amp;G57,"")&amp;IF(J57="true",", multiTrialSet=true",""),"")</f>
        <v>, setType=LIBSETS_SETTYPE_CRAFTED</v>
      </c>
      <c r="BF57" s="21" t="str">
        <f t="shared" si="0"/>
        <v>, isProcSetAllowedInPvP=1</v>
      </c>
      <c r="BG57" s="21" t="str">
        <f t="shared" si="1"/>
        <v>}, --Torug\'s Pact / Torugs Pakt   [Stormhaven, Grahtwood, Deshaan]</v>
      </c>
    </row>
    <row r="58" spans="1:59" x14ac:dyDescent="0.25">
      <c r="A58" s="12">
        <v>76</v>
      </c>
      <c r="B58" t="s">
        <v>805</v>
      </c>
      <c r="C58" t="s">
        <v>806</v>
      </c>
      <c r="D58" s="3">
        <f>A58</f>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IF(A58="???","--","")&amp;IF(F58&lt;&gt;"Not in the game (anymore)",IF(A58&lt;&gt;"",CONCATENATE("[",A58,"] = {wayshrines={")&amp;IF(K58&lt;&gt;"",CONCATENATE(K58,","),"")&amp;IF(L58&lt;&gt;"",CONCATENATE(L58,","),"")&amp;IF(M58&lt;&gt;"",CONCATENATE(M58,","),"")&amp;CONCATENATE("}")&amp;IF(VALUE(N58)&gt;0,CONCATENATE(", traitsNeeded=",N58),"")&amp;CONCATENATE(", dlcId=",IF(T58&lt;&gt;"",T58,"DLC_BASE_GAME")),""),"")</f>
        <v>[76] = {wayshrines={-1,-1,-1,}, dlcId=DLC_BASE_GAME</v>
      </c>
      <c r="BD58" s="21" t="str">
        <f>IF(F58&lt;&gt;"Not in the game (anymore)",IF(A58&lt;&gt;"",IF(Q58&lt;&gt;"",CONCATENATE(", zoneIds={",Q58),"")&amp;IF(Z58&lt;&gt;"",CONCATENATE(",",Z58),"")&amp;IF(AF58&lt;&gt;"",CONCATENATE(",",AF58),"")&amp;IF(AK58&lt;&gt;"",CONCATENATE(",",AK58),"")&amp;IF(AP58&lt;&gt;"",CONCATENATE(",",AP58),"")&amp;IF(AU58&lt;&gt;"",CONCATENATE(",",AU58),"")&amp;IF(Q58&lt;&gt;"",CONCATENATE("}",""),"")&amp;IF(OR(I58="true",I58="false",I58&lt;&gt;""), CONCATENATE(", veteran=", I58), ""),""),"")</f>
        <v>, zoneIds={181}, veteran=false</v>
      </c>
      <c r="BE58" s="21" t="str">
        <f>IF(F58&lt;&gt;"Not in the game (anymore)",IF(A58&lt;&gt;"",", setType="&amp;G58,"")&amp;IF(J58="true",", multiTrialSet=true",""),"")</f>
        <v>, setType=LIBSETS_SETTYPE_CYRODIIL</v>
      </c>
      <c r="BF58" s="21" t="str">
        <f t="shared" si="0"/>
        <v>, isProcSetAllowedInPvP=1, dropMechanic={LIBSETS_DROP_MECHANIC_CITY_CYRODIIL_CROPSFORD}</v>
      </c>
      <c r="BG58" s="21" t="str">
        <f t="shared" si="1"/>
        <v>}, --Robes of Alteration Mastery / Roben der Veränderungsbeherrschung   [Cyrodiil]</v>
      </c>
    </row>
    <row r="59" spans="1:59" x14ac:dyDescent="0.25">
      <c r="A59" s="12">
        <v>77</v>
      </c>
      <c r="B59" t="s">
        <v>807</v>
      </c>
      <c r="C59" t="s">
        <v>808</v>
      </c>
      <c r="D59" s="3">
        <f>A59</f>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C59" s="43" t="str">
        <f>IF(AB59&lt;&gt;"",IF(AB59&lt;&gt;"LIBSETS_DROP_MECHANIC_MONSTER_NAME",VLOOKUP(AB59,'LibSets constants'!$I$4:$L$1003,3,FALSE),""),"")</f>
        <v/>
      </c>
      <c r="AD59" s="43" t="str">
        <f>IF(AB59&lt;&gt;"",IF(AB59&lt;&gt;"LIBSETS_DROP_MECHANIC_MONSTER_NAME",VLOOKUP(AB59,'LibSets constants'!$I$4:$L$1003,4,FALSE),""),"")</f>
        <v/>
      </c>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IF(A59="???","--","")&amp;IF(F59&lt;&gt;"Not in the game (anymore)",IF(A59&lt;&gt;"",CONCATENATE("[",A59,"] = {wayshrines={")&amp;IF(K59&lt;&gt;"",CONCATENATE(K59,","),"")&amp;IF(L59&lt;&gt;"",CONCATENATE(L59,","),"")&amp;IF(M59&lt;&gt;"",CONCATENATE(M59,","),"")&amp;CONCATENATE("}")&amp;IF(VALUE(N59)&gt;0,CONCATENATE(", traitsNeeded=",N59),"")&amp;CONCATENATE(", dlcId=",IF(T59&lt;&gt;"",T59,"DLC_BASE_GAME")),""),"")</f>
        <v>[77] = {wayshrines={196,196,196,}, dlcId=DLC_BASE_GAME</v>
      </c>
      <c r="BD59" s="21" t="str">
        <f>IF(F59&lt;&gt;"Not in the game (anymore)",IF(A59&lt;&gt;"",IF(Q59&lt;&gt;"",CONCATENATE(", zoneIds={",Q59),"")&amp;IF(Z59&lt;&gt;"",CONCATENATE(",",Z59),"")&amp;IF(AF59&lt;&gt;"",CONCATENATE(",",AF59),"")&amp;IF(AK59&lt;&gt;"",CONCATENATE(",",AK59),"")&amp;IF(AP59&lt;&gt;"",CONCATENATE(",",AP59),"")&amp;IF(AU59&lt;&gt;"",CONCATENATE(",",AU59),"")&amp;IF(Q59&lt;&gt;"",CONCATENATE("}",""),"")&amp;IF(OR(I59="true",I59="false",I59&lt;&gt;""), CONCATENATE(", veteran=", I59), ""),""),"")</f>
        <v>, zoneIds={22,104,104}, veteran=false</v>
      </c>
      <c r="BE59" s="21" t="str">
        <f>IF(F59&lt;&gt;"Not in the game (anymore)",IF(A59&lt;&gt;"",", setType="&amp;G59,"")&amp;IF(J59="true",", multiTrialSet=true",""),"")</f>
        <v>, setType=LIBSETS_SETTYPE_DUNGEON</v>
      </c>
      <c r="BF59" s="21" t="str">
        <f t="shared" si="0"/>
        <v/>
      </c>
      <c r="BG59" s="21" t="str">
        <f t="shared" si="1"/>
        <v>}, --Crusader / Glaubenskrieger   [Volenfell, Alik'r Desert, Alik'r Desert]</v>
      </c>
    </row>
    <row r="60" spans="1:59" x14ac:dyDescent="0.25">
      <c r="A60" s="5">
        <v>78</v>
      </c>
      <c r="B60" t="s">
        <v>809</v>
      </c>
      <c r="C60" t="s">
        <v>810</v>
      </c>
      <c r="D60" s="3">
        <f>A60</f>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C60" s="3" t="str">
        <f>IF(AB60&lt;&gt;"",IF(AB60&lt;&gt;"LIBSETS_DROP_MECHANIC_MONSTER_NAME",VLOOKUP(AB60,'LibSets constants'!$I$4:$L$1003,3,FALSE),""),"")</f>
        <v/>
      </c>
      <c r="AD60" s="3" t="str">
        <f>IF(AB60&lt;&gt;"",IF(AB60&lt;&gt;"LIBSETS_DROP_MECHANIC_MONSTER_NAME",VLOOKUP(AB60,'LibSets constants'!$I$4:$L$1003,4,FALSE),""),"")</f>
        <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44"/>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IF(A60="???","--","")&amp;IF(F60&lt;&gt;"Not in the game (anymore)",IF(A60&lt;&gt;"",CONCATENATE("[",A60,"] = {wayshrines={")&amp;IF(K60&lt;&gt;"",CONCATENATE(K60,","),"")&amp;IF(L60&lt;&gt;"",CONCATENATE(L60,","),"")&amp;IF(M60&lt;&gt;"",CONCATENATE(M60,","),"")&amp;CONCATENATE("}")&amp;IF(VALUE(N60)&gt;0,CONCATENATE(", traitsNeeded=",N60),"")&amp;CONCATENATE(", dlcId=",IF(T60&lt;&gt;"",T60,"DLC_BASE_GAME")),""),"")</f>
        <v>[78] = {wayshrines={9,154,51,}, traitsNeeded=4, dlcId=DLC_BASE_GAME</v>
      </c>
      <c r="BD60" s="21" t="str">
        <f>IF(F60&lt;&gt;"Not in the game (anymore)",IF(A60&lt;&gt;"",IF(Q60&lt;&gt;"",CONCATENATE(", zoneIds={",Q60),"")&amp;IF(Z60&lt;&gt;"",CONCATENATE(",",Z60),"")&amp;IF(AF60&lt;&gt;"",CONCATENATE(",",AF60),"")&amp;IF(AK60&lt;&gt;"",CONCATENATE(",",AK60),"")&amp;IF(AP60&lt;&gt;"",CONCATENATE(",",AP60),"")&amp;IF(AU60&lt;&gt;"",CONCATENATE(",",AU60),"")&amp;IF(Q60&lt;&gt;"",CONCATENATE("}",""),"")&amp;IF(OR(I60="true",I60="false",I60&lt;&gt;""), CONCATENATE(", veteran=", I60), ""),""),"")</f>
        <v>, zoneIds={20,108,117}, veteran=false</v>
      </c>
      <c r="BE60" s="21" t="str">
        <f>IF(F60&lt;&gt;"Not in the game (anymore)",IF(A60&lt;&gt;"",", setType="&amp;G60,"")&amp;IF(J60="true",", multiTrialSet=true",""),"")</f>
        <v>, setType=LIBSETS_SETTYPE_CRAFTED</v>
      </c>
      <c r="BF60" s="21" t="str">
        <f t="shared" si="0"/>
        <v/>
      </c>
      <c r="BG60" s="21" t="str">
        <f t="shared" si="1"/>
        <v>}, --Hist Bark / Histrinde   [Rivenspire, Greenshade, Shadowfen]</v>
      </c>
    </row>
    <row r="61" spans="1:59" x14ac:dyDescent="0.25">
      <c r="A61" s="5">
        <v>79</v>
      </c>
      <c r="B61" t="s">
        <v>811</v>
      </c>
      <c r="C61" t="s">
        <v>2582</v>
      </c>
      <c r="D61" s="3">
        <f>A61</f>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C61" s="43" t="str">
        <f>IF(AB61&lt;&gt;"",IF(AB61&lt;&gt;"LIBSETS_DROP_MECHANIC_MONSTER_NAME",VLOOKUP(AB61,'LibSets constants'!$I$4:$L$1003,3,FALSE),""),"")</f>
        <v/>
      </c>
      <c r="AD61" s="43" t="str">
        <f>IF(AB61&lt;&gt;"",IF(AB61&lt;&gt;"LIBSETS_DROP_MECHANIC_MONSTER_NAME",VLOOKUP(AB61,'LibSets constants'!$I$4:$L$1003,4,FALSE),""),"")</f>
        <v/>
      </c>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44"/>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IF(A61="???","--","")&amp;IF(F61&lt;&gt;"Not in the game (anymore)",IF(A61&lt;&gt;"",CONCATENATE("[",A61,"] = {wayshrines={")&amp;IF(K61&lt;&gt;"",CONCATENATE(K61,","),"")&amp;IF(L61&lt;&gt;"",CONCATENATE(L61,","),"")&amp;IF(M61&lt;&gt;"",CONCATENATE(M61,","),"")&amp;CONCATENATE("}")&amp;IF(VALUE(N61)&gt;0,CONCATENATE(", traitsNeeded=",N61),"")&amp;CONCATENATE(", dlcId=",IF(T61&lt;&gt;"",T61,"DLC_BASE_GAME")),""),"")</f>
        <v>[79] = {wayshrines={35,144,111,}, traitsNeeded=6, dlcId=DLC_BASE_GAME</v>
      </c>
      <c r="BD61" s="21" t="str">
        <f>IF(F61&lt;&gt;"Not in the game (anymore)",IF(A61&lt;&gt;"",IF(Q61&lt;&gt;"",CONCATENATE(", zoneIds={",Q61),"")&amp;IF(Z61&lt;&gt;"",CONCATENATE(",",Z61),"")&amp;IF(AF61&lt;&gt;"",CONCATENATE(",",AF61),"")&amp;IF(AK61&lt;&gt;"",CONCATENATE(",",AK61),"")&amp;IF(AP61&lt;&gt;"",CONCATENATE(",",AP61),"")&amp;IF(AU61&lt;&gt;"",CONCATENATE(",",AU61),"")&amp;IF(Q61&lt;&gt;"",CONCATENATE("}",""),"")&amp;IF(OR(I61="true",I61="false",I61&lt;&gt;""), CONCATENATE(", veteran=", I61), ""),""),"")</f>
        <v>, zoneIds={92,382,103}, veteran=false</v>
      </c>
      <c r="BE61" s="21" t="str">
        <f>IF(F61&lt;&gt;"Not in the game (anymore)",IF(A61&lt;&gt;"",", setType="&amp;G61,"")&amp;IF(J61="true",", multiTrialSet=true",""),"")</f>
        <v>, setType=LIBSETS_SETTYPE_CRAFTED</v>
      </c>
      <c r="BF61" s="21" t="str">
        <f t="shared" si="0"/>
        <v>, isProcSetAllowedInPvP=1</v>
      </c>
      <c r="BG61" s="21" t="str">
        <f t="shared" si="1"/>
        <v>}, --Willow\'s Path / Weidenpfad   [Bangkorai, Reaper's March, The Rift]</v>
      </c>
    </row>
    <row r="62" spans="1:59" x14ac:dyDescent="0.25">
      <c r="A62" s="5">
        <v>80</v>
      </c>
      <c r="B62" t="s">
        <v>812</v>
      </c>
      <c r="C62" t="s">
        <v>2583</v>
      </c>
      <c r="D62" s="3">
        <f>A62</f>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C62" s="3" t="str">
        <f>IF(AB62&lt;&gt;"",IF(AB62&lt;&gt;"LIBSETS_DROP_MECHANIC_MONSTER_NAME",VLOOKUP(AB62,'LibSets constants'!$I$4:$L$1003,3,FALSE),""),"")</f>
        <v/>
      </c>
      <c r="AD62" s="3" t="str">
        <f>IF(AB62&lt;&gt;"",IF(AB62&lt;&gt;"LIBSETS_DROP_MECHANIC_MONSTER_NAME",VLOOKUP(AB62,'LibSets constants'!$I$4:$L$1003,4,FALSE),""),"")</f>
        <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44"/>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IF(A62="???","--","")&amp;IF(F62&lt;&gt;"Not in the game (anymore)",IF(A62&lt;&gt;"",CONCATENATE("[",A62,"] = {wayshrines={")&amp;IF(K62&lt;&gt;"",CONCATENATE(K62,","),"")&amp;IF(L62&lt;&gt;"",CONCATENATE(L62,","),"")&amp;IF(M62&lt;&gt;"",CONCATENATE(M62,","),"")&amp;CONCATENATE("}")&amp;IF(VALUE(N62)&gt;0,CONCATENATE(", traitsNeeded=",N62),"")&amp;CONCATENATE(", dlcId=",IF(T62&lt;&gt;"",T62,"DLC_BASE_GAME")),""),"")</f>
        <v>[80] = {wayshrines={39,161,113,}, traitsNeeded=6, dlcId=DLC_BASE_GAME</v>
      </c>
      <c r="BD62" s="21" t="str">
        <f>IF(F62&lt;&gt;"Not in the game (anymore)",IF(A62&lt;&gt;"",IF(Q62&lt;&gt;"",CONCATENATE(", zoneIds={",Q62),"")&amp;IF(Z62&lt;&gt;"",CONCATENATE(",",Z62),"")&amp;IF(AF62&lt;&gt;"",CONCATENATE(",",AF62),"")&amp;IF(AK62&lt;&gt;"",CONCATENATE(",",AK62),"")&amp;IF(AP62&lt;&gt;"",CONCATENATE(",",AP62),"")&amp;IF(AU62&lt;&gt;"",CONCATENATE(",",AU62),"")&amp;IF(Q62&lt;&gt;"",CONCATENATE("}",""),"")&amp;IF(OR(I62="true",I62="false",I62&lt;&gt;""), CONCATENATE(", veteran=", I62), ""),""),"")</f>
        <v>, zoneIds={92,382,103}, veteran=false</v>
      </c>
      <c r="BE62" s="21" t="str">
        <f>IF(F62&lt;&gt;"Not in the game (anymore)",IF(A62&lt;&gt;"",", setType="&amp;G62,"")&amp;IF(J62="true",", multiTrialSet=true",""),"")</f>
        <v>, setType=LIBSETS_SETTYPE_CRAFTED</v>
      </c>
      <c r="BF62" s="21" t="str">
        <f t="shared" si="0"/>
        <v/>
      </c>
      <c r="BG62" s="21" t="str">
        <f t="shared" si="1"/>
        <v>}, --Hunding\'s Rage / Hundings Zorn   [Bangkorai, Reaper's March, The Rift]</v>
      </c>
    </row>
    <row r="63" spans="1:59" x14ac:dyDescent="0.25">
      <c r="A63" s="5">
        <v>81</v>
      </c>
      <c r="B63" t="s">
        <v>813</v>
      </c>
      <c r="C63" t="s">
        <v>814</v>
      </c>
      <c r="D63" s="3">
        <f>A63</f>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C63" s="43" t="str">
        <f>IF(AB63&lt;&gt;"",IF(AB63&lt;&gt;"LIBSETS_DROP_MECHANIC_MONSTER_NAME",VLOOKUP(AB63,'LibSets constants'!$I$4:$L$1003,3,FALSE),""),"")</f>
        <v/>
      </c>
      <c r="AD63" s="43" t="str">
        <f>IF(AB63&lt;&gt;"",IF(AB63&lt;&gt;"LIBSETS_DROP_MECHANIC_MONSTER_NAME",VLOOKUP(AB63,'LibSets constants'!$I$4:$L$1003,4,FALSE),""),"")</f>
        <v/>
      </c>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44"/>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IF(A63="???","--","")&amp;IF(F63&lt;&gt;"Not in the game (anymore)",IF(A63&lt;&gt;"",CONCATENATE("[",A63,"] = {wayshrines={")&amp;IF(K63&lt;&gt;"",CONCATENATE(K63,","),"")&amp;IF(L63&lt;&gt;"",CONCATENATE(L63,","),"")&amp;IF(M63&lt;&gt;"",CONCATENATE(M63,","),"")&amp;CONCATENATE("}")&amp;IF(VALUE(N63)&gt;0,CONCATENATE(", traitsNeeded=",N63),"")&amp;CONCATENATE(", dlcId=",IF(T63&lt;&gt;"",T63,"DLC_BASE_GAME")),""),"")</f>
        <v>[81] = {wayshrines={137,103,89,}, traitsNeeded=5, dlcId=DLC_BASE_GAME</v>
      </c>
      <c r="BD63" s="21" t="str">
        <f>IF(F63&lt;&gt;"Not in the game (anymore)",IF(A63&lt;&gt;"",IF(Q63&lt;&gt;"",CONCATENATE(", zoneIds={",Q63),"")&amp;IF(Z63&lt;&gt;"",CONCATENATE(",",Z63),"")&amp;IF(AF63&lt;&gt;"",CONCATENATE(",",AF63),"")&amp;IF(AK63&lt;&gt;"",CONCATENATE(",",AK63),"")&amp;IF(AP63&lt;&gt;"",CONCATENATE(",",AP63),"")&amp;IF(AU63&lt;&gt;"",CONCATENATE(",",AU63),"")&amp;IF(Q63&lt;&gt;"",CONCATENATE("}",""),"")&amp;IF(OR(I63="true",I63="false",I63&lt;&gt;""), CONCATENATE(", veteran=", I63), ""),""),"")</f>
        <v>, zoneIds={104,58,101}, veteran=false</v>
      </c>
      <c r="BE63" s="21" t="str">
        <f>IF(F63&lt;&gt;"Not in the game (anymore)",IF(A63&lt;&gt;"",", setType="&amp;G63,"")&amp;IF(J63="true",", multiTrialSet=true",""),"")</f>
        <v>, setType=LIBSETS_SETTYPE_CRAFTED</v>
      </c>
      <c r="BF63" s="21" t="str">
        <f t="shared" si="0"/>
        <v/>
      </c>
      <c r="BG63" s="21" t="str">
        <f t="shared" si="1"/>
        <v>}, --Song of Lamae / Lied der Lamien   [Alik'r Desert, Malabal Tor, Eastmarch]</v>
      </c>
    </row>
    <row r="64" spans="1:59" x14ac:dyDescent="0.25">
      <c r="A64" s="5">
        <v>82</v>
      </c>
      <c r="B64" t="s">
        <v>815</v>
      </c>
      <c r="C64" t="s">
        <v>2584</v>
      </c>
      <c r="D64" s="3">
        <f>A64</f>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C64" s="3" t="str">
        <f>IF(AB64&lt;&gt;"",IF(AB64&lt;&gt;"LIBSETS_DROP_MECHANIC_MONSTER_NAME",VLOOKUP(AB64,'LibSets constants'!$I$4:$L$1003,3,FALSE),""),"")</f>
        <v/>
      </c>
      <c r="AD64" s="3" t="str">
        <f>IF(AB64&lt;&gt;"",IF(AB64&lt;&gt;"LIBSETS_DROP_MECHANIC_MONSTER_NAME",VLOOKUP(AB64,'LibSets constants'!$I$4:$L$1003,4,FALSE),""),"")</f>
        <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44"/>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IF(A64="???","--","")&amp;IF(F64&lt;&gt;"Not in the game (anymore)",IF(A64&lt;&gt;"",CONCATENATE("[",A64,"] = {wayshrines={")&amp;IF(K64&lt;&gt;"",CONCATENATE(K64,","),"")&amp;IF(L64&lt;&gt;"",CONCATENATE(L64,","),"")&amp;IF(M64&lt;&gt;"",CONCATENATE(M64,","),"")&amp;CONCATENATE("}")&amp;IF(VALUE(N64)&gt;0,CONCATENATE(", traitsNeeded=",N64),"")&amp;CONCATENATE(", dlcId=",IF(T64&lt;&gt;"",T64,"DLC_BASE_GAME")),""),"")</f>
        <v>[82] = {wayshrines={155,105,95,}, traitsNeeded=5, dlcId=DLC_BASE_GAME</v>
      </c>
      <c r="BD64" s="21" t="str">
        <f>IF(F64&lt;&gt;"Not in the game (anymore)",IF(A64&lt;&gt;"",IF(Q64&lt;&gt;"",CONCATENATE(", zoneIds={",Q64),"")&amp;IF(Z64&lt;&gt;"",CONCATENATE(",",Z64),"")&amp;IF(AF64&lt;&gt;"",CONCATENATE(",",AF64),"")&amp;IF(AK64&lt;&gt;"",CONCATENATE(",",AK64),"")&amp;IF(AP64&lt;&gt;"",CONCATENATE(",",AP64),"")&amp;IF(AU64&lt;&gt;"",CONCATENATE(",",AU64),"")&amp;IF(Q64&lt;&gt;"",CONCATENATE("}",""),"")&amp;IF(OR(I64="true",I64="false",I64&lt;&gt;""), CONCATENATE(", veteran=", I64), ""),""),"")</f>
        <v>, zoneIds={104,58,101}, veteran=false</v>
      </c>
      <c r="BE64" s="21" t="str">
        <f>IF(F64&lt;&gt;"Not in the game (anymore)",IF(A64&lt;&gt;"",", setType="&amp;G64,"")&amp;IF(J64="true",", multiTrialSet=true",""),"")</f>
        <v>, setType=LIBSETS_SETTYPE_CRAFTED</v>
      </c>
      <c r="BF64" s="21" t="str">
        <f t="shared" si="0"/>
        <v/>
      </c>
      <c r="BG64" s="21" t="str">
        <f t="shared" si="1"/>
        <v>}, --Alessia\'s Bulwark / Alessias Bollwerk   [Alik'r Desert, Malabal Tor, Eastmarch]</v>
      </c>
    </row>
    <row r="65" spans="1:59" x14ac:dyDescent="0.25">
      <c r="A65" s="12">
        <v>83</v>
      </c>
      <c r="B65" t="s">
        <v>816</v>
      </c>
      <c r="C65" t="s">
        <v>817</v>
      </c>
      <c r="D65" s="3">
        <f>A65</f>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IF(A65="???","--","")&amp;IF(F65&lt;&gt;"Not in the game (anymore)",IF(A65&lt;&gt;"",CONCATENATE("[",A65,"] = {wayshrines={")&amp;IF(K65&lt;&gt;"",CONCATENATE(K65,","),"")&amp;IF(L65&lt;&gt;"",CONCATENATE(L65,","),"")&amp;IF(M65&lt;&gt;"",CONCATENATE(M65,","),"")&amp;CONCATENATE("}")&amp;IF(VALUE(N65)&gt;0,CONCATENATE(", traitsNeeded=",N65),"")&amp;CONCATENATE(", dlcId=",IF(T65&lt;&gt;"",T65,"DLC_BASE_GAME")),""),"")</f>
        <v>[83] = {wayshrines={-1,-1,-1,}, dlcId=DLC_BASE_GAME</v>
      </c>
      <c r="BD65" s="21" t="str">
        <f>IF(F65&lt;&gt;"Not in the game (anymore)",IF(A65&lt;&gt;"",IF(Q65&lt;&gt;"",CONCATENATE(", zoneIds={",Q65),"")&amp;IF(Z65&lt;&gt;"",CONCATENATE(",",Z65),"")&amp;IF(AF65&lt;&gt;"",CONCATENATE(",",AF65),"")&amp;IF(AK65&lt;&gt;"",CONCATENATE(",",AK65),"")&amp;IF(AP65&lt;&gt;"",CONCATENATE(",",AP65),"")&amp;IF(AU65&lt;&gt;"",CONCATENATE(",",AU65),"")&amp;IF(Q65&lt;&gt;"",CONCATENATE("}",""),"")&amp;IF(OR(I65="true",I65="false",I65&lt;&gt;""), CONCATENATE(", veteran=", I65), ""),""),"")</f>
        <v>, zoneIds={181}, veteran=false</v>
      </c>
      <c r="BE65" s="21" t="str">
        <f>IF(F65&lt;&gt;"Not in the game (anymore)",IF(A65&lt;&gt;"",", setType="&amp;G65,"")&amp;IF(J65="true",", multiTrialSet=true",""),"")</f>
        <v>, setType=LIBSETS_SETTYPE_CYRODIIL</v>
      </c>
      <c r="BF65" s="21" t="str">
        <f t="shared" si="0"/>
        <v>, isProcSetAllowedInPvP=1, dropMechanic={LIBSETS_DROP_MECHANIC_CITY_CYRODIIL_VLASTARUS}</v>
      </c>
      <c r="BG65" s="21" t="str">
        <f t="shared" si="1"/>
        <v>}, --Elf Bane / Elfenfluch   [Cyrodiil]</v>
      </c>
    </row>
    <row r="66" spans="1:59" x14ac:dyDescent="0.25">
      <c r="A66" s="5">
        <v>84</v>
      </c>
      <c r="B66" t="s">
        <v>818</v>
      </c>
      <c r="C66" t="s">
        <v>2585</v>
      </c>
      <c r="D66" s="3">
        <f>A66</f>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C66" s="43" t="str">
        <f>IF(AB66&lt;&gt;"",IF(AB66&lt;&gt;"LIBSETS_DROP_MECHANIC_MONSTER_NAME",VLOOKUP(AB66,'LibSets constants'!$I$4:$L$1003,3,FALSE),""),"")</f>
        <v/>
      </c>
      <c r="AD66" s="43" t="str">
        <f>IF(AB66&lt;&gt;"",IF(AB66&lt;&gt;"LIBSETS_DROP_MECHANIC_MONSTER_NAME",VLOOKUP(AB66,'LibSets constants'!$I$4:$L$1003,4,FALSE),""),"")</f>
        <v/>
      </c>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IF(A66="???","--","")&amp;IF(F66&lt;&gt;"Not in the game (anymore)",IF(A66&lt;&gt;"",CONCATENATE("[",A66,"] = {wayshrines={")&amp;IF(K66&lt;&gt;"",CONCATENATE(K66,","),"")&amp;IF(L66&lt;&gt;"",CONCATENATE(L66,","),"")&amp;IF(M66&lt;&gt;"",CONCATENATE(M66,","),"")&amp;CONCATENATE("}")&amp;IF(VALUE(N66)&gt;0,CONCATENATE(", traitsNeeded=",N66),"")&amp;CONCATENATE(", dlcId=",IF(T66&lt;&gt;"",T66,"DLC_BASE_GAME")),""),"")</f>
        <v>[84] = {wayshrines={-2,-2,-2,}, traitsNeeded=8, dlcId=DLC_BASE_GAME</v>
      </c>
      <c r="BD66" s="21" t="str">
        <f>IF(F66&lt;&gt;"Not in the game (anymore)",IF(A66&lt;&gt;"",IF(Q66&lt;&gt;"",CONCATENATE(", zoneIds={",Q66),"")&amp;IF(Z66&lt;&gt;"",CONCATENATE(",",Z66),"")&amp;IF(AF66&lt;&gt;"",CONCATENATE(",",AF66),"")&amp;IF(AK66&lt;&gt;"",CONCATENATE(",",AK66),"")&amp;IF(AP66&lt;&gt;"",CONCATENATE(",",AP66),"")&amp;IF(AU66&lt;&gt;"",CONCATENATE(",",AU66),"")&amp;IF(Q66&lt;&gt;"",CONCATENATE("}",""),"")&amp;IF(OR(I66="true",I66="false",I66&lt;&gt;""), CONCATENATE(", veteran=", I66), ""),""),"")</f>
        <v>, zoneIds={208,643}, veteran=false</v>
      </c>
      <c r="BE66" s="21" t="str">
        <f>IF(F66&lt;&gt;"Not in the game (anymore)",IF(A66&lt;&gt;"",", setType="&amp;G66,"")&amp;IF(J66="true",", multiTrialSet=true",""),"")</f>
        <v>, setType=LIBSETS_SETTYPE_CRAFTED</v>
      </c>
      <c r="BF66" s="21" t="str">
        <f t="shared" si="0"/>
        <v>, isProcSetAllowedInPvP=1</v>
      </c>
      <c r="BG66" s="21" t="str">
        <f t="shared" si="1"/>
        <v>}, --Orgnum\'s Scales / Orgnums Schuppen   [The Earth Forge, Imperial Sewers]</v>
      </c>
    </row>
    <row r="67" spans="1:59" x14ac:dyDescent="0.25">
      <c r="A67" s="12">
        <v>85</v>
      </c>
      <c r="B67" t="s">
        <v>819</v>
      </c>
      <c r="C67" t="s">
        <v>2586</v>
      </c>
      <c r="D67" s="3">
        <f>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IF(F67&lt;&gt;"Not in the game (anymore)",IF(A67&lt;&gt;"",", setType="&amp;G67,"")&amp;IF(J67="true",", multiTrialSet=true",""),"")</f>
        <v>, setType=LIBSETS_SETTYPE_CYRODIIL</v>
      </c>
      <c r="BF67" s="21" t="str">
        <f t="shared" si="0"/>
        <v>, dropMechanic={LIBSETS_DROP_MECHANIC_CITY_CYRODIIL_CROPSFORD}</v>
      </c>
      <c r="BG67" s="21" t="str">
        <f t="shared" si="1"/>
        <v>}, --Almalexia\'s Mercy / Almalexias Gnade   [Cyrodiil]</v>
      </c>
    </row>
    <row r="68" spans="1:59" x14ac:dyDescent="0.25">
      <c r="A68" s="12">
        <v>86</v>
      </c>
      <c r="B68" t="s">
        <v>820</v>
      </c>
      <c r="C68" t="s">
        <v>2587</v>
      </c>
      <c r="D68" s="3">
        <f>A68</f>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t="str">
        <f>IF(AND(G68&lt;&gt;"LIBSETS_SETTYPE_BATTLEGROUND",G68&lt;&gt;"LIBSETS_SETTYPE_SPECIAL"),IF(AL68&lt;&gt;"",VLOOKUP(AL68,'ESO zone constants'!$D$3:$H$4953,5,FALSE),""),"")</f>
        <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 veteran=false</v>
      </c>
      <c r="BE68" s="21" t="str">
        <f>IF(F68&lt;&gt;"Not in the game (anymore)",IF(A68&lt;&gt;"",", setType="&amp;G68,"")&amp;IF(J68="true",", multiTrialSet=true",""),"")</f>
        <v>, setType=LIBSETS_SETTYPE_OVERLAND</v>
      </c>
      <c r="BF68" s="21" t="str">
        <f t="shared" ref="BF68:BF131" si="2">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3">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v>
      </c>
    </row>
    <row r="69" spans="1:59" x14ac:dyDescent="0.25">
      <c r="A69" s="5">
        <v>87</v>
      </c>
      <c r="B69" t="s">
        <v>821</v>
      </c>
      <c r="C69" t="s">
        <v>822</v>
      </c>
      <c r="D69" s="3">
        <f>A69</f>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C69" s="3" t="str">
        <f>IF(AB69&lt;&gt;"",IF(AB69&lt;&gt;"LIBSETS_DROP_MECHANIC_MONSTER_NAME",VLOOKUP(AB69,'LibSets constants'!$I$4:$L$1003,3,FALSE),""),"")</f>
        <v/>
      </c>
      <c r="AD69" s="3" t="str">
        <f>IF(AB69&lt;&gt;"",IF(AB69&lt;&gt;"LIBSETS_DROP_MECHANIC_MONSTER_NAME",VLOOKUP(AB69,'LibSets constants'!$I$4:$L$1003,4,FALSE),""),"")</f>
        <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IF(A69="???","--","")&amp;IF(F69&lt;&gt;"Not in the game (anymore)",IF(A69&lt;&gt;"",CONCATENATE("[",A69,"] = {wayshrines={")&amp;IF(K69&lt;&gt;"",CONCATENATE(K69,","),"")&amp;IF(L69&lt;&gt;"",CONCATENATE(L69,","),"")&amp;IF(M69&lt;&gt;"",CONCATENATE(M69,","),"")&amp;CONCATENATE("}")&amp;IF(VALUE(N69)&gt;0,CONCATENATE(", traitsNeeded=",N69),"")&amp;CONCATENATE(", dlcId=",IF(T69&lt;&gt;"",T69,"DLC_BASE_GAME")),""),"")</f>
        <v>[87] = {wayshrines={-2,-2,-2,}, traitsNeeded=8, dlcId=DLC_BASE_GAME</v>
      </c>
      <c r="BD69" s="21" t="str">
        <f>IF(F69&lt;&gt;"Not in the game (anymore)",IF(A69&lt;&gt;"",IF(Q69&lt;&gt;"",CONCATENATE(", zoneIds={",Q69),"")&amp;IF(Z69&lt;&gt;"",CONCATENATE(",",Z69),"")&amp;IF(AF69&lt;&gt;"",CONCATENATE(",",AF69),"")&amp;IF(AK69&lt;&gt;"",CONCATENATE(",",AK69),"")&amp;IF(AP69&lt;&gt;"",CONCATENATE(",",AP69),"")&amp;IF(AU69&lt;&gt;"",CONCATENATE(",",AU69),"")&amp;IF(Q69&lt;&gt;"",CONCATENATE("}",""),"")&amp;IF(OR(I69="true",I69="false",I69&lt;&gt;""), CONCATENATE(", veteran=", I69), ""),""),"")</f>
        <v>, zoneIds={267,643}, veteran=false</v>
      </c>
      <c r="BE69" s="21" t="str">
        <f>IF(F69&lt;&gt;"Not in the game (anymore)",IF(A69&lt;&gt;"",", setType="&amp;G69,"")&amp;IF(J69="true",", multiTrialSet=true",""),"")</f>
        <v>, setType=LIBSETS_SETTYPE_CRAFTED</v>
      </c>
      <c r="BF69" s="21" t="str">
        <f t="shared" si="2"/>
        <v>, isProcSetAllowedInPvP=1</v>
      </c>
      <c r="BG69" s="21" t="str">
        <f t="shared" si="3"/>
        <v>}, --Eyes of Mara / Augen von Mara   [Eyevea, Imperial Sewers]</v>
      </c>
    </row>
    <row r="70" spans="1:59" x14ac:dyDescent="0.25">
      <c r="A70" s="12">
        <v>88</v>
      </c>
      <c r="B70" t="s">
        <v>823</v>
      </c>
      <c r="C70" t="s">
        <v>824</v>
      </c>
      <c r="D70" s="3">
        <f>A70</f>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C70" s="3" t="str">
        <f>IF(AB70&lt;&gt;"",IF(AB70&lt;&gt;"LIBSETS_DROP_MECHANIC_MONSTER_NAME",VLOOKUP(AB70,'LibSets constants'!$I$4:$L$1003,3,FALSE),""),"")</f>
        <v/>
      </c>
      <c r="AD70" s="3" t="str">
        <f>IF(AB70&lt;&gt;"",IF(AB70&lt;&gt;"LIBSETS_DROP_MECHANIC_MONSTER_NAME",VLOOKUP(AB70,'LibSets constants'!$I$4:$L$1003,4,FALSE),""),"")</f>
        <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IF(A70="???","--","")&amp;IF(F70&lt;&gt;"Not in the game (anymore)",IF(A70&lt;&gt;"",CONCATENATE("[",A70,"] = {wayshrines={")&amp;IF(K70&lt;&gt;"",CONCATENATE(K70,","),"")&amp;IF(L70&lt;&gt;"",CONCATENATE(L70,","),"")&amp;IF(M70&lt;&gt;"",CONCATENATE(M70,","),"")&amp;CONCATENATE("}")&amp;IF(VALUE(N70)&gt;0,CONCATENATE(", traitsNeeded=",N70),"")&amp;CONCATENATE(", dlcId=",IF(T70&lt;&gt;"",T70,"DLC_BASE_GAME")),""),"")</f>
        <v>[88] = {wayshrines={270,270,270,}, dlcId=DLC_BASE_GAME</v>
      </c>
      <c r="BD70" s="21" t="str">
        <f>IF(F70&lt;&gt;"Not in the game (anymore)",IF(A70&lt;&gt;"",IF(Q70&lt;&gt;"",CONCATENATE(", zoneIds={",Q70),"")&amp;IF(Z70&lt;&gt;"",CONCATENATE(",",Z70),"")&amp;IF(AF70&lt;&gt;"",CONCATENATE(",",AF70),"")&amp;IF(AK70&lt;&gt;"",CONCATENATE(",",AK70),"")&amp;IF(AP70&lt;&gt;"",CONCATENATE(",",AP70),"")&amp;IF(AU70&lt;&gt;"",CONCATENATE(",",AU70),"")&amp;IF(Q70&lt;&gt;"",CONCATENATE("}",""),"")&amp;IF(OR(I70="true",I70="false",I70&lt;&gt;""), CONCATENATE(", veteran=", I70), ""),""),"")</f>
        <v>, zoneIds={635,888,888}, veteran=false</v>
      </c>
      <c r="BE70" s="21" t="str">
        <f>IF(F70&lt;&gt;"Not in the game (anymore)",IF(A70&lt;&gt;"",", setType="&amp;G70,"")&amp;IF(J70="true",", multiTrialSet=true",""),"")</f>
        <v>, setType=LIBSETS_SETTYPE_ARENA</v>
      </c>
      <c r="BF70" s="21" t="str">
        <f t="shared" si="2"/>
        <v>, isProcSetAllowedInPvP=1, dropMechanic={LIBSETS_DROP_MECHANIC_ARENA_STAGE_CHEST}</v>
      </c>
      <c r="BG70" s="21" t="str">
        <f t="shared" si="3"/>
        <v>}, --Robes of Destruction Mastery / Roben der Zerstörungsbeherrschung   [Dragonstar Arena, Craglorn, Craglorn]</v>
      </c>
    </row>
    <row r="71" spans="1:59" x14ac:dyDescent="0.25">
      <c r="A71" s="12">
        <v>89</v>
      </c>
      <c r="B71" t="s">
        <v>825</v>
      </c>
      <c r="C71" t="s">
        <v>826</v>
      </c>
      <c r="D71" s="3">
        <f>A71</f>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IF(A71="???","--","")&amp;IF(F71&lt;&gt;"Not in the game (anymore)",IF(A71&lt;&gt;"",CONCATENATE("[",A71,"] = {wayshrines={")&amp;IF(K71&lt;&gt;"",CONCATENATE(K71,","),"")&amp;IF(L71&lt;&gt;"",CONCATENATE(L71,","),"")&amp;IF(M71&lt;&gt;"",CONCATENATE(M71,","),"")&amp;CONCATENATE("}")&amp;IF(VALUE(N71)&gt;0,CONCATENATE(", traitsNeeded=",N71),"")&amp;CONCATENATE(", dlcId=",IF(T71&lt;&gt;"",T71,"DLC_BASE_GAME")),""),"")</f>
        <v>[89] = {wayshrines={-1,-1,-1,}, dlcId=DLC_BASE_GAME</v>
      </c>
      <c r="BD71" s="21" t="str">
        <f>IF(F71&lt;&gt;"Not in the game (anymore)",IF(A71&lt;&gt;"",IF(Q71&lt;&gt;"",CONCATENATE(", zoneIds={",Q71),"")&amp;IF(Z71&lt;&gt;"",CONCATENATE(",",Z71),"")&amp;IF(AF71&lt;&gt;"",CONCATENATE(",",AF71),"")&amp;IF(AK71&lt;&gt;"",CONCATENATE(",",AK71),"")&amp;IF(AP71&lt;&gt;"",CONCATENATE(",",AP71),"")&amp;IF(AU71&lt;&gt;"",CONCATENATE(",",AU71),"")&amp;IF(Q71&lt;&gt;"",CONCATENATE("}",""),"")&amp;IF(OR(I71="true",I71="false",I71&lt;&gt;""), CONCATENATE(", veteran=", I71), ""),""),"")</f>
        <v>, zoneIds={181}, veteran=false</v>
      </c>
      <c r="BE71" s="21" t="str">
        <f>IF(F71&lt;&gt;"Not in the game (anymore)",IF(A71&lt;&gt;"",", setType="&amp;G71,"")&amp;IF(J71="true",", multiTrialSet=true",""),"")</f>
        <v>, setType=LIBSETS_SETTYPE_CYRODIIL</v>
      </c>
      <c r="BF71" s="21" t="str">
        <f t="shared" si="2"/>
        <v>, dropMechanic={LIBSETS_DROP_MECHANIC_CITY_CYRODIIL_BRUMA}</v>
      </c>
      <c r="BG71" s="21" t="str">
        <f t="shared" si="3"/>
        <v>}, --Sentry / Wachposten   [Cyrodiil]</v>
      </c>
    </row>
    <row r="72" spans="1:59" x14ac:dyDescent="0.25">
      <c r="A72" s="12">
        <v>90</v>
      </c>
      <c r="B72" t="s">
        <v>827</v>
      </c>
      <c r="C72" t="s">
        <v>2588</v>
      </c>
      <c r="D72" s="3">
        <f>A72</f>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t="str">
        <f>IF(AND(G72&lt;&gt;"LIBSETS_SETTYPE_BATTLEGROUND",G72&lt;&gt;"LIBSETS_SETTYPE_SPECIAL"),IF(AL72&lt;&gt;"",VLOOKUP(AL72,'ESO zone constants'!$D$3:$H$4953,5,FALSE),""),"")</f>
        <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IF(A72="???","--","")&amp;IF(F72&lt;&gt;"Not in the game (anymore)",IF(A72&lt;&gt;"",CONCATENATE("[",A72,"] = {wayshrines={")&amp;IF(K72&lt;&gt;"",CONCATENATE(K72,","),"")&amp;IF(L72&lt;&gt;"",CONCATENATE(L72,","),"")&amp;IF(M72&lt;&gt;"",CONCATENATE(M72,","),"")&amp;CONCATENATE("}")&amp;IF(VALUE(N72)&gt;0,CONCATENATE(", traitsNeeded=",N72),"")&amp;CONCATENATE(", dlcId=",IF(T72&lt;&gt;"",T72,"DLC_BASE_GAME")),""),"")</f>
        <v>[90] = {wayshrines={162,162,162,}, dlcId=DLC_BASE_GAME</v>
      </c>
      <c r="BD72" s="21" t="str">
        <f>IF(F72&lt;&gt;"Not in the game (anymore)",IF(A72&lt;&gt;"",IF(Q72&lt;&gt;"",CONCATENATE(", zoneIds={",Q72),"")&amp;IF(Z72&lt;&gt;"",CONCATENATE(",",Z72),"")&amp;IF(AF72&lt;&gt;"",CONCATENATE(",",AF72),"")&amp;IF(AK72&lt;&gt;"",CONCATENATE(",",AK72),"")&amp;IF(AP72&lt;&gt;"",CONCATENATE(",",AP72),"")&amp;IF(AU72&lt;&gt;"",CONCATENATE(",",AU72),"")&amp;IF(Q72&lt;&gt;"",CONCATENATE("}",""),"")&amp;IF(OR(I72="true",I72="false",I72&lt;&gt;""), CONCATENATE(", veteran=", I72), ""),""),"")</f>
        <v>, zoneIds={382,382,382}, veteran=false</v>
      </c>
      <c r="BE72" s="21" t="str">
        <f>IF(F72&lt;&gt;"Not in the game (anymore)",IF(A72&lt;&gt;"",", setType="&amp;G72,"")&amp;IF(J72="true",", multiTrialSet=true",""),"")</f>
        <v>, setType=LIBSETS_SETTYPE_OVERLAND</v>
      </c>
      <c r="BF72" s="21" t="str">
        <f t="shared" si="2"/>
        <v>, dropMechanic={LIBSETS_DROP_MECHANIC_OVERLAND_BOSS_DELVE,LIBSETS_DROP_MECHANIC_OVERLAND_WORLDBOSS,LIBSETS_DROP_MECHANIC_OVERLAND_BOSS_PUBLIC_DUNGEON,LIBSETS_DROP_MECHANIC_OVERLAND_CHEST}</v>
      </c>
      <c r="BG72" s="21" t="str">
        <f t="shared" si="3"/>
        <v>}, --Senche\'s Bite / Biss des Senche   [Reaper's March, Reaper's March, Reaper's March]</v>
      </c>
    </row>
    <row r="73" spans="1:59" x14ac:dyDescent="0.25">
      <c r="A73" s="12">
        <v>91</v>
      </c>
      <c r="B73" t="s">
        <v>828</v>
      </c>
      <c r="C73" t="s">
        <v>2589</v>
      </c>
      <c r="D73" s="3">
        <f>A73</f>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C73" s="43" t="str">
        <f>IF(AB73&lt;&gt;"",IF(AB73&lt;&gt;"LIBSETS_DROP_MECHANIC_MONSTER_NAME",VLOOKUP(AB73,'LibSets constants'!$I$4:$L$1003,3,FALSE),""),"")</f>
        <v/>
      </c>
      <c r="AD73" s="43" t="str">
        <f>IF(AB73&lt;&gt;"",IF(AB73&lt;&gt;"LIBSETS_DROP_MECHANIC_MONSTER_NAME",VLOOKUP(AB73,'LibSets constants'!$I$4:$L$1003,4,FALSE),""),"")</f>
        <v/>
      </c>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IF(A73="???","--","")&amp;IF(F73&lt;&gt;"Not in the game (anymore)",IF(A73&lt;&gt;"",CONCATENATE("[",A73,"] = {wayshrines={")&amp;IF(K73&lt;&gt;"",CONCATENATE(K73,","),"")&amp;IF(L73&lt;&gt;"",CONCATENATE(L73,","),"")&amp;IF(M73&lt;&gt;"",CONCATENATE(M73,","),"")&amp;CONCATENATE("}")&amp;IF(VALUE(N73)&gt;0,CONCATENATE(", traitsNeeded=",N73),"")&amp;CONCATENATE(", dlcId=",IF(T73&lt;&gt;"",T73,"DLC_BASE_GAME")),""),"")</f>
        <v>[91] = {wayshrines={184,184,184,}, dlcId=DLC_BASE_GAME</v>
      </c>
      <c r="BD73" s="21" t="str">
        <f>IF(F73&lt;&gt;"Not in the game (anymore)",IF(A73&lt;&gt;"",IF(Q73&lt;&gt;"",CONCATENATE(", zoneIds={",Q73),"")&amp;IF(Z73&lt;&gt;"",CONCATENATE(",",Z73),"")&amp;IF(AF73&lt;&gt;"",CONCATENATE(",",AF73),"")&amp;IF(AK73&lt;&gt;"",CONCATENATE(",",AK73),"")&amp;IF(AP73&lt;&gt;"",CONCATENATE(",",AP73),"")&amp;IF(AU73&lt;&gt;"",CONCATENATE(",",AU73),"")&amp;IF(Q73&lt;&gt;"",CONCATENATE("}",""),"")&amp;IF(OR(I73="true",I73="false",I73&lt;&gt;""), CONCATENATE(", veteran=", I73), ""),""),"")</f>
        <v>, zoneIds={11,347,347}, veteran=false</v>
      </c>
      <c r="BE73" s="21" t="str">
        <f>IF(F73&lt;&gt;"Not in the game (anymore)",IF(A73&lt;&gt;"",", setType="&amp;G73,"")&amp;IF(J73="true",", multiTrialSet=true",""),"")</f>
        <v>, setType=LIBSETS_SETTYPE_DUNGEON</v>
      </c>
      <c r="BF73" s="21" t="str">
        <f t="shared" si="2"/>
        <v/>
      </c>
      <c r="BG73" s="21" t="str">
        <f t="shared" si="3"/>
        <v>}, --Oblivion\'s Edge / Vorteil des Vergessens   [Vaults of Madness, Coldharbour, Coldharbour]</v>
      </c>
    </row>
    <row r="74" spans="1:59" x14ac:dyDescent="0.25">
      <c r="A74" s="5">
        <v>92</v>
      </c>
      <c r="B74" t="s">
        <v>829</v>
      </c>
      <c r="C74" t="s">
        <v>2590</v>
      </c>
      <c r="D74" s="3">
        <f>A74</f>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C74" s="43" t="str">
        <f>IF(AB74&lt;&gt;"",IF(AB74&lt;&gt;"LIBSETS_DROP_MECHANIC_MONSTER_NAME",VLOOKUP(AB74,'LibSets constants'!$I$4:$L$1003,3,FALSE),""),"")</f>
        <v/>
      </c>
      <c r="AD74" s="43" t="str">
        <f>IF(AB74&lt;&gt;"",IF(AB74&lt;&gt;"LIBSETS_DROP_MECHANIC_MONSTER_NAME",VLOOKUP(AB74,'LibSets constants'!$I$4:$L$1003,4,FALSE),""),"")</f>
        <v/>
      </c>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IF(A74="???","--","")&amp;IF(F74&lt;&gt;"Not in the game (anymore)",IF(A74&lt;&gt;"",CONCATENATE("[",A74,"] = {wayshrines={")&amp;IF(K74&lt;&gt;"",CONCATENATE(K74,","),"")&amp;IF(L74&lt;&gt;"",CONCATENATE(L74,","),"")&amp;IF(M74&lt;&gt;"",CONCATENATE(M74,","),"")&amp;CONCATENATE("}")&amp;IF(VALUE(N74)&gt;0,CONCATENATE(", traitsNeeded=",N74),"")&amp;CONCATENATE(", dlcId=",IF(T74&lt;&gt;"",T74,"DLC_BASE_GAME")),""),"")</f>
        <v>[92] = {wayshrines={-2,-2,-2,}, traitsNeeded=8, dlcId=DLC_BASE_GAME</v>
      </c>
      <c r="BD74" s="21" t="str">
        <f>IF(F74&lt;&gt;"Not in the game (anymore)",IF(A74&lt;&gt;"",IF(Q74&lt;&gt;"",CONCATENATE(", zoneIds={",Q74),"")&amp;IF(Z74&lt;&gt;"",CONCATENATE(",",Z74),"")&amp;IF(AF74&lt;&gt;"",CONCATENATE(",",AF74),"")&amp;IF(AK74&lt;&gt;"",CONCATENATE(",",AK74),"")&amp;IF(AP74&lt;&gt;"",CONCATENATE(",",AP74),"")&amp;IF(AU74&lt;&gt;"",CONCATENATE(",",AU74),"")&amp;IF(Q74&lt;&gt;"",CONCATENATE("}",""),"")&amp;IF(OR(I74="true",I74="false",I74&lt;&gt;""), CONCATENATE(", veteran=", I74), ""),""),"")</f>
        <v>, zoneIds={208,643}, veteran=false</v>
      </c>
      <c r="BE74" s="21" t="str">
        <f>IF(F74&lt;&gt;"Not in the game (anymore)",IF(A74&lt;&gt;"",", setType="&amp;G74,"")&amp;IF(J74="true",", multiTrialSet=true",""),"")</f>
        <v>, setType=LIBSETS_SETTYPE_CRAFTED</v>
      </c>
      <c r="BF74" s="21" t="str">
        <f t="shared" si="2"/>
        <v/>
      </c>
      <c r="BG74" s="21" t="str">
        <f t="shared" si="3"/>
        <v>}, --Kagrenac\'s Hope / Kagrenacs Hoffnung   [The Earth Forge, Imperial Sewers]</v>
      </c>
    </row>
    <row r="75" spans="1:59" x14ac:dyDescent="0.25">
      <c r="A75" s="12">
        <v>93</v>
      </c>
      <c r="B75" t="s">
        <v>830</v>
      </c>
      <c r="C75" t="s">
        <v>2591</v>
      </c>
      <c r="D75" s="3">
        <f>A75</f>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t="str">
        <f>IF(AND(G75&lt;&gt;"LIBSETS_SETTYPE_BATTLEGROUND",G75&lt;&gt;"LIBSETS_SETTYPE_SPECIAL"),IF(AL75&lt;&gt;"",VLOOKUP(AL75,'ESO zone constants'!$D$3:$H$4953,5,FALSE),""),"")</f>
        <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IF(A75="???","--","")&amp;IF(F75&lt;&gt;"Not in the game (anymore)",IF(A75&lt;&gt;"",CONCATENATE("[",A75,"] = {wayshrines={")&amp;IF(K75&lt;&gt;"",CONCATENATE(K75,","),"")&amp;IF(L75&lt;&gt;"",CONCATENATE(L75,","),"")&amp;IF(M75&lt;&gt;"",CONCATENATE(M75,","),"")&amp;CONCATENATE("}")&amp;IF(VALUE(N75)&gt;0,CONCATENATE(", traitsNeeded=",N75),"")&amp;CONCATENATE(", dlcId=",IF(T75&lt;&gt;"",T75,"DLC_BASE_GAME")),""),"")</f>
        <v>[93] = {wayshrines={17,17,17,}, dlcId=DLC_BASE_GAME</v>
      </c>
      <c r="BD75" s="21" t="str">
        <f>IF(F75&lt;&gt;"Not in the game (anymore)",IF(A75&lt;&gt;"",IF(Q75&lt;&gt;"",CONCATENATE(", zoneIds={",Q75),"")&amp;IF(Z75&lt;&gt;"",CONCATENATE(",",Z75),"")&amp;IF(AF75&lt;&gt;"",CONCATENATE(",",AF75),"")&amp;IF(AK75&lt;&gt;"",CONCATENATE(",",AK75),"")&amp;IF(AP75&lt;&gt;"",CONCATENATE(",",AP75),"")&amp;IF(AU75&lt;&gt;"",CONCATENATE(",",AU75),"")&amp;IF(Q75&lt;&gt;"",CONCATENATE("}",""),"")&amp;IF(OR(I75="true",I75="false",I75&lt;&gt;""), CONCATENATE(", veteran=", I75), ""),""),"")</f>
        <v>, zoneIds={19,19,19}, veteran=false</v>
      </c>
      <c r="BE75" s="21" t="str">
        <f>IF(F75&lt;&gt;"Not in the game (anymore)",IF(A75&lt;&gt;"",", setType="&amp;G75,"")&amp;IF(J75="true",", multiTrialSet=true",""),"")</f>
        <v>, setType=LIBSETS_SETTYPE_OVERLAND</v>
      </c>
      <c r="BF75" s="21" t="str">
        <f t="shared" si="2"/>
        <v>, dropMechanic={LIBSETS_DROP_MECHANIC_OVERLAND_BOSS_DELVE,LIBSETS_DROP_MECHANIC_OVERLAND_WORLDBOSS,LIBSETS_DROP_MECHANIC_OVERLAND_BOSS_PUBLIC_DUNGEON,LIBSETS_DROP_MECHANIC_OVERLAND_CHEST}</v>
      </c>
      <c r="BG75" s="21" t="str">
        <f t="shared" si="3"/>
        <v>}, --Storm Knight\'s Plate / Wut des Sturmritters   [Stormhaven, Stormhaven, Stormhaven]</v>
      </c>
    </row>
    <row r="76" spans="1:59" x14ac:dyDescent="0.25">
      <c r="A76" s="12">
        <v>94</v>
      </c>
      <c r="B76" t="s">
        <v>831</v>
      </c>
      <c r="C76" t="s">
        <v>2592</v>
      </c>
      <c r="D76" s="3">
        <f>A76</f>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t="str">
        <f>IF(AND(G76&lt;&gt;"LIBSETS_SETTYPE_BATTLEGROUND",G76&lt;&gt;"LIBSETS_SETTYPE_SPECIAL"),IF(AL76&lt;&gt;"",VLOOKUP(AL76,'ESO zone constants'!$D$3:$H$4953,5,FALSE),""),"")</f>
        <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IF(A76="???","--","")&amp;IF(F76&lt;&gt;"Not in the game (anymore)",IF(A76&lt;&gt;"",CONCATENATE("[",A76,"] = {wayshrines={")&amp;IF(K76&lt;&gt;"",CONCATENATE(K76,","),"")&amp;IF(L76&lt;&gt;"",CONCATENATE(L76,","),"")&amp;IF(M76&lt;&gt;"",CONCATENATE(M76,","),"")&amp;CONCATENATE("}")&amp;IF(VALUE(N76)&gt;0,CONCATENATE(", traitsNeeded=",N76),"")&amp;CONCATENATE(", dlcId=",IF(T76&lt;&gt;"",T76,"DLC_BASE_GAME")),""),"")</f>
        <v>[94] = {wayshrines={131,131,131,}, dlcId=DLC_BASE_GAME</v>
      </c>
      <c r="BD76" s="21" t="str">
        <f>IF(F76&lt;&gt;"Not in the game (anymore)",IF(A76&lt;&gt;"",IF(Q76&lt;&gt;"",CONCATENATE(", zoneIds={",Q76),"")&amp;IF(Z76&lt;&gt;"",CONCATENATE(",",Z76),"")&amp;IF(AF76&lt;&gt;"",CONCATENATE(",",AF76),"")&amp;IF(AK76&lt;&gt;"",CONCATENATE(",",AK76),"")&amp;IF(AP76&lt;&gt;"",CONCATENATE(",",AP76),"")&amp;IF(AU76&lt;&gt;"",CONCATENATE(",",AU76),"")&amp;IF(Q76&lt;&gt;"",CONCATENATE("}",""),"")&amp;IF(OR(I76="true",I76="false",I76&lt;&gt;""), CONCATENATE(", veteran=", I76), ""),""),"")</f>
        <v>, zoneIds={347,347,347}, veteran=false</v>
      </c>
      <c r="BE76" s="21" t="str">
        <f>IF(F76&lt;&gt;"Not in the game (anymore)",IF(A76&lt;&gt;"",", setType="&amp;G76,"")&amp;IF(J76="true",", multiTrialSet=true",""),"")</f>
        <v>, setType=LIBSETS_SETTYPE_OVERLAND</v>
      </c>
      <c r="BF76" s="21" t="str">
        <f t="shared" si="2"/>
        <v>, dropMechanic={LIBSETS_DROP_MECHANIC_OVERLAND_BOSS_DELVE,LIBSETS_DROP_MECHANIC_OVERLAND_WORLDBOSS,LIBSETS_DROP_MECHANIC_OVERLAND_BOSS_PUBLIC_DUNGEON,LIBSETS_DROP_MECHANIC_OVERLAND_CHEST}</v>
      </c>
      <c r="BG76" s="21" t="str">
        <f t="shared" si="3"/>
        <v>}, --Meridia\'s Blessed Armor / Meridias gesegnete Rüstung   [Coldharbour, Coldharbour, Coldharbour]</v>
      </c>
    </row>
    <row r="77" spans="1:59" x14ac:dyDescent="0.25">
      <c r="A77" s="5">
        <v>95</v>
      </c>
      <c r="B77" t="s">
        <v>832</v>
      </c>
      <c r="C77" t="s">
        <v>2593</v>
      </c>
      <c r="D77" s="3">
        <f>A77</f>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C77" s="43" t="str">
        <f>IF(AB77&lt;&gt;"",IF(AB77&lt;&gt;"LIBSETS_DROP_MECHANIC_MONSTER_NAME",VLOOKUP(AB77,'LibSets constants'!$I$4:$L$1003,3,FALSE),""),"")</f>
        <v/>
      </c>
      <c r="AD77" s="43" t="str">
        <f>IF(AB77&lt;&gt;"",IF(AB77&lt;&gt;"LIBSETS_DROP_MECHANIC_MONSTER_NAME",VLOOKUP(AB77,'LibSets constants'!$I$4:$L$1003,4,FALSE),""),"")</f>
        <v/>
      </c>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IF(A77="???","--","")&amp;IF(F77&lt;&gt;"Not in the game (anymore)",IF(A77&lt;&gt;"",CONCATENATE("[",A77,"] = {wayshrines={")&amp;IF(K77&lt;&gt;"",CONCATENATE(K77,","),"")&amp;IF(L77&lt;&gt;"",CONCATENATE(L77,","),"")&amp;IF(M77&lt;&gt;"",CONCATENATE(M77,","),"")&amp;CONCATENATE("}")&amp;IF(VALUE(N77)&gt;0,CONCATENATE(", traitsNeeded=",N77),"")&amp;CONCATENATE(", dlcId=",IF(T77&lt;&gt;"",T77,"DLC_BASE_GAME")),""),"")</f>
        <v>[95] = {wayshrines={-2,-2,-2,}, traitsNeeded=8, dlcId=DLC_BASE_GAME</v>
      </c>
      <c r="BD77" s="21" t="str">
        <f>IF(F77&lt;&gt;"Not in the game (anymore)",IF(A77&lt;&gt;"",IF(Q77&lt;&gt;"",CONCATENATE(", zoneIds={",Q77),"")&amp;IF(Z77&lt;&gt;"",CONCATENATE(",",Z77),"")&amp;IF(AF77&lt;&gt;"",CONCATENATE(",",AF77),"")&amp;IF(AK77&lt;&gt;"",CONCATENATE(",",AK77),"")&amp;IF(AP77&lt;&gt;"",CONCATENATE(",",AP77),"")&amp;IF(AU77&lt;&gt;"",CONCATENATE(",",AU77),"")&amp;IF(Q77&lt;&gt;"",CONCATENATE("}",""),"")&amp;IF(OR(I77="true",I77="false",I77&lt;&gt;""), CONCATENATE(", veteran=", I77), ""),""),"")</f>
        <v>, zoneIds={267,643}, veteran=false</v>
      </c>
      <c r="BE77" s="21" t="str">
        <f>IF(F77&lt;&gt;"Not in the game (anymore)",IF(A77&lt;&gt;"",", setType="&amp;G77,"")&amp;IF(J77="true",", multiTrialSet=true",""),"")</f>
        <v>, setType=LIBSETS_SETTYPE_CRAFTED</v>
      </c>
      <c r="BF77" s="21" t="str">
        <f t="shared" si="2"/>
        <v/>
      </c>
      <c r="BG77" s="21" t="str">
        <f t="shared" si="3"/>
        <v>}, --Shalidor\'s Curse / Shalidors Fluch   [Eyevea, Imperial Sewers]</v>
      </c>
    </row>
    <row r="78" spans="1:59" x14ac:dyDescent="0.25">
      <c r="A78" s="12">
        <v>96</v>
      </c>
      <c r="B78" t="s">
        <v>833</v>
      </c>
      <c r="C78" t="s">
        <v>834</v>
      </c>
      <c r="D78" s="3">
        <f>A78</f>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C78" s="43" t="str">
        <f>IF(AB78&lt;&gt;"",IF(AB78&lt;&gt;"LIBSETS_DROP_MECHANIC_MONSTER_NAME",VLOOKUP(AB78,'LibSets constants'!$I$4:$L$1003,3,FALSE),""),"")</f>
        <v/>
      </c>
      <c r="AD78" s="43" t="str">
        <f>IF(AB78&lt;&gt;"",IF(AB78&lt;&gt;"LIBSETS_DROP_MECHANIC_MONSTER_NAME",VLOOKUP(AB78,'LibSets constants'!$I$4:$L$1003,4,FALSE),""),"")</f>
        <v/>
      </c>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44"/>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IF(A78="???","--","")&amp;IF(F78&lt;&gt;"Not in the game (anymore)",IF(A78&lt;&gt;"",CONCATENATE("[",A78,"] = {wayshrines={")&amp;IF(K78&lt;&gt;"",CONCATENATE(K78,","),"")&amp;IF(L78&lt;&gt;"",CONCATENATE(L78,","),"")&amp;IF(M78&lt;&gt;"",CONCATENATE(M78,","),"")&amp;CONCATENATE("}")&amp;IF(VALUE(N78)&gt;0,CONCATENATE(", traitsNeeded=",N78),"")&amp;CONCATENATE(", dlcId=",IF(T78&lt;&gt;"",T78,"DLC_BASE_GAME")),""),"")</f>
        <v>[96] = {wayshrines={198,198,198,}, dlcId=DLC_BASE_GAME</v>
      </c>
      <c r="BD78" s="21" t="str">
        <f>IF(F78&lt;&gt;"Not in the game (anymore)",IF(A78&lt;&gt;"",IF(Q78&lt;&gt;"",CONCATENATE(", zoneIds={",Q78),"")&amp;IF(Z78&lt;&gt;"",CONCATENATE(",",Z78),"")&amp;IF(AF78&lt;&gt;"",CONCATENATE(",",AF78),"")&amp;IF(AK78&lt;&gt;"",CONCATENATE(",",AK78),"")&amp;IF(AP78&lt;&gt;"",CONCATENATE(",",AP78),"")&amp;IF(AU78&lt;&gt;"",CONCATENATE(",",AU78),"")&amp;IF(Q78&lt;&gt;"",CONCATENATE("}",""),"")&amp;IF(OR(I78="true",I78="false",I78&lt;&gt;""), CONCATENATE(", veteran=", I78), ""),""),"")</f>
        <v>, zoneIds={63,930,57}, veteran=false</v>
      </c>
      <c r="BE78" s="21" t="str">
        <f>IF(F78&lt;&gt;"Not in the game (anymore)",IF(A78&lt;&gt;"",", setType="&amp;G78,"")&amp;IF(J78="true",", multiTrialSet=true",""),"")</f>
        <v>, setType=LIBSETS_SETTYPE_DUNGEON</v>
      </c>
      <c r="BF78" s="21" t="str">
        <f t="shared" si="2"/>
        <v/>
      </c>
      <c r="BG78" s="21" t="str">
        <f t="shared" si="3"/>
        <v>}, --Armor of Truth / Rüstung der Wahrheit   [Darkshade Caverns I, Darkshade Caverns II, Deshaan]</v>
      </c>
    </row>
    <row r="79" spans="1:59" x14ac:dyDescent="0.25">
      <c r="A79" s="12">
        <v>97</v>
      </c>
      <c r="B79" t="s">
        <v>835</v>
      </c>
      <c r="C79" t="s">
        <v>836</v>
      </c>
      <c r="D79" s="3">
        <f>A79</f>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IF(A79="???","--","")&amp;IF(F79&lt;&gt;"Not in the game (anymore)",IF(A79&lt;&gt;"",CONCATENATE("[",A79,"] = {wayshrines={")&amp;IF(K79&lt;&gt;"",CONCATENATE(K79,","),"")&amp;IF(L79&lt;&gt;"",CONCATENATE(L79,","),"")&amp;IF(M79&lt;&gt;"",CONCATENATE(M79,","),"")&amp;CONCATENATE("}")&amp;IF(VALUE(N79)&gt;0,CONCATENATE(", traitsNeeded=",N79),"")&amp;CONCATENATE(", dlcId=",IF(T79&lt;&gt;"",T79,"DLC_BASE_GAME")),""),"")</f>
        <v>[97] = {wayshrines={-1,-1,-1,}, dlcId=DLC_BASE_GAME</v>
      </c>
      <c r="BD79" s="21" t="str">
        <f>IF(F79&lt;&gt;"Not in the game (anymore)",IF(A79&lt;&gt;"",IF(Q79&lt;&gt;"",CONCATENATE(", zoneIds={",Q79),"")&amp;IF(Z79&lt;&gt;"",CONCATENATE(",",Z79),"")&amp;IF(AF79&lt;&gt;"",CONCATENATE(",",AF79),"")&amp;IF(AK79&lt;&gt;"",CONCATENATE(",",AK79),"")&amp;IF(AP79&lt;&gt;"",CONCATENATE(",",AP79),"")&amp;IF(AU79&lt;&gt;"",CONCATENATE(",",AU79),"")&amp;IF(Q79&lt;&gt;"",CONCATENATE("}",""),"")&amp;IF(OR(I79="true",I79="false",I79&lt;&gt;""), CONCATENATE(", veteran=", I79), ""),""),"")</f>
        <v>, zoneIds={181}, veteran=false</v>
      </c>
      <c r="BE79" s="21" t="str">
        <f>IF(F79&lt;&gt;"Not in the game (anymore)",IF(A79&lt;&gt;"",", setType="&amp;G79,"")&amp;IF(J79="true",", multiTrialSet=true",""),"")</f>
        <v>, setType=LIBSETS_SETTYPE_CYRODIIL</v>
      </c>
      <c r="BF79" s="21" t="str">
        <f t="shared" si="2"/>
        <v>, dropMechanic={LIBSETS_DROP_MECHANIC_CITY_CYRODIIL_CROPSFORD}</v>
      </c>
      <c r="BG79" s="21" t="str">
        <f t="shared" si="3"/>
        <v>}, --The Arch-Mage / Erzmagier   [Cyrodiil]</v>
      </c>
    </row>
    <row r="80" spans="1:59" x14ac:dyDescent="0.25">
      <c r="A80" s="12">
        <v>98</v>
      </c>
      <c r="B80" t="s">
        <v>837</v>
      </c>
      <c r="C80" t="s">
        <v>838</v>
      </c>
      <c r="D80" s="3">
        <f>A80</f>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t="str">
        <f>IF(AND(G80&lt;&gt;"LIBSETS_SETTYPE_BATTLEGROUND",G80&lt;&gt;"LIBSETS_SETTYPE_SPECIAL"),IF(AL80&lt;&gt;"",VLOOKUP(AL80,'ESO zone constants'!$D$3:$H$4953,5,FALSE),""),"")</f>
        <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IF(A80="???","--","")&amp;IF(F80&lt;&gt;"Not in the game (anymore)",IF(A80&lt;&gt;"",CONCATENATE("[",A80,"] = {wayshrines={")&amp;IF(K80&lt;&gt;"",CONCATENATE(K80,","),"")&amp;IF(L80&lt;&gt;"",CONCATENATE(L80,","),"")&amp;IF(M80&lt;&gt;"",CONCATENATE(M80,","),"")&amp;CONCATENATE("}")&amp;IF(VALUE(N80)&gt;0,CONCATENATE(", traitsNeeded=",N80),"")&amp;CONCATENATE(", dlcId=",IF(T80&lt;&gt;"",T80,"DLC_BASE_GAME")),""),"")</f>
        <v>[98] = {wayshrines={55,55,55,}, dlcId=DLC_BASE_GAME</v>
      </c>
      <c r="BD80" s="21" t="str">
        <f>IF(F80&lt;&gt;"Not in the game (anymore)",IF(A80&lt;&gt;"",IF(Q80&lt;&gt;"",CONCATENATE(", zoneIds={",Q80),"")&amp;IF(Z80&lt;&gt;"",CONCATENATE(",",Z80),"")&amp;IF(AF80&lt;&gt;"",CONCATENATE(",",AF80),"")&amp;IF(AK80&lt;&gt;"",CONCATENATE(",",AK80),"")&amp;IF(AP80&lt;&gt;"",CONCATENATE(",",AP80),"")&amp;IF(AU80&lt;&gt;"",CONCATENATE(",",AU80),"")&amp;IF(Q80&lt;&gt;"",CONCATENATE("}",""),"")&amp;IF(OR(I80="true",I80="false",I80&lt;&gt;""), CONCATENATE(", veteran=", I80), ""),""),"")</f>
        <v>, zoneIds={20,20,20}, veteran=false</v>
      </c>
      <c r="BE80" s="21" t="str">
        <f>IF(F80&lt;&gt;"Not in the game (anymore)",IF(A80&lt;&gt;"",", setType="&amp;G80,"")&amp;IF(J80="true",", multiTrialSet=true",""),"")</f>
        <v>, setType=LIBSETS_SETTYPE_OVERLAND</v>
      </c>
      <c r="BF80" s="21" t="str">
        <f t="shared" si="2"/>
        <v>, dropMechanic={LIBSETS_DROP_MECHANIC_OVERLAND_BOSS_DELVE,LIBSETS_DROP_MECHANIC_OVERLAND_WORLDBOSS,LIBSETS_DROP_MECHANIC_OVERLAND_BOSS_PUBLIC_DUNGEON,LIBSETS_DROP_MECHANIC_OVERLAND_CHEST}</v>
      </c>
      <c r="BG80" s="21" t="str">
        <f t="shared" si="3"/>
        <v>}, --Necropotence / Nekropotenz   [Rivenspire, Rivenspire, Rivenspire]</v>
      </c>
    </row>
    <row r="81" spans="1:59" x14ac:dyDescent="0.25">
      <c r="A81" s="12">
        <v>99</v>
      </c>
      <c r="B81" t="s">
        <v>839</v>
      </c>
      <c r="C81" t="s">
        <v>840</v>
      </c>
      <c r="D81" s="3">
        <f>A81</f>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t="str">
        <f>IF(AND(G81&lt;&gt;"LIBSETS_SETTYPE_BATTLEGROUND",G81&lt;&gt;"LIBSETS_SETTYPE_SPECIAL"),IF(AL81&lt;&gt;"",VLOOKUP(AL81,'ESO zone constants'!$D$3:$H$4953,5,FALSE),""),"")</f>
        <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IF(A81="???","--","")&amp;IF(F81&lt;&gt;"Not in the game (anymore)",IF(A81&lt;&gt;"",CONCATENATE("[",A81,"] = {wayshrines={")&amp;IF(K81&lt;&gt;"",CONCATENATE(K81,","),"")&amp;IF(L81&lt;&gt;"",CONCATENATE(L81,","),"")&amp;IF(M81&lt;&gt;"",CONCATENATE(M81,","),"")&amp;CONCATENATE("}")&amp;IF(VALUE(N81)&gt;0,CONCATENATE(", traitsNeeded=",N81),"")&amp;CONCATENATE(", dlcId=",IF(T81&lt;&gt;"",T81,"DLC_BASE_GAME")),""),"")</f>
        <v>[99] = {wayshrines={102,102,102,}, dlcId=DLC_BASE_GAME</v>
      </c>
      <c r="BD81" s="21" t="str">
        <f>IF(F81&lt;&gt;"Not in the game (anymore)",IF(A81&lt;&gt;"",IF(Q81&lt;&gt;"",CONCATENATE(", zoneIds={",Q81),"")&amp;IF(Z81&lt;&gt;"",CONCATENATE(",",Z81),"")&amp;IF(AF81&lt;&gt;"",CONCATENATE(",",AF81),"")&amp;IF(AK81&lt;&gt;"",CONCATENATE(",",AK81),"")&amp;IF(AP81&lt;&gt;"",CONCATENATE(",",AP81),"")&amp;IF(AU81&lt;&gt;"",CONCATENATE(",",AU81),"")&amp;IF(Q81&lt;&gt;"",CONCATENATE("}",""),"")&amp;IF(OR(I81="true",I81="false",I81&lt;&gt;""), CONCATENATE(", veteran=", I81), ""),""),"")</f>
        <v>, zoneIds={58,58,58}, veteran=false</v>
      </c>
      <c r="BE81" s="21" t="str">
        <f>IF(F81&lt;&gt;"Not in the game (anymore)",IF(A81&lt;&gt;"",", setType="&amp;G81,"")&amp;IF(J81="true",", multiTrialSet=true",""),"")</f>
        <v>, setType=LIBSETS_SETTYPE_OVERLAND</v>
      </c>
      <c r="BF81" s="21" t="str">
        <f t="shared" si="2"/>
        <v>, isProcSetAllowedInPvP=1, dropMechanic={LIBSETS_DROP_MECHANIC_OVERLAND_BOSS_DELVE,LIBSETS_DROP_MECHANIC_OVERLAND_WORLDBOSS,LIBSETS_DROP_MECHANIC_OVERLAND_BOSS_PUBLIC_DUNGEON,LIBSETS_DROP_MECHANIC_OVERLAND_CHEST}</v>
      </c>
      <c r="BG81" s="21" t="str">
        <f t="shared" si="3"/>
        <v>}, --Salvation / Erlösung   [Malabal Tor, Malabal Tor, Malabal Tor]</v>
      </c>
    </row>
    <row r="82" spans="1:59" x14ac:dyDescent="0.25">
      <c r="A82" s="12">
        <v>100</v>
      </c>
      <c r="B82" t="s">
        <v>841</v>
      </c>
      <c r="C82" t="s">
        <v>2594</v>
      </c>
      <c r="D82" s="3">
        <f>A82</f>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IF(A82="???","--","")&amp;IF(F82&lt;&gt;"Not in the game (anymore)",IF(A82&lt;&gt;"",CONCATENATE("[",A82,"] = {wayshrines={")&amp;IF(K82&lt;&gt;"",CONCATENATE(K82,","),"")&amp;IF(L82&lt;&gt;"",CONCATENATE(L82,","),"")&amp;IF(M82&lt;&gt;"",CONCATENATE(M82,","),"")&amp;CONCATENATE("}")&amp;IF(VALUE(N82)&gt;0,CONCATENATE(", traitsNeeded=",N82),"")&amp;CONCATENATE(", dlcId=",IF(T82&lt;&gt;"",T82,"DLC_BASE_GAME")),""),"")</f>
        <v>[100] = {wayshrines={-1,-1,-1,}, dlcId=DLC_BASE_GAME</v>
      </c>
      <c r="BD82" s="21" t="str">
        <f>IF(F82&lt;&gt;"Not in the game (anymore)",IF(A82&lt;&gt;"",IF(Q82&lt;&gt;"",CONCATENATE(", zoneIds={",Q82),"")&amp;IF(Z82&lt;&gt;"",CONCATENATE(",",Z82),"")&amp;IF(AF82&lt;&gt;"",CONCATENATE(",",AF82),"")&amp;IF(AK82&lt;&gt;"",CONCATENATE(",",AK82),"")&amp;IF(AP82&lt;&gt;"",CONCATENATE(",",AP82),"")&amp;IF(AU82&lt;&gt;"",CONCATENATE(",",AU82),"")&amp;IF(Q82&lt;&gt;"",CONCATENATE("}",""),"")&amp;IF(OR(I82="true",I82="false",I82&lt;&gt;""), CONCATENATE(", veteran=", I82), ""),""),"")</f>
        <v>, zoneIds={181}, veteran=false</v>
      </c>
      <c r="BE82" s="21" t="str">
        <f>IF(F82&lt;&gt;"Not in the game (anymore)",IF(A82&lt;&gt;"",", setType="&amp;G82,"")&amp;IF(J82="true",", multiTrialSet=true",""),"")</f>
        <v>, setType=LIBSETS_SETTYPE_CYRODIIL</v>
      </c>
      <c r="BF82" s="21" t="str">
        <f t="shared" si="2"/>
        <v>, isProcSetAllowedInPvP=1, dropMechanic={LIBSETS_DROP_MECHANIC_CITY_CYRODIIL_BRUMA}</v>
      </c>
      <c r="BG82" s="21" t="str">
        <f t="shared" si="3"/>
        <v>}, --Hawk\'s Eye / Falkenauge   [Cyrodiil]</v>
      </c>
    </row>
    <row r="83" spans="1:59" x14ac:dyDescent="0.25">
      <c r="A83" s="12">
        <v>101</v>
      </c>
      <c r="B83" t="s">
        <v>2813</v>
      </c>
      <c r="C83" t="s">
        <v>842</v>
      </c>
      <c r="D83" s="3">
        <f>A83</f>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IF(A83="???","--","")&amp;IF(F83&lt;&gt;"Not in the game (anymore)",IF(A83&lt;&gt;"",CONCATENATE("[",A83,"] = {wayshrines={")&amp;IF(K83&lt;&gt;"",CONCATENATE(K83,","),"")&amp;IF(L83&lt;&gt;"",CONCATENATE(L83,","),"")&amp;IF(M83&lt;&gt;"",CONCATENATE(M83,","),"")&amp;CONCATENATE("}")&amp;IF(VALUE(N83)&gt;0,CONCATENATE(", traitsNeeded=",N83),"")&amp;CONCATENATE(", dlcId=",IF(T83&lt;&gt;"",T83,"DLC_BASE_GAME")),""),"")</f>
        <v>[101] = {wayshrines={-1,-1,-1,}, dlcId=DLC_BASE_GAME</v>
      </c>
      <c r="BD83" s="21" t="str">
        <f>IF(F83&lt;&gt;"Not in the game (anymore)",IF(A83&lt;&gt;"",IF(Q83&lt;&gt;"",CONCATENATE(", zoneIds={",Q83),"")&amp;IF(Z83&lt;&gt;"",CONCATENATE(",",Z83),"")&amp;IF(AF83&lt;&gt;"",CONCATENATE(",",AF83),"")&amp;IF(AK83&lt;&gt;"",CONCATENATE(",",AK83),"")&amp;IF(AP83&lt;&gt;"",CONCATENATE(",",AP83),"")&amp;IF(AU83&lt;&gt;"",CONCATENATE(",",AU83),"")&amp;IF(Q83&lt;&gt;"",CONCATENATE("}",""),"")&amp;IF(OR(I83="true",I83="false",I83&lt;&gt;""), CONCATENATE(", veteran=", I83), ""),""),"")</f>
        <v>, zoneIds={181}, veteran=false</v>
      </c>
      <c r="BE83" s="21" t="str">
        <f>IF(F83&lt;&gt;"Not in the game (anymore)",IF(A83&lt;&gt;"",", setType="&amp;G83,"")&amp;IF(J83="true",", multiTrialSet=true",""),"")</f>
        <v>, setType=LIBSETS_SETTYPE_CYRODIIL</v>
      </c>
      <c r="BF83" s="21" t="str">
        <f t="shared" si="2"/>
        <v>, dropMechanic={LIBSETS_DROP_MECHANIC_CITY_CYRODIIL_VLASTARUS}</v>
      </c>
      <c r="BG83" s="21" t="str">
        <f t="shared" si="3"/>
        <v>}, --Affliction / Elend (Befallen)   [Cyrodiil]</v>
      </c>
    </row>
    <row r="84" spans="1:59" x14ac:dyDescent="0.25">
      <c r="A84" s="12">
        <v>102</v>
      </c>
      <c r="B84" t="s">
        <v>843</v>
      </c>
      <c r="C84" t="s">
        <v>2595</v>
      </c>
      <c r="D84" s="3">
        <f>A84</f>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C84" s="43" t="str">
        <f>IF(AB84&lt;&gt;"",IF(AB84&lt;&gt;"LIBSETS_DROP_MECHANIC_MONSTER_NAME",VLOOKUP(AB84,'LibSets constants'!$I$4:$L$1003,3,FALSE),""),"")</f>
        <v/>
      </c>
      <c r="AD84" s="43" t="str">
        <f>IF(AB84&lt;&gt;"",IF(AB84&lt;&gt;"LIBSETS_DROP_MECHANIC_MONSTER_NAME",VLOOKUP(AB84,'LibSets constants'!$I$4:$L$1003,4,FALSE),""),"")</f>
        <v/>
      </c>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IF(A84="???","--","")&amp;IF(F84&lt;&gt;"Not in the game (anymore)",IF(A84&lt;&gt;"",CONCATENATE("[",A84,"] = {wayshrines={")&amp;IF(K84&lt;&gt;"",CONCATENATE(K84,","),"")&amp;IF(L84&lt;&gt;"",CONCATENATE(L84,","),"")&amp;IF(M84&lt;&gt;"",CONCATENATE(M84,","),"")&amp;CONCATENATE("}")&amp;IF(VALUE(N84)&gt;0,CONCATENATE(", traitsNeeded=",N84),"")&amp;CONCATENATE(", dlcId=",IF(T84&lt;&gt;"",T84,"DLC_BASE_GAME")),""),"")</f>
        <v>[102] = {wayshrines={196,196,196,}, dlcId=DLC_BASE_GAME</v>
      </c>
      <c r="BD84" s="21" t="str">
        <f>IF(F84&lt;&gt;"Not in the game (anymore)",IF(A84&lt;&gt;"",IF(Q84&lt;&gt;"",CONCATENATE(", zoneIds={",Q84),"")&amp;IF(Z84&lt;&gt;"",CONCATENATE(",",Z84),"")&amp;IF(AF84&lt;&gt;"",CONCATENATE(",",AF84),"")&amp;IF(AK84&lt;&gt;"",CONCATENATE(",",AK84),"")&amp;IF(AP84&lt;&gt;"",CONCATENATE(",",AP84),"")&amp;IF(AU84&lt;&gt;"",CONCATENATE(",",AU84),"")&amp;IF(Q84&lt;&gt;"",CONCATENATE("}",""),"")&amp;IF(OR(I84="true",I84="false",I84&lt;&gt;""), CONCATENATE(", veteran=", I84), ""),""),"")</f>
        <v>, zoneIds={22,104,104}, veteran=false</v>
      </c>
      <c r="BE84" s="21" t="str">
        <f>IF(F84&lt;&gt;"Not in the game (anymore)",IF(A84&lt;&gt;"",", setType="&amp;G84,"")&amp;IF(J84="true",", multiTrialSet=true",""),"")</f>
        <v>, setType=LIBSETS_SETTYPE_DUNGEON</v>
      </c>
      <c r="BF84" s="21" t="str">
        <f t="shared" si="2"/>
        <v>, isProcSetAllowedInPvP=1</v>
      </c>
      <c r="BG84" s="21" t="str">
        <f t="shared" si="3"/>
        <v>}, --Duneripper\'s Scales / Schuppen des Dünenbrechers   [Volenfell, Alik'r Desert, Alik'r Desert]</v>
      </c>
    </row>
    <row r="85" spans="1:59" x14ac:dyDescent="0.25">
      <c r="A85" s="12">
        <v>103</v>
      </c>
      <c r="B85" t="s">
        <v>844</v>
      </c>
      <c r="C85" t="s">
        <v>845</v>
      </c>
      <c r="D85" s="3">
        <f>A85</f>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C85" s="43" t="str">
        <f>IF(AB85&lt;&gt;"",IF(AB85&lt;&gt;"LIBSETS_DROP_MECHANIC_MONSTER_NAME",VLOOKUP(AB85,'LibSets constants'!$I$4:$L$1003,3,FALSE),""),"")</f>
        <v/>
      </c>
      <c r="AD85" s="43" t="str">
        <f>IF(AB85&lt;&gt;"",IF(AB85&lt;&gt;"LIBSETS_DROP_MECHANIC_MONSTER_NAME",VLOOKUP(AB85,'LibSets constants'!$I$4:$L$1003,4,FALSE),""),"")</f>
        <v/>
      </c>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IF(A85="???","--","")&amp;IF(F85&lt;&gt;"Not in the game (anymore)",IF(A85&lt;&gt;"",CONCATENATE("[",A85,"] = {wayshrines={")&amp;IF(K85&lt;&gt;"",CONCATENATE(K85,","),"")&amp;IF(L85&lt;&gt;"",CONCATENATE(L85,","),"")&amp;IF(M85&lt;&gt;"",CONCATENATE(M85,","),"")&amp;CONCATENATE("}")&amp;IF(VALUE(N85)&gt;0,CONCATENATE(", traitsNeeded=",N85),"")&amp;CONCATENATE(", dlcId=",IF(T85&lt;&gt;"",T85,"DLC_BASE_GAME")),""),"")</f>
        <v>[103] = {wayshrines={195,195,195,}, dlcId=DLC_BASE_GAME</v>
      </c>
      <c r="BD85" s="21" t="str">
        <f>IF(F85&lt;&gt;"Not in the game (anymore)",IF(A85&lt;&gt;"",IF(Q85&lt;&gt;"",CONCATENATE(", zoneIds={",Q85),"")&amp;IF(Z85&lt;&gt;"",CONCATENATE(",",Z85),"")&amp;IF(AF85&lt;&gt;"",CONCATENATE(",",AF85),"")&amp;IF(AK85&lt;&gt;"",CONCATENATE(",",AK85),"")&amp;IF(AP85&lt;&gt;"",CONCATENATE(",",AP85),"")&amp;IF(AU85&lt;&gt;"",CONCATENATE(",",AU85),"")&amp;IF(Q85&lt;&gt;"",CONCATENATE("}",""),"")&amp;IF(OR(I85="true",I85="false",I85&lt;&gt;""), CONCATENATE(", veteran=", I85), ""),""),"")</f>
        <v>, zoneIds={449,101,101}, veteran=false</v>
      </c>
      <c r="BE85" s="21" t="str">
        <f>IF(F85&lt;&gt;"Not in the game (anymore)",IF(A85&lt;&gt;"",", setType="&amp;G85,"")&amp;IF(J85="true",", multiTrialSet=true",""),"")</f>
        <v>, setType=LIBSETS_SETTYPE_DUNGEON</v>
      </c>
      <c r="BF85" s="21" t="str">
        <f t="shared" si="2"/>
        <v/>
      </c>
      <c r="BG85" s="21" t="str">
        <f t="shared" si="3"/>
        <v>}, --Magicka Furnace / Magickaschmiede   [Direfrost Keep, Eastmarch, Eastmarch]</v>
      </c>
    </row>
    <row r="86" spans="1:59" x14ac:dyDescent="0.25">
      <c r="A86" s="12">
        <v>104</v>
      </c>
      <c r="B86" t="s">
        <v>846</v>
      </c>
      <c r="C86" t="s">
        <v>847</v>
      </c>
      <c r="D86" s="3">
        <f>A86</f>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IF(A86="???","--","")&amp;IF(F86&lt;&gt;"Not in the game (anymore)",IF(A86&lt;&gt;"",CONCATENATE("[",A86,"] = {wayshrines={")&amp;IF(K86&lt;&gt;"",CONCATENATE(K86,","),"")&amp;IF(L86&lt;&gt;"",CONCATENATE(L86,","),"")&amp;IF(M86&lt;&gt;"",CONCATENATE(M86,","),"")&amp;CONCATENATE("}")&amp;IF(VALUE(N86)&gt;0,CONCATENATE(", traitsNeeded=",N86),"")&amp;CONCATENATE(", dlcId=",IF(T86&lt;&gt;"",T86,"DLC_BASE_GAME")),""),"")</f>
        <v>[104] = {wayshrines={-1,-1,-1,}, dlcId=DLC_BASE_GAME</v>
      </c>
      <c r="BD86" s="21" t="str">
        <f>IF(F86&lt;&gt;"Not in the game (anymore)",IF(A86&lt;&gt;"",IF(Q86&lt;&gt;"",CONCATENATE(", zoneIds={",Q86),"")&amp;IF(Z86&lt;&gt;"",CONCATENATE(",",Z86),"")&amp;IF(AF86&lt;&gt;"",CONCATENATE(",",AF86),"")&amp;IF(AK86&lt;&gt;"",CONCATENATE(",",AK86),"")&amp;IF(AP86&lt;&gt;"",CONCATENATE(",",AP86),"")&amp;IF(AU86&lt;&gt;"",CONCATENATE(",",AU86),"")&amp;IF(Q86&lt;&gt;"",CONCATENATE("}",""),"")&amp;IF(OR(I86="true",I86="false",I86&lt;&gt;""), CONCATENATE(", veteran=", I86), ""),""),"")</f>
        <v>, zoneIds={181}, veteran=false</v>
      </c>
      <c r="BE86" s="21" t="str">
        <f>IF(F86&lt;&gt;"Not in the game (anymore)",IF(A86&lt;&gt;"",", setType="&amp;G86,"")&amp;IF(J86="true",", multiTrialSet=true",""),"")</f>
        <v>, setType=LIBSETS_SETTYPE_CYRODIIL</v>
      </c>
      <c r="BF86" s="21" t="str">
        <f t="shared" si="2"/>
        <v>, dropMechanic={LIBSETS_DROP_MECHANIC_CITY_CYRODIIL_CROPSFORD}</v>
      </c>
      <c r="BG86" s="21" t="str">
        <f t="shared" si="3"/>
        <v>}, --Curse Eater / Fluchfresser   [Cyrodiil]</v>
      </c>
    </row>
    <row r="87" spans="1:59" x14ac:dyDescent="0.25">
      <c r="A87" s="12">
        <v>105</v>
      </c>
      <c r="B87" t="s">
        <v>848</v>
      </c>
      <c r="C87" t="s">
        <v>849</v>
      </c>
      <c r="D87" s="3">
        <f>A87</f>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t="str">
        <f>IF(AND(G87&lt;&gt;"LIBSETS_SETTYPE_BATTLEGROUND",G87&lt;&gt;"LIBSETS_SETTYPE_SPECIAL"),IF(AL87&lt;&gt;"",VLOOKUP(AL87,'ESO zone constants'!$D$3:$H$4953,5,FALSE),""),"")</f>
        <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IF(A87="???","--","")&amp;IF(F87&lt;&gt;"Not in the game (anymore)",IF(A87&lt;&gt;"",CONCATENATE("[",A87,"] = {wayshrines={")&amp;IF(K87&lt;&gt;"",CONCATENATE(K87,","),"")&amp;IF(L87&lt;&gt;"",CONCATENATE(L87,","),"")&amp;IF(M87&lt;&gt;"",CONCATENATE(M87,","),"")&amp;CONCATENATE("}")&amp;IF(VALUE(N87)&gt;0,CONCATENATE(", traitsNeeded=",N87),"")&amp;CONCATENATE(", dlcId=",IF(T87&lt;&gt;"",T87,"DLC_BASE_GAME")),""),"")</f>
        <v>[105] = {wayshrines={121,121,121,}, dlcId=DLC_BASE_GAME</v>
      </c>
      <c r="BD87" s="21" t="str">
        <f>IF(F87&lt;&gt;"Not in the game (anymore)",IF(A87&lt;&gt;"",IF(Q87&lt;&gt;"",CONCATENATE(", zoneIds={",Q87),"")&amp;IF(Z87&lt;&gt;"",CONCATENATE(",",Z87),"")&amp;IF(AF87&lt;&gt;"",CONCATENATE(",",AF87),"")&amp;IF(AK87&lt;&gt;"",CONCATENATE(",",AK87),"")&amp;IF(AP87&lt;&gt;"",CONCATENATE(",",AP87),"")&amp;IF(AU87&lt;&gt;"",CONCATENATE(",",AU87),"")&amp;IF(Q87&lt;&gt;"",CONCATENATE("}",""),"")&amp;IF(OR(I87="true",I87="false",I87&lt;&gt;""), CONCATENATE(", veteran=", I87), ""),""),"")</f>
        <v>, zoneIds={381,381,381}, veteran=false</v>
      </c>
      <c r="BE87" s="21" t="str">
        <f>IF(F87&lt;&gt;"Not in the game (anymore)",IF(A87&lt;&gt;"",", setType="&amp;G87,"")&amp;IF(J87="true",", multiTrialSet=true",""),"")</f>
        <v>, setType=LIBSETS_SETTYPE_OVERLAND</v>
      </c>
      <c r="BF87" s="21" t="str">
        <f t="shared" si="2"/>
        <v>, dropMechanic={LIBSETS_DROP_MECHANIC_OVERLAND_BOSS_DELVE,LIBSETS_DROP_MECHANIC_OVERLAND_WORLDBOSS,LIBSETS_DROP_MECHANIC_OVERLAND_BOSS_PUBLIC_DUNGEON,LIBSETS_DROP_MECHANIC_OVERLAND_CHEST}</v>
      </c>
      <c r="BG87" s="21" t="str">
        <f t="shared" si="3"/>
        <v>}, --Twin Sisters / Zwillingsschwestern   [Auridon, Auridon, Auridon]</v>
      </c>
    </row>
    <row r="88" spans="1:59" x14ac:dyDescent="0.25">
      <c r="A88" s="12">
        <v>106</v>
      </c>
      <c r="B88" t="s">
        <v>850</v>
      </c>
      <c r="C88" t="s">
        <v>2596</v>
      </c>
      <c r="D88" s="3">
        <f>A88</f>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t="str">
        <f>IF(AND(G88&lt;&gt;"LIBSETS_SETTYPE_BATTLEGROUND",G88&lt;&gt;"LIBSETS_SETTYPE_SPECIAL"),IF(AL88&lt;&gt;"",VLOOKUP(AL88,'ESO zone constants'!$D$3:$H$4953,5,FALSE),""),"")</f>
        <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IF(A88="???","--","")&amp;IF(F88&lt;&gt;"Not in the game (anymore)",IF(A88&lt;&gt;"",CONCATENATE("[",A88,"] = {wayshrines={")&amp;IF(K88&lt;&gt;"",CONCATENATE(K88,","),"")&amp;IF(L88&lt;&gt;"",CONCATENATE(L88,","),"")&amp;IF(M88&lt;&gt;"",CONCATENATE(M88,","),"")&amp;CONCATENATE("}")&amp;IF(VALUE(N88)&gt;0,CONCATENATE(", traitsNeeded=",N88),"")&amp;CONCATENATE(", dlcId=",IF(T88&lt;&gt;"",T88,"DLC_BASE_GAME")),""),"")</f>
        <v>[106] = {wayshrines={143,143,143,}, dlcId=DLC_BASE_GAME</v>
      </c>
      <c r="BD88" s="21" t="str">
        <f>IF(F88&lt;&gt;"Not in the game (anymore)",IF(A88&lt;&gt;"",IF(Q88&lt;&gt;"",CONCATENATE(", zoneIds={",Q88),"")&amp;IF(Z88&lt;&gt;"",CONCATENATE(",",Z88),"")&amp;IF(AF88&lt;&gt;"",CONCATENATE(",",AF88),"")&amp;IF(AK88&lt;&gt;"",CONCATENATE(",",AK88),"")&amp;IF(AP88&lt;&gt;"",CONCATENATE(",",AP88),"")&amp;IF(AU88&lt;&gt;"",CONCATENATE(",",AU88),"")&amp;IF(Q88&lt;&gt;"",CONCATENATE("}",""),"")&amp;IF(OR(I88="true",I88="false",I88&lt;&gt;""), CONCATENATE(", veteran=", I88), ""),""),"")</f>
        <v>, zoneIds={108,108,108}, veteran=false</v>
      </c>
      <c r="BE88" s="21" t="str">
        <f>IF(F88&lt;&gt;"Not in the game (anymore)",IF(A88&lt;&gt;"",", setType="&amp;G88,"")&amp;IF(J88="true",", multiTrialSet=true",""),"")</f>
        <v>, setType=LIBSETS_SETTYPE_OVERLAND</v>
      </c>
      <c r="BF88" s="21" t="str">
        <f t="shared" si="2"/>
        <v>, dropMechanic={LIBSETS_DROP_MECHANIC_OVERLAND_BOSS_DELVE,LIBSETS_DROP_MECHANIC_OVERLAND_WORLDBOSS,LIBSETS_DROP_MECHANIC_OVERLAND_BOSS_PUBLIC_DUNGEON,LIBSETS_DROP_MECHANIC_OVERLAND_CHEST}</v>
      </c>
      <c r="BG88" s="21" t="str">
        <f t="shared" si="3"/>
        <v>}, --Wilderqueen\'s Arch / Bogen der Wildkönigin   [Greenshade, Greenshade, Greenshade]</v>
      </c>
    </row>
    <row r="89" spans="1:59" x14ac:dyDescent="0.25">
      <c r="A89" s="12">
        <v>107</v>
      </c>
      <c r="B89" t="s">
        <v>851</v>
      </c>
      <c r="C89" t="s">
        <v>2597</v>
      </c>
      <c r="D89" s="3">
        <f>A89</f>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44"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t="str">
        <f>IF(AND(G89&lt;&gt;"LIBSETS_SETTYPE_BATTLEGROUND",G89&lt;&gt;"LIBSETS_SETTYPE_SPECIAL"),IF(AL89&lt;&gt;"",VLOOKUP(AL89,'ESO zone constants'!$D$3:$H$4953,5,FALSE),""),"")</f>
        <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IF(A89="???","--","")&amp;IF(F89&lt;&gt;"Not in the game (anymore)",IF(A89&lt;&gt;"",CONCATENATE("[",A89,"] = {wayshrines={")&amp;IF(K89&lt;&gt;"",CONCATENATE(K89,","),"")&amp;IF(L89&lt;&gt;"",CONCATENATE(L89,","),"")&amp;IF(M89&lt;&gt;"",CONCATENATE(M89,","),"")&amp;CONCATENATE("}")&amp;IF(VALUE(N89)&gt;0,CONCATENATE(", traitsNeeded=",N89),"")&amp;CONCATENATE(", dlcId=",IF(T89&lt;&gt;"",T89,"DLC_BASE_GAME")),""),"")</f>
        <v>[107] = {wayshrines={62,62,62,}, dlcId=DLC_BASE_GAME</v>
      </c>
      <c r="BD89" s="21" t="str">
        <f>IF(F89&lt;&gt;"Not in the game (anymore)",IF(A89&lt;&gt;"",IF(Q89&lt;&gt;"",CONCATENATE(", zoneIds={",Q89),"")&amp;IF(Z89&lt;&gt;"",CONCATENATE(",",Z89),"")&amp;IF(AF89&lt;&gt;"",CONCATENATE(",",AF89),"")&amp;IF(AK89&lt;&gt;"",CONCATENATE(",",AK89),"")&amp;IF(AP89&lt;&gt;"",CONCATENATE(",",AP89),"")&amp;IF(AU89&lt;&gt;"",CONCATENATE(",",AU89),"")&amp;IF(Q89&lt;&gt;"",CONCATENATE("}",""),"")&amp;IF(OR(I89="true",I89="false",I89&lt;&gt;""), CONCATENATE(", veteran=", I89), ""),""),"")</f>
        <v>, zoneIds={3,3,3}, veteran=false</v>
      </c>
      <c r="BE89" s="21" t="str">
        <f>IF(F89&lt;&gt;"Not in the game (anymore)",IF(A89&lt;&gt;"",", setType="&amp;G89,"")&amp;IF(J89="true",", multiTrialSet=true",""),"")</f>
        <v>, setType=LIBSETS_SETTYPE_OVERLAND</v>
      </c>
      <c r="BF89" s="21" t="str">
        <f t="shared" si="2"/>
        <v>, dropMechanic={LIBSETS_DROP_MECHANIC_OVERLAND_BOSS_DELVE,LIBSETS_DROP_MECHANIC_OVERLAND_WORLDBOSS,LIBSETS_DROP_MECHANIC_OVERLAND_BOSS_PUBLIC_DUNGEON,LIBSETS_DROP_MECHANIC_OVERLAND_CHEST}</v>
      </c>
      <c r="BG89" s="21" t="str">
        <f t="shared" si="3"/>
        <v>}, --Wyrd Tree\'s Blessing / Segen des Wyrdbaums   [Glenumbra, Glenumbra, Glenumbra]</v>
      </c>
    </row>
    <row r="90" spans="1:59" x14ac:dyDescent="0.25">
      <c r="A90" s="12">
        <v>108</v>
      </c>
      <c r="B90" t="s">
        <v>852</v>
      </c>
      <c r="C90" t="s">
        <v>853</v>
      </c>
      <c r="D90" s="3">
        <f>A90</f>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IF(A90="???","--","")&amp;IF(F90&lt;&gt;"Not in the game (anymore)",IF(A90&lt;&gt;"",CONCATENATE("[",A90,"] = {wayshrines={")&amp;IF(K90&lt;&gt;"",CONCATENATE(K90,","),"")&amp;IF(L90&lt;&gt;"",CONCATENATE(L90,","),"")&amp;IF(M90&lt;&gt;"",CONCATENATE(M90,","),"")&amp;CONCATENATE("}")&amp;IF(VALUE(N90)&gt;0,CONCATENATE(", traitsNeeded=",N90),"")&amp;CONCATENATE(", dlcId=",IF(T90&lt;&gt;"",T90,"DLC_BASE_GAME")),""),"")</f>
        <v>[108] = {wayshrines={-1,-1,-1,}, dlcId=DLC_BASE_GAME</v>
      </c>
      <c r="BD90" s="21" t="str">
        <f>IF(F90&lt;&gt;"Not in the game (anymore)",IF(A90&lt;&gt;"",IF(Q90&lt;&gt;"",CONCATENATE(", zoneIds={",Q90),"")&amp;IF(Z90&lt;&gt;"",CONCATENATE(",",Z90),"")&amp;IF(AF90&lt;&gt;"",CONCATENATE(",",AF90),"")&amp;IF(AK90&lt;&gt;"",CONCATENATE(",",AK90),"")&amp;IF(AP90&lt;&gt;"",CONCATENATE(",",AP90),"")&amp;IF(AU90&lt;&gt;"",CONCATENATE(",",AU90),"")&amp;IF(Q90&lt;&gt;"",CONCATENATE("}",""),"")&amp;IF(OR(I90="true",I90="false",I90&lt;&gt;""), CONCATENATE(", veteran=", I90), ""),""),"")</f>
        <v>, zoneIds={181}, veteran=false</v>
      </c>
      <c r="BE90" s="21" t="str">
        <f>IF(F90&lt;&gt;"Not in the game (anymore)",IF(A90&lt;&gt;"",", setType="&amp;G90,"")&amp;IF(J90="true",", multiTrialSet=true",""),"")</f>
        <v>, setType=LIBSETS_SETTYPE_CYRODIIL</v>
      </c>
      <c r="BF90" s="21" t="str">
        <f t="shared" si="2"/>
        <v>, dropMechanic={LIBSETS_DROP_MECHANIC_CITY_CYRODIIL_VLASTARUS}</v>
      </c>
      <c r="BG90" s="21" t="str">
        <f t="shared" si="3"/>
        <v>}, --Ravager / Verwüster   [Cyrodiil]</v>
      </c>
    </row>
    <row r="91" spans="1:59" s="28" customFormat="1" x14ac:dyDescent="0.25">
      <c r="A91" s="12">
        <v>109</v>
      </c>
      <c r="B91" t="s">
        <v>854</v>
      </c>
      <c r="C91" t="s">
        <v>855</v>
      </c>
      <c r="D91" s="3">
        <f>A91</f>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IF(A91="???","--","")&amp;IF(F91&lt;&gt;"Not in the game (anymore)",IF(A91&lt;&gt;"",CONCATENATE("[",A91,"] = {wayshrines={")&amp;IF(K91&lt;&gt;"",CONCATENATE(K91,","),"")&amp;IF(L91&lt;&gt;"",CONCATENATE(L91,","),"")&amp;IF(M91&lt;&gt;"",CONCATENATE(M91,","),"")&amp;CONCATENATE("}")&amp;IF(VALUE(N91)&gt;0,CONCATENATE(", traitsNeeded=",N91),"")&amp;CONCATENATE(", dlcId=",IF(T91&lt;&gt;"",T91,"DLC_BASE_GAME")),""),"")</f>
        <v>[109] = {wayshrines={-1,-1,-1,}, dlcId=DLC_BASE_GAME</v>
      </c>
      <c r="BD91" s="21" t="str">
        <f>IF(F91&lt;&gt;"Not in the game (anymore)",IF(A91&lt;&gt;"",IF(Q91&lt;&gt;"",CONCATENATE(", zoneIds={",Q91),"")&amp;IF(Z91&lt;&gt;"",CONCATENATE(",",Z91),"")&amp;IF(AF91&lt;&gt;"",CONCATENATE(",",AF91),"")&amp;IF(AK91&lt;&gt;"",CONCATENATE(",",AK91),"")&amp;IF(AP91&lt;&gt;"",CONCATENATE(",",AP91),"")&amp;IF(AU91&lt;&gt;"",CONCATENATE(",",AU91),"")&amp;IF(Q91&lt;&gt;"",CONCATENATE("}",""),"")&amp;IF(OR(I91="true",I91="false",I91&lt;&gt;""), CONCATENATE(", veteran=", I91), ""),""),"")</f>
        <v>, zoneIds={181}, veteran=false</v>
      </c>
      <c r="BE91" s="21" t="str">
        <f>IF(F91&lt;&gt;"Not in the game (anymore)",IF(A91&lt;&gt;"",", setType="&amp;G91,"")&amp;IF(J91="true",", multiTrialSet=true",""),"")</f>
        <v>, setType=LIBSETS_SETTYPE_CYRODIIL</v>
      </c>
      <c r="BF91" s="21" t="str">
        <f t="shared" si="2"/>
        <v>, dropMechanic={LIBSETS_DROP_MECHANIC_CITY_CYRODIIL_CROPSFORD}</v>
      </c>
      <c r="BG91" s="21" t="str">
        <f t="shared" si="3"/>
        <v>}, --Light of Cyrodiil / Licht von Cyrodiil   [Cyrodiil]</v>
      </c>
    </row>
    <row r="92" spans="1:59" x14ac:dyDescent="0.25">
      <c r="A92" s="12">
        <v>110</v>
      </c>
      <c r="B92" t="s">
        <v>856</v>
      </c>
      <c r="C92" t="s">
        <v>857</v>
      </c>
      <c r="D92" s="3">
        <f>A92</f>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C92" s="43" t="str">
        <f>IF(AB92&lt;&gt;"",IF(AB92&lt;&gt;"LIBSETS_DROP_MECHANIC_MONSTER_NAME",VLOOKUP(AB92,'LibSets constants'!$I$4:$L$1003,3,FALSE),""),"")</f>
        <v/>
      </c>
      <c r="AD92" s="43" t="str">
        <f>IF(AB92&lt;&gt;"",IF(AB92&lt;&gt;"LIBSETS_DROP_MECHANIC_MONSTER_NAME",VLOOKUP(AB92,'LibSets constants'!$I$4:$L$1003,4,FALSE),""),"")</f>
        <v/>
      </c>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44"/>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IF(A92="???","--","")&amp;IF(F92&lt;&gt;"Not in the game (anymore)",IF(A92&lt;&gt;"",CONCATENATE("[",A92,"] = {wayshrines={")&amp;IF(K92&lt;&gt;"",CONCATENATE(K92,","),"")&amp;IF(L92&lt;&gt;"",CONCATENATE(L92,","),"")&amp;IF(M92&lt;&gt;"",CONCATENATE(M92,","),"")&amp;CONCATENATE("}")&amp;IF(VALUE(N92)&gt;0,CONCATENATE(", traitsNeeded=",N92),"")&amp;CONCATENATE(", dlcId=",IF(T92&lt;&gt;"",T92,"DLC_BASE_GAME")),""),"")</f>
        <v>[110] = {wayshrines={194,194,194,}, dlcId=DLC_BASE_GAME</v>
      </c>
      <c r="BD92" s="21" t="str">
        <f>IF(F92&lt;&gt;"Not in the game (anymore)",IF(A92&lt;&gt;"",IF(Q92&lt;&gt;"",CONCATENATE(", zoneIds={",Q92),"")&amp;IF(Z92&lt;&gt;"",CONCATENATE(",",Z92),"")&amp;IF(AF92&lt;&gt;"",CONCATENATE(",",AF92),"")&amp;IF(AK92&lt;&gt;"",CONCATENATE(",",AK92),"")&amp;IF(AP92&lt;&gt;"",CONCATENATE(",",AP92),"")&amp;IF(AU92&lt;&gt;"",CONCATENATE(",",AU92),"")&amp;IF(Q92&lt;&gt;"",CONCATENATE("}",""),"")&amp;IF(OR(I92="true",I92="false",I92&lt;&gt;""), CONCATENATE(", veteran=", I92), ""),""),"")</f>
        <v>, zoneIds={380,935,381}, veteran=false</v>
      </c>
      <c r="BE92" s="21" t="str">
        <f>IF(F92&lt;&gt;"Not in the game (anymore)",IF(A92&lt;&gt;"",", setType="&amp;G92,"")&amp;IF(J92="true",", multiTrialSet=true",""),"")</f>
        <v>, setType=LIBSETS_SETTYPE_DUNGEON</v>
      </c>
      <c r="BF92" s="21" t="str">
        <f t="shared" si="2"/>
        <v/>
      </c>
      <c r="BG92" s="21" t="str">
        <f t="shared" si="3"/>
        <v>}, --Sanctuary / Heiligtum   [The Banished Cells I, The Banished Cells II, Auridon]</v>
      </c>
    </row>
    <row r="93" spans="1:59" x14ac:dyDescent="0.25">
      <c r="A93" s="12">
        <v>111</v>
      </c>
      <c r="B93" t="s">
        <v>858</v>
      </c>
      <c r="C93" t="s">
        <v>859</v>
      </c>
      <c r="D93" s="3">
        <f>A93</f>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IF(A93="???","--","")&amp;IF(F93&lt;&gt;"Not in the game (anymore)",IF(A93&lt;&gt;"",CONCATENATE("[",A93,"] = {wayshrines={")&amp;IF(K93&lt;&gt;"",CONCATENATE(K93,","),"")&amp;IF(L93&lt;&gt;"",CONCATENATE(L93,","),"")&amp;IF(M93&lt;&gt;"",CONCATENATE(M93,","),"")&amp;CONCATENATE("}")&amp;IF(VALUE(N93)&gt;0,CONCATENATE(", traitsNeeded=",N93),"")&amp;CONCATENATE(", dlcId=",IF(T93&lt;&gt;"",T93,"DLC_BASE_GAME")),""),"")</f>
        <v>[111] = {wayshrines={-1,-1,-1,}, dlcId=DLC_BASE_GAME</v>
      </c>
      <c r="BD93" s="21" t="str">
        <f>IF(F93&lt;&gt;"Not in the game (anymore)",IF(A93&lt;&gt;"",IF(Q93&lt;&gt;"",CONCATENATE(", zoneIds={",Q93),"")&amp;IF(Z93&lt;&gt;"",CONCATENATE(",",Z93),"")&amp;IF(AF93&lt;&gt;"",CONCATENATE(",",AF93),"")&amp;IF(AK93&lt;&gt;"",CONCATENATE(",",AK93),"")&amp;IF(AP93&lt;&gt;"",CONCATENATE(",",AP93),"")&amp;IF(AU93&lt;&gt;"",CONCATENATE(",",AU93),"")&amp;IF(Q93&lt;&gt;"",CONCATENATE("}",""),"")&amp;IF(OR(I93="true",I93="false",I93&lt;&gt;""), CONCATENATE(", veteran=", I93), ""),""),"")</f>
        <v>, zoneIds={181}, veteran=false</v>
      </c>
      <c r="BE93" s="21" t="str">
        <f>IF(F93&lt;&gt;"Not in the game (anymore)",IF(A93&lt;&gt;"",", setType="&amp;G93,"")&amp;IF(J93="true",", multiTrialSet=true",""),"")</f>
        <v>, setType=LIBSETS_SETTYPE_CYRODIIL</v>
      </c>
      <c r="BF93" s="21" t="str">
        <f t="shared" si="2"/>
        <v>, dropMechanic={LIBSETS_DROP_MECHANIC_CITY_CYRODIIL_BRUMA}</v>
      </c>
      <c r="BG93" s="21" t="str">
        <f t="shared" si="3"/>
        <v>}, --Ward of Cyrodiil / Schutz von Cyrodiil   [Cyrodiil]</v>
      </c>
    </row>
    <row r="94" spans="1:59" x14ac:dyDescent="0.25">
      <c r="A94" s="12">
        <v>112</v>
      </c>
      <c r="B94" t="s">
        <v>860</v>
      </c>
      <c r="C94" t="s">
        <v>861</v>
      </c>
      <c r="D94" s="3">
        <f>A94</f>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t="str">
        <f>IF(AND(G94&lt;&gt;"LIBSETS_SETTYPE_BATTLEGROUND",G94&lt;&gt;"LIBSETS_SETTYPE_SPECIAL"),IF(AL94&lt;&gt;"",VLOOKUP(AL94,'ESO zone constants'!$D$3:$H$4953,5,FALSE),""),"")</f>
        <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IF(A94="???","--","")&amp;IF(F94&lt;&gt;"Not in the game (anymore)",IF(A94&lt;&gt;"",CONCATENATE("[",A94,"] = {wayshrines={")&amp;IF(K94&lt;&gt;"",CONCATENATE(K94,","),"")&amp;IF(L94&lt;&gt;"",CONCATENATE(L94,","),"")&amp;IF(M94&lt;&gt;"",CONCATENATE(M94,","),"")&amp;CONCATENATE("}")&amp;IF(VALUE(N94)&gt;0,CONCATENATE(", traitsNeeded=",N94),"")&amp;CONCATENATE(", dlcId=",IF(T94&lt;&gt;"",T94,"DLC_BASE_GAME")),""),"")</f>
        <v>[112] = {wayshrines={17,17,17,}, dlcId=DLC_BASE_GAME</v>
      </c>
      <c r="BD94" s="21" t="str">
        <f>IF(F94&lt;&gt;"Not in the game (anymore)",IF(A94&lt;&gt;"",IF(Q94&lt;&gt;"",CONCATENATE(", zoneIds={",Q94),"")&amp;IF(Z94&lt;&gt;"",CONCATENATE(",",Z94),"")&amp;IF(AF94&lt;&gt;"",CONCATENATE(",",AF94),"")&amp;IF(AK94&lt;&gt;"",CONCATENATE(",",AK94),"")&amp;IF(AP94&lt;&gt;"",CONCATENATE(",",AP94),"")&amp;IF(AU94&lt;&gt;"",CONCATENATE(",",AU94),"")&amp;IF(Q94&lt;&gt;"",CONCATENATE("}",""),"")&amp;IF(OR(I94="true",I94="false",I94&lt;&gt;""), CONCATENATE(", veteran=", I94), ""),""),"")</f>
        <v>, zoneIds={19,19,19}, veteran=false</v>
      </c>
      <c r="BE94" s="21" t="str">
        <f>IF(F94&lt;&gt;"Not in the game (anymore)",IF(A94&lt;&gt;"",", setType="&amp;G94,"")&amp;IF(J94="true",", multiTrialSet=true",""),"")</f>
        <v>, setType=LIBSETS_SETTYPE_OVERLAND</v>
      </c>
      <c r="BF94" s="21" t="str">
        <f t="shared" si="2"/>
        <v>, isProcSetAllowedInPvP=1, dropMechanic={LIBSETS_DROP_MECHANIC_OVERLAND_BOSS_DELVE,LIBSETS_DROP_MECHANIC_OVERLAND_WORLDBOSS,LIBSETS_DROP_MECHANIC_OVERLAND_BOSS_PUBLIC_DUNGEON,LIBSETS_DROP_MECHANIC_OVERLAND_CHEST}</v>
      </c>
      <c r="BG94" s="21" t="str">
        <f t="shared" si="3"/>
        <v>}, --Night Terror / Nachtschrecken   [Stormhaven, Stormhaven, Stormhaven]</v>
      </c>
    </row>
    <row r="95" spans="1:59" x14ac:dyDescent="0.25">
      <c r="A95" s="12">
        <v>113</v>
      </c>
      <c r="B95" t="s">
        <v>862</v>
      </c>
      <c r="C95" t="s">
        <v>863</v>
      </c>
      <c r="D95" s="3">
        <f>A95</f>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IF(A95="???","--","")&amp;IF(F95&lt;&gt;"Not in the game (anymore)",IF(A95&lt;&gt;"",CONCATENATE("[",A95,"] = {wayshrines={")&amp;IF(K95&lt;&gt;"",CONCATENATE(K95,","),"")&amp;IF(L95&lt;&gt;"",CONCATENATE(L95,","),"")&amp;IF(M95&lt;&gt;"",CONCATENATE(M95,","),"")&amp;CONCATENATE("}")&amp;IF(VALUE(N95)&gt;0,CONCATENATE(", traitsNeeded=",N95),"")&amp;CONCATENATE(", dlcId=",IF(T95&lt;&gt;"",T95,"DLC_BASE_GAME")),""),"")</f>
        <v>[113] = {wayshrines={-1,-1,-1,}, dlcId=DLC_BASE_GAME</v>
      </c>
      <c r="BD95" s="21" t="str">
        <f>IF(F95&lt;&gt;"Not in the game (anymore)",IF(A95&lt;&gt;"",IF(Q95&lt;&gt;"",CONCATENATE(", zoneIds={",Q95),"")&amp;IF(Z95&lt;&gt;"",CONCATENATE(",",Z95),"")&amp;IF(AF95&lt;&gt;"",CONCATENATE(",",AF95),"")&amp;IF(AK95&lt;&gt;"",CONCATENATE(",",AK95),"")&amp;IF(AP95&lt;&gt;"",CONCATENATE(",",AP95),"")&amp;IF(AU95&lt;&gt;"",CONCATENATE(",",AU95),"")&amp;IF(Q95&lt;&gt;"",CONCATENATE("}",""),"")&amp;IF(OR(I95="true",I95="false",I95&lt;&gt;""), CONCATENATE(", veteran=", I95), ""),""),"")</f>
        <v>, zoneIds={181}, veteran=false</v>
      </c>
      <c r="BE95" s="21" t="str">
        <f>IF(F95&lt;&gt;"Not in the game (anymore)",IF(A95&lt;&gt;"",", setType="&amp;G95,"")&amp;IF(J95="true",", multiTrialSet=true",""),"")</f>
        <v>, setType=LIBSETS_SETTYPE_CYRODIIL</v>
      </c>
      <c r="BF95" s="21" t="str">
        <f t="shared" si="2"/>
        <v>, dropMechanic={LIBSETS_DROP_MECHANIC_CITY_CYRODIIL_VLASTARUS}</v>
      </c>
      <c r="BG95" s="21" t="str">
        <f t="shared" si="3"/>
        <v>}, --Crest of Cyrodiil / Wappen von Cyrodiil   [Cyrodiil]</v>
      </c>
    </row>
    <row r="96" spans="1:59" x14ac:dyDescent="0.25">
      <c r="A96" s="12">
        <v>114</v>
      </c>
      <c r="B96" t="s">
        <v>864</v>
      </c>
      <c r="C96" t="s">
        <v>865</v>
      </c>
      <c r="D96" s="3">
        <f>A96</f>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t="str">
        <f>IF(AND(G96&lt;&gt;"LIBSETS_SETTYPE_BATTLEGROUND",G96&lt;&gt;"LIBSETS_SETTYPE_SPECIAL"),IF(AL96&lt;&gt;"",VLOOKUP(AL96,'ESO zone constants'!$D$3:$H$4953,5,FALSE),""),"")</f>
        <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IF(A96="???","--","")&amp;IF(F96&lt;&gt;"Not in the game (anymore)",IF(A96&lt;&gt;"",CONCATENATE("[",A96,"] = {wayshrines={")&amp;IF(K96&lt;&gt;"",CONCATENATE(K96,","),"")&amp;IF(L96&lt;&gt;"",CONCATENATE(L96,","),"")&amp;IF(M96&lt;&gt;"",CONCATENATE(M96,","),"")&amp;CONCATENATE("}")&amp;IF(VALUE(N96)&gt;0,CONCATENATE(", traitsNeeded=",N96),"")&amp;CONCATENATE(", dlcId=",IF(T96&lt;&gt;"",T96,"DLC_BASE_GAME")),""),"")</f>
        <v>[114] = {wayshrines={162,162,162,}, dlcId=DLC_BASE_GAME</v>
      </c>
      <c r="BD96" s="21" t="str">
        <f>IF(F96&lt;&gt;"Not in the game (anymore)",IF(A96&lt;&gt;"",IF(Q96&lt;&gt;"",CONCATENATE(", zoneIds={",Q96),"")&amp;IF(Z96&lt;&gt;"",CONCATENATE(",",Z96),"")&amp;IF(AF96&lt;&gt;"",CONCATENATE(",",AF96),"")&amp;IF(AK96&lt;&gt;"",CONCATENATE(",",AK96),"")&amp;IF(AP96&lt;&gt;"",CONCATENATE(",",AP96),"")&amp;IF(AU96&lt;&gt;"",CONCATENATE(",",AU96),"")&amp;IF(Q96&lt;&gt;"",CONCATENATE("}",""),"")&amp;IF(OR(I96="true",I96="false",I96&lt;&gt;""), CONCATENATE(", veteran=", I96), ""),""),"")</f>
        <v>, zoneIds={382,382,382}, veteran=false</v>
      </c>
      <c r="BE96" s="21" t="str">
        <f>IF(F96&lt;&gt;"Not in the game (anymore)",IF(A96&lt;&gt;"",", setType="&amp;G96,"")&amp;IF(J96="true",", multiTrialSet=true",""),"")</f>
        <v>, setType=LIBSETS_SETTYPE_OVERLAND</v>
      </c>
      <c r="BF96" s="21" t="str">
        <f t="shared" si="2"/>
        <v>, dropMechanic={LIBSETS_DROP_MECHANIC_OVERLAND_BOSS_DELVE,LIBSETS_DROP_MECHANIC_OVERLAND_WORLDBOSS,LIBSETS_DROP_MECHANIC_OVERLAND_BOSS_PUBLIC_DUNGEON,LIBSETS_DROP_MECHANIC_OVERLAND_CHEST}</v>
      </c>
      <c r="BG96" s="21" t="str">
        <f t="shared" si="3"/>
        <v>}, --Soulshine / Seelenschein   [Reaper's March, Reaper's March, Reaper's March]</v>
      </c>
    </row>
    <row r="97" spans="1:59" x14ac:dyDescent="0.25">
      <c r="A97" s="12">
        <v>116</v>
      </c>
      <c r="B97" t="s">
        <v>866</v>
      </c>
      <c r="C97" t="s">
        <v>867</v>
      </c>
      <c r="D97" s="3">
        <f>A97</f>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C97" s="43" t="str">
        <f>IF(AB97&lt;&gt;"",IF(AB97&lt;&gt;"LIBSETS_DROP_MECHANIC_MONSTER_NAME",VLOOKUP(AB97,'LibSets constants'!$I$4:$L$1003,3,FALSE),""),"")</f>
        <v/>
      </c>
      <c r="AD97" s="43" t="str">
        <f>IF(AB97&lt;&gt;"",IF(AB97&lt;&gt;"LIBSETS_DROP_MECHANIC_MONSTER_NAME",VLOOKUP(AB97,'LibSets constants'!$I$4:$L$1003,4,FALSE),""),"")</f>
        <v/>
      </c>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IF(A97="???","--","")&amp;IF(F97&lt;&gt;"Not in the game (anymore)",IF(A97&lt;&gt;"",CONCATENATE("[",A97,"] = {wayshrines={")&amp;IF(K97&lt;&gt;"",CONCATENATE(K97,","),"")&amp;IF(L97&lt;&gt;"",CONCATENATE(L97,","),"")&amp;IF(M97&lt;&gt;"",CONCATENATE(M97,","),"")&amp;CONCATENATE("}")&amp;IF(VALUE(N97)&gt;0,CONCATENATE(", traitsNeeded=",N97),"")&amp;CONCATENATE(", dlcId=",IF(T97&lt;&gt;"",T97,"DLC_BASE_GAME")),""),"")</f>
        <v>[116] = {wayshrines={194,194,194,}, dlcId=DLC_BASE_GAME</v>
      </c>
      <c r="BD97" s="21" t="str">
        <f>IF(F97&lt;&gt;"Not in the game (anymore)",IF(A97&lt;&gt;"",IF(Q97&lt;&gt;"",CONCATENATE(", zoneIds={",Q97),"")&amp;IF(Z97&lt;&gt;"",CONCATENATE(",",Z97),"")&amp;IF(AF97&lt;&gt;"",CONCATENATE(",",AF97),"")&amp;IF(AK97&lt;&gt;"",CONCATENATE(",",AK97),"")&amp;IF(AP97&lt;&gt;"",CONCATENATE(",",AP97),"")&amp;IF(AU97&lt;&gt;"",CONCATENATE(",",AU97),"")&amp;IF(Q97&lt;&gt;"",CONCATENATE("}",""),"")&amp;IF(OR(I97="true",I97="false",I97&lt;&gt;""), CONCATENATE(", veteran=", I97), ""),""),"")</f>
        <v>, zoneIds={380,381,381,146,126,63}, veteran=false</v>
      </c>
      <c r="BE97" s="21" t="str">
        <f>IF(F97&lt;&gt;"Not in the game (anymore)",IF(A97&lt;&gt;"",", setType="&amp;G97,"")&amp;IF(J97="true",", multiTrialSet=true",""),"")</f>
        <v>, setType=LIBSETS_SETTYPE_DUNGEON</v>
      </c>
      <c r="BF97" s="21" t="str">
        <f t="shared" si="2"/>
        <v/>
      </c>
      <c r="BG97" s="21" t="str">
        <f t="shared" si="3"/>
        <v>}, --The Destruction Suite / Garnitur der Zerstörung   [The Banished Cells I, Auridon, Auridon, Wayrest Sewers I, Elden Hollow I, Darkshade Caverns I]</v>
      </c>
    </row>
    <row r="98" spans="1:59" x14ac:dyDescent="0.25">
      <c r="A98" s="12">
        <v>117</v>
      </c>
      <c r="B98" t="s">
        <v>868</v>
      </c>
      <c r="C98" t="s">
        <v>1442</v>
      </c>
      <c r="D98" s="3">
        <f>A98</f>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C98" s="43" t="str">
        <f>IF(AB98&lt;&gt;"",IF(AB98&lt;&gt;"LIBSETS_DROP_MECHANIC_MONSTER_NAME",VLOOKUP(AB98,'LibSets constants'!$I$4:$L$1003,3,FALSE),""),"")</f>
        <v/>
      </c>
      <c r="AD98" s="43" t="str">
        <f>IF(AB98&lt;&gt;"",IF(AB98&lt;&gt;"LIBSETS_DROP_MECHANIC_MONSTER_NAME",VLOOKUP(AB98,'LibSets constants'!$I$4:$L$1003,4,FALSE),""),"")</f>
        <v/>
      </c>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IF(A98="???","--","")&amp;IF(F98&lt;&gt;"Not in the game (anymore)",IF(A98&lt;&gt;"",CONCATENATE("[",A98,"] = {wayshrines={")&amp;IF(K98&lt;&gt;"",CONCATENATE(K98,","),"")&amp;IF(L98&lt;&gt;"",CONCATENATE(L98,","),"")&amp;IF(M98&lt;&gt;"",CONCATENATE(M98,","),"")&amp;CONCATENATE("}")&amp;IF(VALUE(N98)&gt;0,CONCATENATE(", traitsNeeded=",N98),"")&amp;CONCATENATE(", dlcId=",IF(T98&lt;&gt;"",T98,"DLC_BASE_GAME")),""),"")</f>
        <v>[117] = {wayshrines={194,194,194,}, dlcId=DLC_BASE_GAME</v>
      </c>
      <c r="BD98" s="21" t="str">
        <f>IF(F98&lt;&gt;"Not in the game (anymore)",IF(A98&lt;&gt;"",IF(Q98&lt;&gt;"",CONCATENATE(", zoneIds={",Q98),"")&amp;IF(Z98&lt;&gt;"",CONCATENATE(",",Z98),"")&amp;IF(AF98&lt;&gt;"",CONCATENATE(",",AF98),"")&amp;IF(AK98&lt;&gt;"",CONCATENATE(",",AK98),"")&amp;IF(AP98&lt;&gt;"",CONCATENATE(",",AP98),"")&amp;IF(AU98&lt;&gt;"",CONCATENATE(",",AU98),"")&amp;IF(Q98&lt;&gt;"",CONCATENATE("}",""),"")&amp;IF(OR(I98="true",I98="false",I98&lt;&gt;""), CONCATENATE(", veteran=", I98), ""),""),"")</f>
        <v>, zoneIds={380,381,381,146,126,63}, veteran=false</v>
      </c>
      <c r="BE98" s="21" t="str">
        <f>IF(F98&lt;&gt;"Not in the game (anymore)",IF(A98&lt;&gt;"",", setType="&amp;G98,"")&amp;IF(J98="true",", multiTrialSet=true",""),"")</f>
        <v>, setType=LIBSETS_SETTYPE_DUNGEON</v>
      </c>
      <c r="BF98" s="21" t="str">
        <f t="shared" si="2"/>
        <v>, isProcSetAllowedInPvP=1</v>
      </c>
      <c r="BG98" s="21" t="str">
        <f t="shared" si="3"/>
        <v>}, --Relics of the Physician, Ansur / Relikte des Mediziners Ansur   [The Banished Cells I, Auridon, Auridon, Wayrest Sewers I, Elden Hollow I, Darkshade Caverns I]</v>
      </c>
    </row>
    <row r="99" spans="1:59" x14ac:dyDescent="0.25">
      <c r="A99" s="12">
        <v>118</v>
      </c>
      <c r="B99" t="s">
        <v>869</v>
      </c>
      <c r="C99" t="s">
        <v>870</v>
      </c>
      <c r="D99" s="3">
        <f>A99</f>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C99" s="43" t="str">
        <f>IF(AB99&lt;&gt;"",IF(AB99&lt;&gt;"LIBSETS_DROP_MECHANIC_MONSTER_NAME",VLOOKUP(AB99,'LibSets constants'!$I$4:$L$1003,3,FALSE),""),"")</f>
        <v/>
      </c>
      <c r="AD99" s="43" t="str">
        <f>IF(AB99&lt;&gt;"",IF(AB99&lt;&gt;"LIBSETS_DROP_MECHANIC_MONSTER_NAME",VLOOKUP(AB99,'LibSets constants'!$I$4:$L$1003,4,FALSE),""),"")</f>
        <v/>
      </c>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IF(A99="???","--","")&amp;IF(F99&lt;&gt;"Not in the game (anymore)",IF(A99&lt;&gt;"",CONCATENATE("[",A99,"] = {wayshrines={")&amp;IF(K99&lt;&gt;"",CONCATENATE(K99,","),"")&amp;IF(L99&lt;&gt;"",CONCATENATE(L99,","),"")&amp;IF(M99&lt;&gt;"",CONCATENATE(M99,","),"")&amp;CONCATENATE("}")&amp;IF(VALUE(N99)&gt;0,CONCATENATE(", traitsNeeded=",N99),"")&amp;CONCATENATE(", dlcId=",IF(T99&lt;&gt;"",T99,"DLC_BASE_GAME")),""),"")</f>
        <v>[118] = {wayshrines={194,194,194,}, dlcId=DLC_BASE_GAME</v>
      </c>
      <c r="BD99" s="21" t="str">
        <f>IF(F99&lt;&gt;"Not in the game (anymore)",IF(A99&lt;&gt;"",IF(Q99&lt;&gt;"",CONCATENATE(", zoneIds={",Q99),"")&amp;IF(Z99&lt;&gt;"",CONCATENATE(",",Z99),"")&amp;IF(AF99&lt;&gt;"",CONCATENATE(",",AF99),"")&amp;IF(AK99&lt;&gt;"",CONCATENATE(",",AK99),"")&amp;IF(AP99&lt;&gt;"",CONCATENATE(",",AP99),"")&amp;IF(AU99&lt;&gt;"",CONCATENATE(",",AU99),"")&amp;IF(Q99&lt;&gt;"",CONCATENATE("}",""),"")&amp;IF(OR(I99="true",I99="false",I99&lt;&gt;""), CONCATENATE(", veteran=", I99), ""),""),"")</f>
        <v>, zoneIds={380,381,381,146,126,63}, veteran=false</v>
      </c>
      <c r="BE99" s="21" t="str">
        <f>IF(F99&lt;&gt;"Not in the game (anymore)",IF(A99&lt;&gt;"",", setType="&amp;G99,"")&amp;IF(J99="true",", multiTrialSet=true",""),"")</f>
        <v>, setType=LIBSETS_SETTYPE_DUNGEON</v>
      </c>
      <c r="BF99" s="21" t="str">
        <f t="shared" si="2"/>
        <v/>
      </c>
      <c r="BG99" s="21" t="str">
        <f t="shared" si="3"/>
        <v>}, --Treasures of the Earthforge / Schätze der Erdenschmiede   [The Banished Cells I, Auridon, Auridon, Wayrest Sewers I, Elden Hollow I, Darkshade Caverns I]</v>
      </c>
    </row>
    <row r="100" spans="1:59" x14ac:dyDescent="0.25">
      <c r="A100" s="12">
        <v>119</v>
      </c>
      <c r="B100" t="s">
        <v>871</v>
      </c>
      <c r="C100" t="s">
        <v>872</v>
      </c>
      <c r="D100" s="3">
        <f>A100</f>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C100" s="43" t="str">
        <f>IF(AB100&lt;&gt;"",IF(AB100&lt;&gt;"LIBSETS_DROP_MECHANIC_MONSTER_NAME",VLOOKUP(AB100,'LibSets constants'!$I$4:$L$1003,3,FALSE),""),"")</f>
        <v/>
      </c>
      <c r="AD100" s="43" t="str">
        <f>IF(AB100&lt;&gt;"",IF(AB100&lt;&gt;"LIBSETS_DROP_MECHANIC_MONSTER_NAME",VLOOKUP(AB100,'LibSets constants'!$I$4:$L$1003,4,FALSE),""),"")</f>
        <v/>
      </c>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IF(A100="???","--","")&amp;IF(F100&lt;&gt;"Not in the game (anymore)",IF(A100&lt;&gt;"",CONCATENATE("[",A100,"] = {wayshrines={")&amp;IF(K100&lt;&gt;"",CONCATENATE(K100,","),"")&amp;IF(L100&lt;&gt;"",CONCATENATE(L100,","),"")&amp;IF(M100&lt;&gt;"",CONCATENATE(M100,","),"")&amp;CONCATENATE("}")&amp;IF(VALUE(N100)&gt;0,CONCATENATE(", traitsNeeded=",N100),"")&amp;CONCATENATE(", dlcId=",IF(T100&lt;&gt;"",T100,"DLC_BASE_GAME")),""),"")</f>
        <v>[119] = {wayshrines={194,194,194,}, dlcId=DLC_BASE_GAME</v>
      </c>
      <c r="BD100" s="21" t="str">
        <f>IF(F100&lt;&gt;"Not in the game (anymore)",IF(A100&lt;&gt;"",IF(Q100&lt;&gt;"",CONCATENATE(", zoneIds={",Q100),"")&amp;IF(Z100&lt;&gt;"",CONCATENATE(",",Z100),"")&amp;IF(AF100&lt;&gt;"",CONCATENATE(",",AF100),"")&amp;IF(AK100&lt;&gt;"",CONCATENATE(",",AK100),"")&amp;IF(AP100&lt;&gt;"",CONCATENATE(",",AP100),"")&amp;IF(AU100&lt;&gt;"",CONCATENATE(",",AU100),"")&amp;IF(Q100&lt;&gt;"",CONCATENATE("}",""),"")&amp;IF(OR(I100="true",I100="false",I100&lt;&gt;""), CONCATENATE(", veteran=", I100), ""),""),"")</f>
        <v>, zoneIds={380,381,381,146,126,63}, veteran=false</v>
      </c>
      <c r="BE100" s="21" t="str">
        <f>IF(F100&lt;&gt;"Not in the game (anymore)",IF(A100&lt;&gt;"",", setType="&amp;G100,"")&amp;IF(J100="true",", multiTrialSet=true",""),"")</f>
        <v>, setType=LIBSETS_SETTYPE_DUNGEON</v>
      </c>
      <c r="BF100" s="21" t="str">
        <f t="shared" si="2"/>
        <v/>
      </c>
      <c r="BG100" s="21" t="str">
        <f t="shared" si="3"/>
        <v>}, --Relics of the Rebellion / Relikte der Rebellion   [The Banished Cells I, Auridon, Auridon, Wayrest Sewers I, Elden Hollow I, Darkshade Caverns I]</v>
      </c>
    </row>
    <row r="101" spans="1:59" x14ac:dyDescent="0.25">
      <c r="A101" s="12">
        <v>120</v>
      </c>
      <c r="B101" t="s">
        <v>873</v>
      </c>
      <c r="C101" t="s">
        <v>874</v>
      </c>
      <c r="D101" s="3">
        <f>A101</f>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C101" s="43" t="str">
        <f>IF(AB101&lt;&gt;"",IF(AB101&lt;&gt;"LIBSETS_DROP_MECHANIC_MONSTER_NAME",VLOOKUP(AB101,'LibSets constants'!$I$4:$L$1003,3,FALSE),""),"")</f>
        <v/>
      </c>
      <c r="AD101" s="43" t="str">
        <f>IF(AB101&lt;&gt;"",IF(AB101&lt;&gt;"LIBSETS_DROP_MECHANIC_MONSTER_NAME",VLOOKUP(AB101,'LibSets constants'!$I$4:$L$1003,4,FALSE),""),"")</f>
        <v/>
      </c>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IF(A101="???","--","")&amp;IF(F101&lt;&gt;"Not in the game (anymore)",IF(A101&lt;&gt;"",CONCATENATE("[",A101,"] = {wayshrines={")&amp;IF(K101&lt;&gt;"",CONCATENATE(K101,","),"")&amp;IF(L101&lt;&gt;"",CONCATENATE(L101,","),"")&amp;IF(M101&lt;&gt;"",CONCATENATE(M101,","),"")&amp;CONCATENATE("}")&amp;IF(VALUE(N101)&gt;0,CONCATENATE(", traitsNeeded=",N101),"")&amp;CONCATENATE(", dlcId=",IF(T101&lt;&gt;"",T101,"DLC_BASE_GAME")),""),"")</f>
        <v>[120] = {wayshrines={194,194,194,}, dlcId=DLC_BASE_GAME</v>
      </c>
      <c r="BD101" s="21" t="str">
        <f>IF(F101&lt;&gt;"Not in the game (anymore)",IF(A101&lt;&gt;"",IF(Q101&lt;&gt;"",CONCATENATE(", zoneIds={",Q101),"")&amp;IF(Z101&lt;&gt;"",CONCATENATE(",",Z101),"")&amp;IF(AF101&lt;&gt;"",CONCATENATE(",",AF101),"")&amp;IF(AK101&lt;&gt;"",CONCATENATE(",",AK101),"")&amp;IF(AP101&lt;&gt;"",CONCATENATE(",",AP101),"")&amp;IF(AU101&lt;&gt;"",CONCATENATE(",",AU101),"")&amp;IF(Q101&lt;&gt;"",CONCATENATE("}",""),"")&amp;IF(OR(I101="true",I101="false",I101&lt;&gt;""), CONCATENATE(", veteran=", I101), ""),""),"")</f>
        <v>, zoneIds={380,381,381,146,126,63}, veteran=false</v>
      </c>
      <c r="BE101" s="21" t="str">
        <f>IF(F101&lt;&gt;"Not in the game (anymore)",IF(A101&lt;&gt;"",", setType="&amp;G101,"")&amp;IF(J101="true",", multiTrialSet=true",""),"")</f>
        <v>, setType=LIBSETS_SETTYPE_DUNGEON</v>
      </c>
      <c r="BF101" s="21" t="str">
        <f t="shared" si="2"/>
        <v/>
      </c>
      <c r="BG101" s="21" t="str">
        <f t="shared" si="3"/>
        <v>}, --Arms of Infernace / Waffen Infernals   [The Banished Cells I, Auridon, Auridon, Wayrest Sewers I, Elden Hollow I, Darkshade Caverns I]</v>
      </c>
    </row>
    <row r="102" spans="1:59" x14ac:dyDescent="0.25">
      <c r="A102" s="12">
        <v>121</v>
      </c>
      <c r="B102" t="s">
        <v>875</v>
      </c>
      <c r="C102" t="s">
        <v>876</v>
      </c>
      <c r="D102" s="3">
        <f>A102</f>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C102" s="43" t="str">
        <f>IF(AB102&lt;&gt;"",IF(AB102&lt;&gt;"LIBSETS_DROP_MECHANIC_MONSTER_NAME",VLOOKUP(AB102,'LibSets constants'!$I$4:$L$1003,3,FALSE),""),"")</f>
        <v/>
      </c>
      <c r="AD102" s="43" t="str">
        <f>IF(AB102&lt;&gt;"",IF(AB102&lt;&gt;"LIBSETS_DROP_MECHANIC_MONSTER_NAME",VLOOKUP(AB102,'LibSets constants'!$I$4:$L$1003,4,FALSE),""),"")</f>
        <v/>
      </c>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IF(A102="???","--","")&amp;IF(F102&lt;&gt;"Not in the game (anymore)",IF(A102&lt;&gt;"",CONCATENATE("[",A102,"] = {wayshrines={")&amp;IF(K102&lt;&gt;"",CONCATENATE(K102,","),"")&amp;IF(L102&lt;&gt;"",CONCATENATE(L102,","),"")&amp;IF(M102&lt;&gt;"",CONCATENATE(M102,","),"")&amp;CONCATENATE("}")&amp;IF(VALUE(N102)&gt;0,CONCATENATE(", traitsNeeded=",N102),"")&amp;CONCATENATE(", dlcId=",IF(T102&lt;&gt;"",T102,"DLC_BASE_GAME")),""),"")</f>
        <v>[121] = {wayshrines={194,194,194,}, dlcId=DLC_BASE_GAME</v>
      </c>
      <c r="BD102" s="21" t="str">
        <f>IF(F102&lt;&gt;"Not in the game (anymore)",IF(A102&lt;&gt;"",IF(Q102&lt;&gt;"",CONCATENATE(", zoneIds={",Q102),"")&amp;IF(Z102&lt;&gt;"",CONCATENATE(",",Z102),"")&amp;IF(AF102&lt;&gt;"",CONCATENATE(",",AF102),"")&amp;IF(AK102&lt;&gt;"",CONCATENATE(",",AK102),"")&amp;IF(AP102&lt;&gt;"",CONCATENATE(",",AP102),"")&amp;IF(AU102&lt;&gt;"",CONCATENATE(",",AU102),"")&amp;IF(Q102&lt;&gt;"",CONCATENATE("}",""),"")&amp;IF(OR(I102="true",I102="false",I102&lt;&gt;""), CONCATENATE(", veteran=", I102), ""),""),"")</f>
        <v>, zoneIds={380,381,381,146,126,63}, veteran=false</v>
      </c>
      <c r="BE102" s="21" t="str">
        <f>IF(F102&lt;&gt;"Not in the game (anymore)",IF(A102&lt;&gt;"",", setType="&amp;G102,"")&amp;IF(J102="true",", multiTrialSet=true",""),"")</f>
        <v>, setType=LIBSETS_SETTYPE_DUNGEON</v>
      </c>
      <c r="BF102" s="21" t="str">
        <f t="shared" si="2"/>
        <v/>
      </c>
      <c r="BG102" s="21" t="str">
        <f t="shared" si="3"/>
        <v>}, --Arms of the Ancestors / Waffen der Ahnen   [The Banished Cells I, Auridon, Auridon, Wayrest Sewers I, Elden Hollow I, Darkshade Caverns I]</v>
      </c>
    </row>
    <row r="103" spans="1:59" x14ac:dyDescent="0.25">
      <c r="A103" s="12">
        <v>122</v>
      </c>
      <c r="B103" t="s">
        <v>877</v>
      </c>
      <c r="C103" t="s">
        <v>878</v>
      </c>
      <c r="D103" s="3">
        <f>A103</f>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C103" s="43" t="str">
        <f>IF(AB103&lt;&gt;"",IF(AB103&lt;&gt;"LIBSETS_DROP_MECHANIC_MONSTER_NAME",VLOOKUP(AB103,'LibSets constants'!$I$4:$L$1003,3,FALSE),""),"")</f>
        <v/>
      </c>
      <c r="AD103" s="43" t="str">
        <f>IF(AB103&lt;&gt;"",IF(AB103&lt;&gt;"LIBSETS_DROP_MECHANIC_MONSTER_NAME",VLOOKUP(AB103,'LibSets constants'!$I$4:$L$1003,4,FALSE),""),"")</f>
        <v/>
      </c>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44"/>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IF(A103="???","--","")&amp;IF(F103&lt;&gt;"Not in the game (anymore)",IF(A103&lt;&gt;"",CONCATENATE("[",A103,"] = {wayshrines={")&amp;IF(K103&lt;&gt;"",CONCATENATE(K103,","),"")&amp;IF(L103&lt;&gt;"",CONCATENATE(L103,","),"")&amp;IF(M103&lt;&gt;"",CONCATENATE(M103,","),"")&amp;CONCATENATE("}")&amp;IF(VALUE(N103)&gt;0,CONCATENATE(", traitsNeeded=",N103),"")&amp;CONCATENATE(", dlcId=",IF(T103&lt;&gt;"",T103,"DLC_BASE_GAME")),""),"")</f>
        <v>[122] = {wayshrines={190,190,190,}, dlcId=DLC_BASE_GAME</v>
      </c>
      <c r="BD103" s="21" t="str">
        <f>IF(F103&lt;&gt;"Not in the game (anymore)",IF(A103&lt;&gt;"",IF(Q103&lt;&gt;"",CONCATENATE(", zoneIds={",Q103),"")&amp;IF(Z103&lt;&gt;"",CONCATENATE(",",Z103),"")&amp;IF(AF103&lt;&gt;"",CONCATENATE(",",AF103),"")&amp;IF(AK103&lt;&gt;"",CONCATENATE(",",AK103),"")&amp;IF(AP103&lt;&gt;"",CONCATENATE(",",AP103),"")&amp;IF(AU103&lt;&gt;"",CONCATENATE(",",AU103),"")&amp;IF(Q103&lt;&gt;"",CONCATENATE("}",""),"")&amp;IF(OR(I103="true",I103="false",I103&lt;&gt;""), CONCATENATE(", veteran=", I103), ""),""),"")</f>
        <v>, zoneIds={130,932,20}, veteran=false</v>
      </c>
      <c r="BE103" s="21" t="str">
        <f>IF(F103&lt;&gt;"Not in the game (anymore)",IF(A103&lt;&gt;"",", setType="&amp;G103,"")&amp;IF(J103="true",", multiTrialSet=true",""),"")</f>
        <v>, setType=LIBSETS_SETTYPE_DUNGEON</v>
      </c>
      <c r="BF103" s="21" t="str">
        <f t="shared" si="2"/>
        <v/>
      </c>
      <c r="BG103" s="21" t="str">
        <f t="shared" si="3"/>
        <v>}, --Ebon Armory / Ebenerzarsenal   [Crypt of Hearts I, Crypt of Hearts II, Rivenspire]</v>
      </c>
    </row>
    <row r="104" spans="1:59" x14ac:dyDescent="0.25">
      <c r="A104" s="12">
        <v>123</v>
      </c>
      <c r="B104" t="s">
        <v>879</v>
      </c>
      <c r="C104" t="s">
        <v>2598</v>
      </c>
      <c r="D104" s="3">
        <f>A104</f>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C104" s="3" t="str">
        <f>IF(AB104&lt;&gt;"",IF(AB104&lt;&gt;"LIBSETS_DROP_MECHANIC_MONSTER_NAME",VLOOKUP(AB104,'LibSets constants'!$I$4:$L$1003,3,FALSE),""),"")</f>
        <v/>
      </c>
      <c r="AD104" s="3" t="str">
        <f>IF(AB104&lt;&gt;"",IF(AB104&lt;&gt;"LIBSETS_DROP_MECHANIC_MONSTER_NAME",VLOOKUP(AB104,'LibSets constants'!$I$4:$L$1003,4,FALSE),""),"")</f>
        <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IF(A104="???","--","")&amp;IF(F104&lt;&gt;"Not in the game (anymore)",IF(A104&lt;&gt;"",CONCATENATE("[",A104,"] = {wayshrines={")&amp;IF(K104&lt;&gt;"",CONCATENATE(K104,","),"")&amp;IF(L104&lt;&gt;"",CONCATENATE(L104,","),"")&amp;IF(M104&lt;&gt;"",CONCATENATE(M104,","),"")&amp;CONCATENATE("}")&amp;IF(VALUE(N104)&gt;0,CONCATENATE(", traitsNeeded=",N104),"")&amp;CONCATENATE(", dlcId=",IF(T104&lt;&gt;"",T104,"DLC_BASE_GAME")),""),"")</f>
        <v>[123] = {wayshrines={185,185,185,}, dlcId=DLC_BASE_GAME</v>
      </c>
      <c r="BD104" s="21" t="str">
        <f>IF(F104&lt;&gt;"Not in the game (anymore)",IF(A104&lt;&gt;"",IF(Q104&lt;&gt;"",CONCATENATE(", zoneIds={",Q104),"")&amp;IF(Z104&lt;&gt;"",CONCATENATE(",",Z104),"")&amp;IF(AF104&lt;&gt;"",CONCATENATE(",",AF104),"")&amp;IF(AK104&lt;&gt;"",CONCATENATE(",",AK104),"")&amp;IF(AP104&lt;&gt;"",CONCATENATE(",",AP104),"")&amp;IF(AU104&lt;&gt;"",CONCATENATE(",",AU104),"")&amp;IF(Q104&lt;&gt;"",CONCATENATE("}",""),"")&amp;IF(OR(I104="true",I104="false",I104&lt;&gt;""), CONCATENATE(", veteran=", I104), ""),""),"")</f>
        <v>, zoneIds={31,382,382}, veteran=false</v>
      </c>
      <c r="BE104" s="21" t="str">
        <f>IF(F104&lt;&gt;"Not in the game (anymore)",IF(A104&lt;&gt;"",", setType="&amp;G104,"")&amp;IF(J104="true",", multiTrialSet=true",""),"")</f>
        <v>, setType=LIBSETS_SETTYPE_DUNGEON</v>
      </c>
      <c r="BF104" s="21" t="str">
        <f t="shared" si="2"/>
        <v/>
      </c>
      <c r="BG104" s="21" t="str">
        <f t="shared" si="3"/>
        <v>}, --Hircine\'s Veneer / Hircines Schein   [Selene's Web, Reaper's March, Reaper's March]</v>
      </c>
    </row>
    <row r="105" spans="1:59" x14ac:dyDescent="0.25">
      <c r="A105" s="12">
        <v>124</v>
      </c>
      <c r="B105" t="s">
        <v>880</v>
      </c>
      <c r="C105" t="s">
        <v>2599</v>
      </c>
      <c r="D105" s="3">
        <f>A105</f>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C105" s="43" t="str">
        <f>IF(AB105&lt;&gt;"",IF(AB105&lt;&gt;"LIBSETS_DROP_MECHANIC_MONSTER_NAME",VLOOKUP(AB105,'LibSets constants'!$I$4:$L$1003,3,FALSE),""),"")</f>
        <v/>
      </c>
      <c r="AD105" s="43" t="str">
        <f>IF(AB105&lt;&gt;"",IF(AB105&lt;&gt;"LIBSETS_DROP_MECHANIC_MONSTER_NAME",VLOOKUP(AB105,'LibSets constants'!$I$4:$L$1003,4,FALSE),""),"")</f>
        <v/>
      </c>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IF(A105="???","--","")&amp;IF(F105&lt;&gt;"Not in the game (anymore)",IF(A105&lt;&gt;"",CONCATENATE("[",A105,"] = {wayshrines={")&amp;IF(K105&lt;&gt;"",CONCATENATE(K105,","),"")&amp;IF(L105&lt;&gt;"",CONCATENATE(L105,","),"")&amp;IF(M105&lt;&gt;"",CONCATENATE(M105,","),"")&amp;CONCATENATE("}")&amp;IF(VALUE(N105)&gt;0,CONCATENATE(", traitsNeeded=",N105),"")&amp;CONCATENATE(", dlcId=",IF(T105&lt;&gt;"",T105,"DLC_BASE_GAME")),""),"")</f>
        <v>[124] = {wayshrines={184,184,184,}, dlcId=DLC_BASE_GAME</v>
      </c>
      <c r="BD105" s="21" t="str">
        <f>IF(F105&lt;&gt;"Not in the game (anymore)",IF(A105&lt;&gt;"",IF(Q105&lt;&gt;"",CONCATENATE(", zoneIds={",Q105),"")&amp;IF(Z105&lt;&gt;"",CONCATENATE(",",Z105),"")&amp;IF(AF105&lt;&gt;"",CONCATENATE(",",AF105),"")&amp;IF(AK105&lt;&gt;"",CONCATENATE(",",AK105),"")&amp;IF(AP105&lt;&gt;"",CONCATENATE(",",AP105),"")&amp;IF(AU105&lt;&gt;"",CONCATENATE(",",AU105),"")&amp;IF(Q105&lt;&gt;"",CONCATENATE("}",""),"")&amp;IF(OR(I105="true",I105="false",I105&lt;&gt;""), CONCATENATE(", veteran=", I105), ""),""),"")</f>
        <v>, zoneIds={11,347,347}, veteran=false</v>
      </c>
      <c r="BE105" s="21" t="str">
        <f>IF(F105&lt;&gt;"Not in the game (anymore)",IF(A105&lt;&gt;"",", setType="&amp;G105,"")&amp;IF(J105="true",", multiTrialSet=true",""),"")</f>
        <v>, setType=LIBSETS_SETTYPE_DUNGEON</v>
      </c>
      <c r="BF105" s="21" t="str">
        <f t="shared" si="2"/>
        <v/>
      </c>
      <c r="BG105" s="21" t="str">
        <f t="shared" si="3"/>
        <v>}, --The Worm\'s Raiment / Garderobe des Wurms   [Vaults of Madness, Coldharbour, Coldharbour]</v>
      </c>
    </row>
    <row r="106" spans="1:59" x14ac:dyDescent="0.25">
      <c r="A106" s="12">
        <v>125</v>
      </c>
      <c r="B106" t="s">
        <v>881</v>
      </c>
      <c r="C106" t="s">
        <v>882</v>
      </c>
      <c r="D106" s="3">
        <f>A106</f>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IF(A106="???","--","")&amp;IF(F106&lt;&gt;"Not in the game (anymore)",IF(A106&lt;&gt;"",CONCATENATE("[",A106,"] = {wayshrines={")&amp;IF(K106&lt;&gt;"",CONCATENATE(K106,","),"")&amp;IF(L106&lt;&gt;"",CONCATENATE(L106,","),"")&amp;IF(M106&lt;&gt;"",CONCATENATE(M106,","),"")&amp;CONCATENATE("}")&amp;IF(VALUE(N106)&gt;0,CONCATENATE(", traitsNeeded=",N106),"")&amp;CONCATENATE(", dlcId=",IF(T106&lt;&gt;"",T106,"DLC_BASE_GAME")),""),"")</f>
        <v>[125] = {wayshrines={-1,-1,-1,}, dlcId=DLC_BASE_GAME</v>
      </c>
      <c r="BD106" s="21" t="str">
        <f>IF(F106&lt;&gt;"Not in the game (anymore)",IF(A106&lt;&gt;"",IF(Q106&lt;&gt;"",CONCATENATE(", zoneIds={",Q106),"")&amp;IF(Z106&lt;&gt;"",CONCATENATE(",",Z106),"")&amp;IF(AF106&lt;&gt;"",CONCATENATE(",",AF106),"")&amp;IF(AK106&lt;&gt;"",CONCATENATE(",",AK106),"")&amp;IF(AP106&lt;&gt;"",CONCATENATE(",",AP106),"")&amp;IF(AU106&lt;&gt;"",CONCATENATE(",",AU106),"")&amp;IF(Q106&lt;&gt;"",CONCATENATE("}",""),"")&amp;IF(OR(I106="true",I106="false",I106&lt;&gt;""), CONCATENATE(", veteran=", I106), ""),""),"")</f>
        <v>, zoneIds={181}, veteran=false</v>
      </c>
      <c r="BE106" s="21" t="str">
        <f>IF(F106&lt;&gt;"Not in the game (anymore)",IF(A106&lt;&gt;"",", setType="&amp;G106,"")&amp;IF(J106="true",", multiTrialSet=true",""),"")</f>
        <v>, setType=LIBSETS_SETTYPE_CYRODIIL</v>
      </c>
      <c r="BF106" s="21" t="str">
        <f t="shared" si="2"/>
        <v>, isProcSetAllowedInPvP=1, dropMechanic={LIBSETS_DROP_MECHANIC_CITY_CYRODIIL_CROPSFORD}</v>
      </c>
      <c r="BG106" s="21" t="str">
        <f t="shared" si="3"/>
        <v>}, --Wrath of the Imperium / Zorn des Kaiserreichs   [Cyrodiil]</v>
      </c>
    </row>
    <row r="107" spans="1:59" x14ac:dyDescent="0.25">
      <c r="A107" s="12">
        <v>126</v>
      </c>
      <c r="B107" t="s">
        <v>2812</v>
      </c>
      <c r="C107" t="s">
        <v>883</v>
      </c>
      <c r="D107" s="3">
        <f>A107</f>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IF(A107="???","--","")&amp;IF(F107&lt;&gt;"Not in the game (anymore)",IF(A107&lt;&gt;"",CONCATENATE("[",A107,"] = {wayshrines={")&amp;IF(K107&lt;&gt;"",CONCATENATE(K107,","),"")&amp;IF(L107&lt;&gt;"",CONCATENATE(L107,","),"")&amp;IF(M107&lt;&gt;"",CONCATENATE(M107,","),"")&amp;CONCATENATE("}")&amp;IF(VALUE(N107)&gt;0,CONCATENATE(", traitsNeeded=",N107),"")&amp;CONCATENATE(", dlcId=",IF(T107&lt;&gt;"",T107,"DLC_BASE_GAME")),""),"")</f>
        <v>[126] = {wayshrines={-1,-1,-1,}, dlcId=DLC_BASE_GAME</v>
      </c>
      <c r="BD107" s="21" t="str">
        <f>IF(F107&lt;&gt;"Not in the game (anymore)",IF(A107&lt;&gt;"",IF(Q107&lt;&gt;"",CONCATENATE(", zoneIds={",Q107),"")&amp;IF(Z107&lt;&gt;"",CONCATENATE(",",Z107),"")&amp;IF(AF107&lt;&gt;"",CONCATENATE(",",AF107),"")&amp;IF(AK107&lt;&gt;"",CONCATENATE(",",AK107),"")&amp;IF(AP107&lt;&gt;"",CONCATENATE(",",AP107),"")&amp;IF(AU107&lt;&gt;"",CONCATENATE(",",AU107),"")&amp;IF(Q107&lt;&gt;"",CONCATENATE("}",""),"")&amp;IF(OR(I107="true",I107="false",I107&lt;&gt;""), CONCATENATE(", veteran=", I107), ""),""),"")</f>
        <v>, zoneIds={181}, veteran=false</v>
      </c>
      <c r="BE107" s="21" t="str">
        <f>IF(F107&lt;&gt;"Not in the game (anymore)",IF(A107&lt;&gt;"",", setType="&amp;G107,"")&amp;IF(J107="true",", multiTrialSet=true",""),"")</f>
        <v>, setType=LIBSETS_SETTYPE_CYRODIIL</v>
      </c>
      <c r="BF107" s="21" t="str">
        <f t="shared" si="2"/>
        <v>, isProcSetAllowedInPvP=1, dropMechanic={LIBSETS_DROP_MECHANIC_CITY_CYRODIIL_CROPSFORD}</v>
      </c>
      <c r="BG107" s="21" t="str">
        <f t="shared" si="3"/>
        <v>}, --Grace of the Ancients / Anmut der Ahnen   [Cyrodiil]</v>
      </c>
    </row>
    <row r="108" spans="1:59" x14ac:dyDescent="0.25">
      <c r="A108" s="12">
        <v>127</v>
      </c>
      <c r="B108" t="s">
        <v>884</v>
      </c>
      <c r="C108" t="s">
        <v>885</v>
      </c>
      <c r="D108" s="3">
        <f>A108</f>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IF(A108="???","--","")&amp;IF(F108&lt;&gt;"Not in the game (anymore)",IF(A108&lt;&gt;"",CONCATENATE("[",A108,"] = {wayshrines={")&amp;IF(K108&lt;&gt;"",CONCATENATE(K108,","),"")&amp;IF(L108&lt;&gt;"",CONCATENATE(L108,","),"")&amp;IF(M108&lt;&gt;"",CONCATENATE(M108,","),"")&amp;CONCATENATE("}")&amp;IF(VALUE(N108)&gt;0,CONCATENATE(", traitsNeeded=",N108),"")&amp;CONCATENATE(", dlcId=",IF(T108&lt;&gt;"",T108,"DLC_BASE_GAME")),""),"")</f>
        <v>[127] = {wayshrines={-1,-1,-1,}, dlcId=DLC_BASE_GAME</v>
      </c>
      <c r="BD108" s="21" t="str">
        <f>IF(F108&lt;&gt;"Not in the game (anymore)",IF(A108&lt;&gt;"",IF(Q108&lt;&gt;"",CONCATENATE(", zoneIds={",Q108),"")&amp;IF(Z108&lt;&gt;"",CONCATENATE(",",Z108),"")&amp;IF(AF108&lt;&gt;"",CONCATENATE(",",AF108),"")&amp;IF(AK108&lt;&gt;"",CONCATENATE(",",AK108),"")&amp;IF(AP108&lt;&gt;"",CONCATENATE(",",AP108),"")&amp;IF(AU108&lt;&gt;"",CONCATENATE(",",AU108),"")&amp;IF(Q108&lt;&gt;"",CONCATENATE("}",""),"")&amp;IF(OR(I108="true",I108="false",I108&lt;&gt;""), CONCATENATE(", veteran=", I108), ""),""),"")</f>
        <v>, zoneIds={181}, veteran=false</v>
      </c>
      <c r="BE108" s="21" t="str">
        <f>IF(F108&lt;&gt;"Not in the game (anymore)",IF(A108&lt;&gt;"",", setType="&amp;G108,"")&amp;IF(J108="true",", multiTrialSet=true",""),"")</f>
        <v>, setType=LIBSETS_SETTYPE_CYRODIIL</v>
      </c>
      <c r="BF108" s="21" t="str">
        <f t="shared" si="2"/>
        <v>, isProcSetAllowedInPvP=1, dropMechanic={LIBSETS_DROP_MECHANIC_CITY_CYRODIIL_BRUMA}</v>
      </c>
      <c r="BG108" s="21" t="str">
        <f t="shared" si="3"/>
        <v>}, --Deadly Strike / Tödlicher Stoß   [Cyrodiil]</v>
      </c>
    </row>
    <row r="109" spans="1:59" x14ac:dyDescent="0.25">
      <c r="A109" s="12">
        <v>128</v>
      </c>
      <c r="B109" t="s">
        <v>886</v>
      </c>
      <c r="C109" t="s">
        <v>887</v>
      </c>
      <c r="D109" s="3">
        <f>A109</f>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IF(A109="???","--","")&amp;IF(F109&lt;&gt;"Not in the game (anymore)",IF(A109&lt;&gt;"",CONCATENATE("[",A109,"] = {wayshrines={")&amp;IF(K109&lt;&gt;"",CONCATENATE(K109,","),"")&amp;IF(L109&lt;&gt;"",CONCATENATE(L109,","),"")&amp;IF(M109&lt;&gt;"",CONCATENATE(M109,","),"")&amp;CONCATENATE("}")&amp;IF(VALUE(N109)&gt;0,CONCATENATE(", traitsNeeded=",N109),"")&amp;CONCATENATE(", dlcId=",IF(T109&lt;&gt;"",T109,"DLC_BASE_GAME")),""),"")</f>
        <v>[128] = {wayshrines={-1,-1,-1,}, dlcId=DLC_BASE_GAME</v>
      </c>
      <c r="BD109" s="21" t="str">
        <f>IF(F109&lt;&gt;"Not in the game (anymore)",IF(A109&lt;&gt;"",IF(Q109&lt;&gt;"",CONCATENATE(", zoneIds={",Q109),"")&amp;IF(Z109&lt;&gt;"",CONCATENATE(",",Z109),"")&amp;IF(AF109&lt;&gt;"",CONCATENATE(",",AF109),"")&amp;IF(AK109&lt;&gt;"",CONCATENATE(",",AK109),"")&amp;IF(AP109&lt;&gt;"",CONCATENATE(",",AP109),"")&amp;IF(AU109&lt;&gt;"",CONCATENATE(",",AU109),"")&amp;IF(Q109&lt;&gt;"",CONCATENATE("}",""),"")&amp;IF(OR(I109="true",I109="false",I109&lt;&gt;""), CONCATENATE(", veteran=", I109), ""),""),"")</f>
        <v>, zoneIds={181}, veteran=false</v>
      </c>
      <c r="BE109" s="21" t="str">
        <f>IF(F109&lt;&gt;"Not in the game (anymore)",IF(A109&lt;&gt;"",", setType="&amp;G109,"")&amp;IF(J109="true",", multiTrialSet=true",""),"")</f>
        <v>, setType=LIBSETS_SETTYPE_CYRODIIL</v>
      </c>
      <c r="BF109" s="21" t="str">
        <f t="shared" si="2"/>
        <v>, isProcSetAllowedInPvP=1, dropMechanic={LIBSETS_DROP_MECHANIC_CITY_CYRODIIL_VLASTARUS}</v>
      </c>
      <c r="BG109" s="21" t="str">
        <f t="shared" si="3"/>
        <v>}, --Blessing of the Potentates / Segen des Potentaten   [Cyrodiil]</v>
      </c>
    </row>
    <row r="110" spans="1:59" x14ac:dyDescent="0.25">
      <c r="A110" s="12">
        <v>129</v>
      </c>
      <c r="B110" t="s">
        <v>888</v>
      </c>
      <c r="C110" t="s">
        <v>889</v>
      </c>
      <c r="D110" s="3">
        <f>A110</f>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IF(A110="???","--","")&amp;IF(F110&lt;&gt;"Not in the game (anymore)",IF(A110&lt;&gt;"",CONCATENATE("[",A110,"] = {wayshrines={")&amp;IF(K110&lt;&gt;"",CONCATENATE(K110,","),"")&amp;IF(L110&lt;&gt;"",CONCATENATE(L110,","),"")&amp;IF(M110&lt;&gt;"",CONCATENATE(M110,","),"")&amp;CONCATENATE("}")&amp;IF(VALUE(N110)&gt;0,CONCATENATE(", traitsNeeded=",N110),"")&amp;CONCATENATE(", dlcId=",IF(T110&lt;&gt;"",T110,"DLC_BASE_GAME")),""),"")</f>
        <v>[129] = {wayshrines={-1,-1,-1,}, dlcId=DLC_BASE_GAME</v>
      </c>
      <c r="BD110" s="21" t="str">
        <f>IF(F110&lt;&gt;"Not in the game (anymore)",IF(A110&lt;&gt;"",IF(Q110&lt;&gt;"",CONCATENATE(", zoneIds={",Q110),"")&amp;IF(Z110&lt;&gt;"",CONCATENATE(",",Z110),"")&amp;IF(AF110&lt;&gt;"",CONCATENATE(",",AF110),"")&amp;IF(AK110&lt;&gt;"",CONCATENATE(",",AK110),"")&amp;IF(AP110&lt;&gt;"",CONCATENATE(",",AP110),"")&amp;IF(AU110&lt;&gt;"",CONCATENATE(",",AU110),"")&amp;IF(Q110&lt;&gt;"",CONCATENATE("}",""),"")&amp;IF(OR(I110="true",I110="false",I110&lt;&gt;""), CONCATENATE(", veteran=", I110), ""),""),"")</f>
        <v>, zoneIds={181}, veteran=false</v>
      </c>
      <c r="BE110" s="21" t="str">
        <f>IF(F110&lt;&gt;"Not in the game (anymore)",IF(A110&lt;&gt;"",", setType="&amp;G110,"")&amp;IF(J110="true",", multiTrialSet=true",""),"")</f>
        <v>, setType=LIBSETS_SETTYPE_CYRODIIL</v>
      </c>
      <c r="BF110" s="21" t="str">
        <f t="shared" si="2"/>
        <v>, dropMechanic={LIBSETS_DROP_MECHANIC_CITY_CYRODIIL_BRUMA}</v>
      </c>
      <c r="BG110" s="21" t="str">
        <f t="shared" si="3"/>
        <v>}, --Vengeance Leech / Saugende Vergeltung   [Cyrodiil]</v>
      </c>
    </row>
    <row r="111" spans="1:59" x14ac:dyDescent="0.25">
      <c r="A111" s="12">
        <v>130</v>
      </c>
      <c r="B111" t="s">
        <v>890</v>
      </c>
      <c r="C111" t="s">
        <v>891</v>
      </c>
      <c r="D111" s="3">
        <f>A111</f>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IF(A111="???","--","")&amp;IF(F111&lt;&gt;"Not in the game (anymore)",IF(A111&lt;&gt;"",CONCATENATE("[",A111,"] = {wayshrines={")&amp;IF(K111&lt;&gt;"",CONCATENATE(K111,","),"")&amp;IF(L111&lt;&gt;"",CONCATENATE(L111,","),"")&amp;IF(M111&lt;&gt;"",CONCATENATE(M111,","),"")&amp;CONCATENATE("}")&amp;IF(VALUE(N111)&gt;0,CONCATENATE(", traitsNeeded=",N111),"")&amp;CONCATENATE(", dlcId=",IF(T111&lt;&gt;"",T111,"DLC_BASE_GAME")),""),"")</f>
        <v>[130] = {wayshrines={-1,-1,-1,}, dlcId=DLC_BASE_GAME</v>
      </c>
      <c r="BD111" s="21" t="str">
        <f>IF(F111&lt;&gt;"Not in the game (anymore)",IF(A111&lt;&gt;"",IF(Q111&lt;&gt;"",CONCATENATE(", zoneIds={",Q111),"")&amp;IF(Z111&lt;&gt;"",CONCATENATE(",",Z111),"")&amp;IF(AF111&lt;&gt;"",CONCATENATE(",",AF111),"")&amp;IF(AK111&lt;&gt;"",CONCATENATE(",",AK111),"")&amp;IF(AP111&lt;&gt;"",CONCATENATE(",",AP111),"")&amp;IF(AU111&lt;&gt;"",CONCATENATE(",",AU111),"")&amp;IF(Q111&lt;&gt;"",CONCATENATE("}",""),"")&amp;IF(OR(I111="true",I111="false",I111&lt;&gt;""), CONCATENATE(", veteran=", I111), ""),""),"")</f>
        <v>, zoneIds={181}, veteran=false</v>
      </c>
      <c r="BE111" s="21" t="str">
        <f>IF(F111&lt;&gt;"Not in the game (anymore)",IF(A111&lt;&gt;"",", setType="&amp;G111,"")&amp;IF(J111="true",", multiTrialSet=true",""),"")</f>
        <v>, setType=LIBSETS_SETTYPE_CYRODIIL</v>
      </c>
      <c r="BF111" s="21" t="str">
        <f t="shared" si="2"/>
        <v>, isProcSetAllowedInPvP=1, dropMechanic={LIBSETS_DROP_MECHANIC_CITY_CYRODIIL_BRUMA}</v>
      </c>
      <c r="BG111" s="21" t="str">
        <f t="shared" si="3"/>
        <v>}, --Eagle Eye / Adlerauge   [Cyrodiil]</v>
      </c>
    </row>
    <row r="112" spans="1:59" x14ac:dyDescent="0.25">
      <c r="A112" s="12">
        <v>131</v>
      </c>
      <c r="B112" t="s">
        <v>892</v>
      </c>
      <c r="C112" t="s">
        <v>893</v>
      </c>
      <c r="D112" s="3">
        <f>A112</f>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IF(A112="???","--","")&amp;IF(F112&lt;&gt;"Not in the game (anymore)",IF(A112&lt;&gt;"",CONCATENATE("[",A112,"] = {wayshrines={")&amp;IF(K112&lt;&gt;"",CONCATENATE(K112,","),"")&amp;IF(L112&lt;&gt;"",CONCATENATE(L112,","),"")&amp;IF(M112&lt;&gt;"",CONCATENATE(M112,","),"")&amp;CONCATENATE("}")&amp;IF(VALUE(N112)&gt;0,CONCATENATE(", traitsNeeded=",N112),"")&amp;CONCATENATE(", dlcId=",IF(T112&lt;&gt;"",T112,"DLC_BASE_GAME")),""),"")</f>
        <v>[131] = {wayshrines={-1,-1,-1,}, dlcId=DLC_BASE_GAME</v>
      </c>
      <c r="BD112" s="21" t="str">
        <f>IF(F112&lt;&gt;"Not in the game (anymore)",IF(A112&lt;&gt;"",IF(Q112&lt;&gt;"",CONCATENATE(", zoneIds={",Q112),"")&amp;IF(Z112&lt;&gt;"",CONCATENATE(",",Z112),"")&amp;IF(AF112&lt;&gt;"",CONCATENATE(",",AF112),"")&amp;IF(AK112&lt;&gt;"",CONCATENATE(",",AK112),"")&amp;IF(AP112&lt;&gt;"",CONCATENATE(",",AP112),"")&amp;IF(AU112&lt;&gt;"",CONCATENATE(",",AU112),"")&amp;IF(Q112&lt;&gt;"",CONCATENATE("}",""),"")&amp;IF(OR(I112="true",I112="false",I112&lt;&gt;""), CONCATENATE(", veteran=", I112), ""),""),"")</f>
        <v>, zoneIds={181}, veteran=false</v>
      </c>
      <c r="BE112" s="21" t="str">
        <f>IF(F112&lt;&gt;"Not in the game (anymore)",IF(A112&lt;&gt;"",", setType="&amp;G112,"")&amp;IF(J112="true",", multiTrialSet=true",""),"")</f>
        <v>, setType=LIBSETS_SETTYPE_CYRODIIL</v>
      </c>
      <c r="BF112" s="21" t="str">
        <f t="shared" si="2"/>
        <v>, isProcSetAllowedInPvP=1, dropMechanic={LIBSETS_DROP_MECHANIC_CITY_CYRODIIL_VLASTARUS}</v>
      </c>
      <c r="BG112" s="21" t="str">
        <f t="shared" si="3"/>
        <v>}, --Bastion of the Heartland / Bastion des Herzlandes   [Cyrodiil]</v>
      </c>
    </row>
    <row r="113" spans="1:59" x14ac:dyDescent="0.25">
      <c r="A113" s="12">
        <v>132</v>
      </c>
      <c r="B113" t="s">
        <v>894</v>
      </c>
      <c r="C113" t="s">
        <v>895</v>
      </c>
      <c r="D113" s="3">
        <f>A113</f>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IF(A113="???","--","")&amp;IF(F113&lt;&gt;"Not in the game (anymore)",IF(A113&lt;&gt;"",CONCATENATE("[",A113,"] = {wayshrines={")&amp;IF(K113&lt;&gt;"",CONCATENATE(K113,","),"")&amp;IF(L113&lt;&gt;"",CONCATENATE(L113,","),"")&amp;IF(M113&lt;&gt;"",CONCATENATE(M113,","),"")&amp;CONCATENATE("}")&amp;IF(VALUE(N113)&gt;0,CONCATENATE(", traitsNeeded=",N113),"")&amp;CONCATENATE(", dlcId=",IF(T113&lt;&gt;"",T113,"DLC_BASE_GAME")),""),"")</f>
        <v>[132] = {wayshrines={-1,-1,-1,}, dlcId=DLC_BASE_GAME</v>
      </c>
      <c r="BD113" s="21" t="str">
        <f>IF(F113&lt;&gt;"Not in the game (anymore)",IF(A113&lt;&gt;"",IF(Q113&lt;&gt;"",CONCATENATE(", zoneIds={",Q113),"")&amp;IF(Z113&lt;&gt;"",CONCATENATE(",",Z113),"")&amp;IF(AF113&lt;&gt;"",CONCATENATE(",",AF113),"")&amp;IF(AK113&lt;&gt;"",CONCATENATE(",",AK113),"")&amp;IF(AP113&lt;&gt;"",CONCATENATE(",",AP113),"")&amp;IF(AU113&lt;&gt;"",CONCATENATE(",",AU113),"")&amp;IF(Q113&lt;&gt;"",CONCATENATE("}",""),"")&amp;IF(OR(I113="true",I113="false",I113&lt;&gt;""), CONCATENATE(", veteran=", I113), ""),""),"")</f>
        <v>, zoneIds={181}, veteran=false</v>
      </c>
      <c r="BE113" s="21" t="str">
        <f>IF(F113&lt;&gt;"Not in the game (anymore)",IF(A113&lt;&gt;"",", setType="&amp;G113,"")&amp;IF(J113="true",", multiTrialSet=true",""),"")</f>
        <v>, setType=LIBSETS_SETTYPE_CYRODIIL</v>
      </c>
      <c r="BF113" s="21" t="str">
        <f t="shared" si="2"/>
        <v>, isProcSetAllowedInPvP=1, dropMechanic={LIBSETS_DROP_MECHANIC_CITY_CYRODIIL_BRUMA}</v>
      </c>
      <c r="BG113" s="21" t="str">
        <f t="shared" si="3"/>
        <v>}, --Shield of the Valiant / Schild des Tapferen   [Cyrodiil]</v>
      </c>
    </row>
    <row r="114" spans="1:59" x14ac:dyDescent="0.25">
      <c r="A114" s="12">
        <v>133</v>
      </c>
      <c r="B114" t="s">
        <v>896</v>
      </c>
      <c r="C114" t="s">
        <v>897</v>
      </c>
      <c r="D114" s="3">
        <f>A114</f>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IF(A114="???","--","")&amp;IF(F114&lt;&gt;"Not in the game (anymore)",IF(A114&lt;&gt;"",CONCATENATE("[",A114,"] = {wayshrines={")&amp;IF(K114&lt;&gt;"",CONCATENATE(K114,","),"")&amp;IF(L114&lt;&gt;"",CONCATENATE(L114,","),"")&amp;IF(M114&lt;&gt;"",CONCATENATE(M114,","),"")&amp;CONCATENATE("}")&amp;IF(VALUE(N114)&gt;0,CONCATENATE(", traitsNeeded=",N114),"")&amp;CONCATENATE(", dlcId=",IF(T114&lt;&gt;"",T114,"DLC_BASE_GAME")),""),"")</f>
        <v>[133] = {wayshrines={-1,-1,-1,}, dlcId=DLC_BASE_GAME</v>
      </c>
      <c r="BD114" s="21" t="str">
        <f>IF(F114&lt;&gt;"Not in the game (anymore)",IF(A114&lt;&gt;"",IF(Q114&lt;&gt;"",CONCATENATE(", zoneIds={",Q114),"")&amp;IF(Z114&lt;&gt;"",CONCATENATE(",",Z114),"")&amp;IF(AF114&lt;&gt;"",CONCATENATE(",",AF114),"")&amp;IF(AK114&lt;&gt;"",CONCATENATE(",",AK114),"")&amp;IF(AP114&lt;&gt;"",CONCATENATE(",",AP114),"")&amp;IF(AU114&lt;&gt;"",CONCATENATE(",",AU114),"")&amp;IF(Q114&lt;&gt;"",CONCATENATE("}",""),"")&amp;IF(OR(I114="true",I114="false",I114&lt;&gt;""), CONCATENATE(", veteran=", I114), ""),""),"")</f>
        <v>, zoneIds={181}, veteran=false</v>
      </c>
      <c r="BE114" s="21" t="str">
        <f>IF(F114&lt;&gt;"Not in the game (anymore)",IF(A114&lt;&gt;"",", setType="&amp;G114,"")&amp;IF(J114="true",", multiTrialSet=true",""),"")</f>
        <v>, setType=LIBSETS_SETTYPE_CYRODIIL</v>
      </c>
      <c r="BF114" s="21" t="str">
        <f t="shared" si="2"/>
        <v>, isProcSetAllowedInPvP=1, dropMechanic={LIBSETS_DROP_MECHANIC_CITY_CYRODIIL_CROPSFORD}</v>
      </c>
      <c r="BG114" s="21" t="str">
        <f t="shared" si="3"/>
        <v>}, --Buffer of the Swift / Dämpfer des Geschwinden   [Cyrodiil]</v>
      </c>
    </row>
    <row r="115" spans="1:59" x14ac:dyDescent="0.25">
      <c r="A115" s="12">
        <v>134</v>
      </c>
      <c r="B115" t="s">
        <v>898</v>
      </c>
      <c r="C115" t="s">
        <v>899</v>
      </c>
      <c r="D115" s="3">
        <f>A115</f>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C115" s="43" t="str">
        <f>IF(AB115&lt;&gt;"",IF(AB115&lt;&gt;"LIBSETS_DROP_MECHANIC_MONSTER_NAME",VLOOKUP(AB115,'LibSets constants'!$I$4:$L$1003,3,FALSE),""),"")</f>
        <v/>
      </c>
      <c r="AD115" s="43" t="str">
        <f>IF(AB115&lt;&gt;"",IF(AB115&lt;&gt;"LIBSETS_DROP_MECHANIC_MONSTER_NAME",VLOOKUP(AB115,'LibSets constants'!$I$4:$L$1003,4,FALSE),""),"")</f>
        <v/>
      </c>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44"/>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IF(A115="???","--","")&amp;IF(F115&lt;&gt;"Not in the game (anymore)",IF(A115&lt;&gt;"",CONCATENATE("[",A115,"] = {wayshrines={")&amp;IF(K115&lt;&gt;"",CONCATENATE(K115,","),"")&amp;IF(L115&lt;&gt;"",CONCATENATE(L115,","),"")&amp;IF(M115&lt;&gt;"",CONCATENATE(M115,","),"")&amp;CONCATENATE("}")&amp;IF(VALUE(N115)&gt;0,CONCATENATE(", traitsNeeded=",N115),"")&amp;CONCATENATE(", dlcId=",IF(T115&lt;&gt;"",T115,"DLC_BASE_GAME")),""),"")</f>
        <v>[134] = {wayshrines={190,190,190,}, dlcId=DLC_BASE_GAME</v>
      </c>
      <c r="BD115" s="21" t="str">
        <f>IF(F115&lt;&gt;"Not in the game (anymore)",IF(A115&lt;&gt;"",IF(Q115&lt;&gt;"",CONCATENATE(", zoneIds={",Q115),"")&amp;IF(Z115&lt;&gt;"",CONCATENATE(",",Z115),"")&amp;IF(AF115&lt;&gt;"",CONCATENATE(",",AF115),"")&amp;IF(AK115&lt;&gt;"",CONCATENATE(",",AK115),"")&amp;IF(AP115&lt;&gt;"",CONCATENATE(",",AP115),"")&amp;IF(AU115&lt;&gt;"",CONCATENATE(",",AU115),"")&amp;IF(Q115&lt;&gt;"",CONCATENATE("}",""),"")&amp;IF(OR(I115="true",I115="false",I115&lt;&gt;""), CONCATENATE(", veteran=", I115), ""),""),"")</f>
        <v>, zoneIds={130,932,20}, veteran=false</v>
      </c>
      <c r="BE115" s="21" t="str">
        <f>IF(F115&lt;&gt;"Not in the game (anymore)",IF(A115&lt;&gt;"",", setType="&amp;G115,"")&amp;IF(J115="true",", multiTrialSet=true",""),"")</f>
        <v>, setType=LIBSETS_SETTYPE_DUNGEON</v>
      </c>
      <c r="BF115" s="21" t="str">
        <f t="shared" si="2"/>
        <v/>
      </c>
      <c r="BG115" s="21" t="str">
        <f t="shared" si="3"/>
        <v>}, --Shroud of the Lich / Tuch des Lich   [Crypt of Hearts I, Crypt of Hearts II, Rivenspire]</v>
      </c>
    </row>
    <row r="116" spans="1:59" s="14" customFormat="1" x14ac:dyDescent="0.25">
      <c r="A116" s="12">
        <v>135</v>
      </c>
      <c r="B116" t="s">
        <v>900</v>
      </c>
      <c r="C116" t="s">
        <v>2600</v>
      </c>
      <c r="D116" s="3">
        <f>A116</f>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t="str">
        <f>IF(AND(G116&lt;&gt;"LIBSETS_SETTYPE_BATTLEGROUND",G116&lt;&gt;"LIBSETS_SETTYPE_SPECIAL"),IF(AL116&lt;&gt;"",VLOOKUP(AL116,'ESO zone constants'!$D$3:$H$4953,5,FALSE),""),"")</f>
        <v/>
      </c>
      <c r="AL116"/>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IF(A116="???","--","")&amp;IF(F116&lt;&gt;"Not in the game (anymore)",IF(A116&lt;&gt;"",CONCATENATE("[",A116,"] = {wayshrines={")&amp;IF(K116&lt;&gt;"",CONCATENATE(K116,","),"")&amp;IF(L116&lt;&gt;"",CONCATENATE(L116,","),"")&amp;IF(M116&lt;&gt;"",CONCATENATE(M116,","),"")&amp;CONCATENATE("}")&amp;IF(VALUE(N116)&gt;0,CONCATENATE(", traitsNeeded=",N116),"")&amp;CONCATENATE(", dlcId=",IF(T116&lt;&gt;"",T116,"DLC_BASE_GAME")),""),"")</f>
        <v>[135] = {wayshrines={109,109,109,}, dlcId=DLC_BASE_GAME</v>
      </c>
      <c r="BD116" s="21" t="str">
        <f>IF(F116&lt;&gt;"Not in the game (anymore)",IF(A116&lt;&gt;"",IF(Q116&lt;&gt;"",CONCATENATE(", zoneIds={",Q116),"")&amp;IF(Z116&lt;&gt;"",CONCATENATE(",",Z116),"")&amp;IF(AF116&lt;&gt;"",CONCATENATE(",",AF116),"")&amp;IF(AK116&lt;&gt;"",CONCATENATE(",",AK116),"")&amp;IF(AP116&lt;&gt;"",CONCATENATE(",",AP116),"")&amp;IF(AU116&lt;&gt;"",CONCATENATE(",",AU116),"")&amp;IF(Q116&lt;&gt;"",CONCATENATE("}",""),"")&amp;IF(OR(I116="true",I116="false",I116&lt;&gt;""), CONCATENATE(", veteran=", I116), ""),""),"")</f>
        <v>, zoneIds={103,103,103}, veteran=false</v>
      </c>
      <c r="BE116" s="21" t="str">
        <f>IF(F116&lt;&gt;"Not in the game (anymore)",IF(A116&lt;&gt;"",", setType="&amp;G116,"")&amp;IF(J116="true",", multiTrialSet=true",""),"")</f>
        <v>, setType=LIBSETS_SETTYPE_OVERLAND</v>
      </c>
      <c r="BF116" s="21" t="str">
        <f t="shared" si="2"/>
        <v>, dropMechanic={LIBSETS_DROP_MECHANIC_OVERLAND_BOSS_DELVE,LIBSETS_DROP_MECHANIC_OVERLAND_WORLDBOSS,LIBSETS_DROP_MECHANIC_OVERLAND_BOSS_PUBLIC_DUNGEON,LIBSETS_DROP_MECHANIC_OVERLAND_CHEST}</v>
      </c>
      <c r="BG116" s="21" t="str">
        <f t="shared" si="3"/>
        <v>}, --Draugr\'s Heritage / Erbe des Draugrs   [The Rift, The Rift, The Rift]</v>
      </c>
    </row>
    <row r="117" spans="1:59" x14ac:dyDescent="0.25">
      <c r="A117" s="12">
        <v>136</v>
      </c>
      <c r="B117" t="s">
        <v>901</v>
      </c>
      <c r="C117" t="s">
        <v>902</v>
      </c>
      <c r="D117" s="3">
        <f>A117</f>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110" t="s">
        <v>3352</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IF(A117="???","--","")&amp;IF(F117&lt;&gt;"Not in the game (anymore)",IF(A117&lt;&gt;"",CONCATENATE("[",A117,"] = {wayshrines={")&amp;IF(K117&lt;&gt;"",CONCATENATE(K117,","),"")&amp;IF(L117&lt;&gt;"",CONCATENATE(L117,","),"")&amp;IF(M117&lt;&gt;"",CONCATENATE(M117,","),"")&amp;CONCATENATE("}")&amp;IF(VALUE(N117)&gt;0,CONCATENATE(", traitsNeeded=",N117),"")&amp;CONCATENATE(", dlcId=",IF(T117&lt;&gt;"",T117,"DLC_BASE_GAME")),""),"")</f>
        <v>[136] = {wayshrines={232,232,232,}, dlcId=DLC_BASE_GAME</v>
      </c>
      <c r="BD117" s="21" t="str">
        <f>IF(F117&lt;&gt;"Not in the game (anymore)",IF(A117&lt;&gt;"",IF(Q117&lt;&gt;"",CONCATENATE(", zoneIds={",Q117),"")&amp;IF(Z117&lt;&gt;"",CONCATENATE(",",Z117),"")&amp;IF(AF117&lt;&gt;"",CONCATENATE(",",AF117),"")&amp;IF(AK117&lt;&gt;"",CONCATENATE(",",AK117),"")&amp;IF(AP117&lt;&gt;"",CONCATENATE(",",AP117),"")&amp;IF(AU117&lt;&gt;"",CONCATENATE(",",AU117),"")&amp;IF(Q117&lt;&gt;"",CONCATENATE("}",""),"")&amp;IF(OR(I117="true",I117="false",I117&lt;&gt;""), CONCATENATE(", veteran=", I117), ""),""),"")</f>
        <v>, zoneIds={639,888,888}, veteran=false</v>
      </c>
      <c r="BE117" s="21" t="str">
        <f>IF(F117&lt;&gt;"Not in the game (anymore)",IF(A117&lt;&gt;"",", setType="&amp;G117,"")&amp;IF(J117="true",", multiTrialSet=true",""),"")</f>
        <v>, setType=LIBSETS_SETTYPE_TRIAL</v>
      </c>
      <c r="BF117" s="21" t="str">
        <f t="shared" si="2"/>
        <v>, dropMechanic={LIBSETS_DROP_MECHANIC_TRIAL_BOSS}</v>
      </c>
      <c r="BG117" s="21" t="str">
        <f t="shared" si="3"/>
        <v>}, --Immortal Warrior / Unsterblicher Krieger   [Sanctum Ophidia, Craglorn, Craglorn]</v>
      </c>
    </row>
    <row r="118" spans="1:59" x14ac:dyDescent="0.25">
      <c r="A118" s="12">
        <v>137</v>
      </c>
      <c r="B118" t="s">
        <v>903</v>
      </c>
      <c r="C118" t="s">
        <v>904</v>
      </c>
      <c r="D118" s="3">
        <f>A118</f>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110" t="s">
        <v>3352</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IF(A118="???","--","")&amp;IF(F118&lt;&gt;"Not in the game (anymore)",IF(A118&lt;&gt;"",CONCATENATE("[",A118,"] = {wayshrines={")&amp;IF(K118&lt;&gt;"",CONCATENATE(K118,","),"")&amp;IF(L118&lt;&gt;"",CONCATENATE(L118,","),"")&amp;IF(M118&lt;&gt;"",CONCATENATE(M118,","),"")&amp;CONCATENATE("}")&amp;IF(VALUE(N118)&gt;0,CONCATENATE(", traitsNeeded=",N118),"")&amp;CONCATENATE(", dlcId=",IF(T118&lt;&gt;"",T118,"DLC_BASE_GAME")),""),"")</f>
        <v>[137] = {wayshrines={230,230,230,}, dlcId=DLC_BASE_GAME</v>
      </c>
      <c r="BD118" s="21" t="str">
        <f>IF(F118&lt;&gt;"Not in the game (anymore)",IF(A118&lt;&gt;"",IF(Q118&lt;&gt;"",CONCATENATE(", zoneIds={",Q118),"")&amp;IF(Z118&lt;&gt;"",CONCATENATE(",",Z118),"")&amp;IF(AF118&lt;&gt;"",CONCATENATE(",",AF118),"")&amp;IF(AK118&lt;&gt;"",CONCATENATE(",",AK118),"")&amp;IF(AP118&lt;&gt;"",CONCATENATE(",",AP118),"")&amp;IF(AU118&lt;&gt;"",CONCATENATE(",",AU118),"")&amp;IF(Q118&lt;&gt;"",CONCATENATE("}",""),"")&amp;IF(OR(I118="true",I118="false",I118&lt;&gt;""), CONCATENATE(", veteran=", I118), ""),""),"")</f>
        <v>, zoneIds={636,888,888}, veteran=false</v>
      </c>
      <c r="BE118" s="21" t="str">
        <f>IF(F118&lt;&gt;"Not in the game (anymore)",IF(A118&lt;&gt;"",", setType="&amp;G118,"")&amp;IF(J118="true",", multiTrialSet=true",""),"")</f>
        <v>, setType=LIBSETS_SETTYPE_TRIAL</v>
      </c>
      <c r="BF118" s="21" t="str">
        <f t="shared" si="2"/>
        <v>, dropMechanic={LIBSETS_DROP_MECHANIC_TRIAL_BOSS}</v>
      </c>
      <c r="BG118" s="21" t="str">
        <f t="shared" si="3"/>
        <v>}, --Berserking Warrior / Tobender Krieger   [Hel Ra Citadel, Craglorn, Craglorn]</v>
      </c>
    </row>
    <row r="119" spans="1:59" x14ac:dyDescent="0.25">
      <c r="A119" s="12">
        <v>138</v>
      </c>
      <c r="B119" t="s">
        <v>905</v>
      </c>
      <c r="C119" t="s">
        <v>906</v>
      </c>
      <c r="D119" s="3">
        <f>A119</f>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110" t="s">
        <v>3352</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IF(A119="???","--","")&amp;IF(F119&lt;&gt;"Not in the game (anymore)",IF(A119&lt;&gt;"",CONCATENATE("[",A119,"] = {wayshrines={")&amp;IF(K119&lt;&gt;"",CONCATENATE(K119,","),"")&amp;IF(L119&lt;&gt;"",CONCATENATE(L119,","),"")&amp;IF(M119&lt;&gt;"",CONCATENATE(M119,","),"")&amp;CONCATENATE("}")&amp;IF(VALUE(N119)&gt;0,CONCATENATE(", traitsNeeded=",N119),"")&amp;CONCATENATE(", dlcId=",IF(T119&lt;&gt;"",T119,"DLC_BASE_GAME")),""),"")</f>
        <v>[138] = {wayshrines={231,231,231,}, dlcId=DLC_BASE_GAME</v>
      </c>
      <c r="BD119" s="21" t="str">
        <f>IF(F119&lt;&gt;"Not in the game (anymore)",IF(A119&lt;&gt;"",IF(Q119&lt;&gt;"",CONCATENATE(", zoneIds={",Q119),"")&amp;IF(Z119&lt;&gt;"",CONCATENATE(",",Z119),"")&amp;IF(AF119&lt;&gt;"",CONCATENATE(",",AF119),"")&amp;IF(AK119&lt;&gt;"",CONCATENATE(",",AK119),"")&amp;IF(AP119&lt;&gt;"",CONCATENATE(",",AP119),"")&amp;IF(AU119&lt;&gt;"",CONCATENATE(",",AU119),"")&amp;IF(Q119&lt;&gt;"",CONCATENATE("}",""),"")&amp;IF(OR(I119="true",I119="false",I119&lt;&gt;""), CONCATENATE(", veteran=", I119), ""),""),"")</f>
        <v>, zoneIds={638,888,888}, veteran=false</v>
      </c>
      <c r="BE119" s="21" t="str">
        <f>IF(F119&lt;&gt;"Not in the game (anymore)",IF(A119&lt;&gt;"",", setType="&amp;G119,"")&amp;IF(J119="true",", multiTrialSet=true",""),"")</f>
        <v>, setType=LIBSETS_SETTYPE_TRIAL</v>
      </c>
      <c r="BF119" s="21" t="str">
        <f t="shared" si="2"/>
        <v>, dropMechanic={LIBSETS_DROP_MECHANIC_TRIAL_BOSS}</v>
      </c>
      <c r="BG119" s="21" t="str">
        <f t="shared" si="3"/>
        <v>}, --Defending Warrior / Verteidigender Krieger   [Aetherian Archive, Craglorn, Craglorn]</v>
      </c>
    </row>
    <row r="120" spans="1:59" x14ac:dyDescent="0.25">
      <c r="A120" s="12">
        <v>139</v>
      </c>
      <c r="B120" t="s">
        <v>907</v>
      </c>
      <c r="C120" t="s">
        <v>908</v>
      </c>
      <c r="D120" s="3">
        <f>A120</f>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110" t="s">
        <v>3352</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IF(A120="???","--","")&amp;IF(F120&lt;&gt;"Not in the game (anymore)",IF(A120&lt;&gt;"",CONCATENATE("[",A120,"] = {wayshrines={")&amp;IF(K120&lt;&gt;"",CONCATENATE(K120,","),"")&amp;IF(L120&lt;&gt;"",CONCATENATE(L120,","),"")&amp;IF(M120&lt;&gt;"",CONCATENATE(M120,","),"")&amp;CONCATENATE("}")&amp;IF(VALUE(N120)&gt;0,CONCATENATE(", traitsNeeded=",N120),"")&amp;CONCATENATE(", dlcId=",IF(T120&lt;&gt;"",T120,"DLC_BASE_GAME")),""),"")</f>
        <v>[139] = {wayshrines={232,232,232,}, dlcId=DLC_BASE_GAME</v>
      </c>
      <c r="BD120" s="21" t="str">
        <f>IF(F120&lt;&gt;"Not in the game (anymore)",IF(A120&lt;&gt;"",IF(Q120&lt;&gt;"",CONCATENATE(", zoneIds={",Q120),"")&amp;IF(Z120&lt;&gt;"",CONCATENATE(",",Z120),"")&amp;IF(AF120&lt;&gt;"",CONCATENATE(",",AF120),"")&amp;IF(AK120&lt;&gt;"",CONCATENATE(",",AK120),"")&amp;IF(AP120&lt;&gt;"",CONCATENATE(",",AP120),"")&amp;IF(AU120&lt;&gt;"",CONCATENATE(",",AU120),"")&amp;IF(Q120&lt;&gt;"",CONCATENATE("}",""),"")&amp;IF(OR(I120="true",I120="false",I120&lt;&gt;""), CONCATENATE(", veteran=", I120), ""),""),"")</f>
        <v>, zoneIds={639,888,888}, veteran=false</v>
      </c>
      <c r="BE120" s="21" t="str">
        <f>IF(F120&lt;&gt;"Not in the game (anymore)",IF(A120&lt;&gt;"",", setType="&amp;G120,"")&amp;IF(J120="true",", multiTrialSet=true",""),"")</f>
        <v>, setType=LIBSETS_SETTYPE_TRIAL</v>
      </c>
      <c r="BF120" s="21" t="str">
        <f t="shared" si="2"/>
        <v>, dropMechanic={LIBSETS_DROP_MECHANIC_TRIAL_BOSS}</v>
      </c>
      <c r="BG120" s="21" t="str">
        <f t="shared" si="3"/>
        <v>}, --Wise Mage / Weiser Magier   [Sanctum Ophidia, Craglorn, Craglorn]</v>
      </c>
    </row>
    <row r="121" spans="1:59" x14ac:dyDescent="0.25">
      <c r="A121" s="12">
        <v>140</v>
      </c>
      <c r="B121" t="s">
        <v>909</v>
      </c>
      <c r="C121" t="s">
        <v>910</v>
      </c>
      <c r="D121" s="3">
        <f>A121</f>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110" t="s">
        <v>3352</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IF(A121="???","--","")&amp;IF(F121&lt;&gt;"Not in the game (anymore)",IF(A121&lt;&gt;"",CONCATENATE("[",A121,"] = {wayshrines={")&amp;IF(K121&lt;&gt;"",CONCATENATE(K121,","),"")&amp;IF(L121&lt;&gt;"",CONCATENATE(L121,","),"")&amp;IF(M121&lt;&gt;"",CONCATENATE(M121,","),"")&amp;CONCATENATE("}")&amp;IF(VALUE(N121)&gt;0,CONCATENATE(", traitsNeeded=",N121),"")&amp;CONCATENATE(", dlcId=",IF(T121&lt;&gt;"",T121,"DLC_BASE_GAME")),""),"")</f>
        <v>[140] = {wayshrines={230,230,230,}, dlcId=DLC_BASE_GAME</v>
      </c>
      <c r="BD121" s="21" t="str">
        <f>IF(F121&lt;&gt;"Not in the game (anymore)",IF(A121&lt;&gt;"",IF(Q121&lt;&gt;"",CONCATENATE(", zoneIds={",Q121),"")&amp;IF(Z121&lt;&gt;"",CONCATENATE(",",Z121),"")&amp;IF(AF121&lt;&gt;"",CONCATENATE(",",AF121),"")&amp;IF(AK121&lt;&gt;"",CONCATENATE(",",AK121),"")&amp;IF(AP121&lt;&gt;"",CONCATENATE(",",AP121),"")&amp;IF(AU121&lt;&gt;"",CONCATENATE(",",AU121),"")&amp;IF(Q121&lt;&gt;"",CONCATENATE("}",""),"")&amp;IF(OR(I121="true",I121="false",I121&lt;&gt;""), CONCATENATE(", veteran=", I121), ""),""),"")</f>
        <v>, zoneIds={636,888,888}, veteran=false</v>
      </c>
      <c r="BE121" s="21" t="str">
        <f>IF(F121&lt;&gt;"Not in the game (anymore)",IF(A121&lt;&gt;"",", setType="&amp;G121,"")&amp;IF(J121="true",", multiTrialSet=true",""),"")</f>
        <v>, setType=LIBSETS_SETTYPE_TRIAL</v>
      </c>
      <c r="BF121" s="21" t="str">
        <f t="shared" si="2"/>
        <v>, dropMechanic={LIBSETS_DROP_MECHANIC_TRIAL_BOSS}</v>
      </c>
      <c r="BG121" s="21" t="str">
        <f t="shared" si="3"/>
        <v>}, --Destructive Mage / Zerstörerischer Magier   [Hel Ra Citadel, Craglorn, Craglorn]</v>
      </c>
    </row>
    <row r="122" spans="1:59" x14ac:dyDescent="0.25">
      <c r="A122" s="12">
        <v>141</v>
      </c>
      <c r="B122" t="s">
        <v>911</v>
      </c>
      <c r="C122" t="s">
        <v>912</v>
      </c>
      <c r="D122" s="3">
        <f>A122</f>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110" t="s">
        <v>3352</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IF(A122="???","--","")&amp;IF(F122&lt;&gt;"Not in the game (anymore)",IF(A122&lt;&gt;"",CONCATENATE("[",A122,"] = {wayshrines={")&amp;IF(K122&lt;&gt;"",CONCATENATE(K122,","),"")&amp;IF(L122&lt;&gt;"",CONCATENATE(L122,","),"")&amp;IF(M122&lt;&gt;"",CONCATENATE(M122,","),"")&amp;CONCATENATE("}")&amp;IF(VALUE(N122)&gt;0,CONCATENATE(", traitsNeeded=",N122),"")&amp;CONCATENATE(", dlcId=",IF(T122&lt;&gt;"",T122,"DLC_BASE_GAME")),""),"")</f>
        <v>[141] = {wayshrines={231,231,231,}, dlcId=DLC_BASE_GAME</v>
      </c>
      <c r="BD122" s="21" t="str">
        <f>IF(F122&lt;&gt;"Not in the game (anymore)",IF(A122&lt;&gt;"",IF(Q122&lt;&gt;"",CONCATENATE(", zoneIds={",Q122),"")&amp;IF(Z122&lt;&gt;"",CONCATENATE(",",Z122),"")&amp;IF(AF122&lt;&gt;"",CONCATENATE(",",AF122),"")&amp;IF(AK122&lt;&gt;"",CONCATENATE(",",AK122),"")&amp;IF(AP122&lt;&gt;"",CONCATENATE(",",AP122),"")&amp;IF(AU122&lt;&gt;"",CONCATENATE(",",AU122),"")&amp;IF(Q122&lt;&gt;"",CONCATENATE("}",""),"")&amp;IF(OR(I122="true",I122="false",I122&lt;&gt;""), CONCATENATE(", veteran=", I122), ""),""),"")</f>
        <v>, zoneIds={638,888,888}, veteran=false</v>
      </c>
      <c r="BE122" s="21" t="str">
        <f>IF(F122&lt;&gt;"Not in the game (anymore)",IF(A122&lt;&gt;"",", setType="&amp;G122,"")&amp;IF(J122="true",", multiTrialSet=true",""),"")</f>
        <v>, setType=LIBSETS_SETTYPE_TRIAL</v>
      </c>
      <c r="BF122" s="21" t="str">
        <f t="shared" si="2"/>
        <v>, dropMechanic={LIBSETS_DROP_MECHANIC_TRIAL_BOSS}</v>
      </c>
      <c r="BG122" s="21" t="str">
        <f t="shared" si="3"/>
        <v>}, --Healing Mage / Heilender Magier   [Aetherian Archive, Craglorn, Craglorn]</v>
      </c>
    </row>
    <row r="123" spans="1:59" x14ac:dyDescent="0.25">
      <c r="A123" s="12">
        <v>142</v>
      </c>
      <c r="B123" t="s">
        <v>913</v>
      </c>
      <c r="C123" t="s">
        <v>914</v>
      </c>
      <c r="D123" s="3">
        <f>A123</f>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110" t="s">
        <v>3352</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IF(A123="???","--","")&amp;IF(F123&lt;&gt;"Not in the game (anymore)",IF(A123&lt;&gt;"",CONCATENATE("[",A123,"] = {wayshrines={")&amp;IF(K123&lt;&gt;"",CONCATENATE(K123,","),"")&amp;IF(L123&lt;&gt;"",CONCATENATE(L123,","),"")&amp;IF(M123&lt;&gt;"",CONCATENATE(M123,","),"")&amp;CONCATENATE("}")&amp;IF(VALUE(N123)&gt;0,CONCATENATE(", traitsNeeded=",N123),"")&amp;CONCATENATE(", dlcId=",IF(T123&lt;&gt;"",T123,"DLC_BASE_GAME")),""),"")</f>
        <v>[142] = {wayshrines={231,231,231,}, dlcId=DLC_BASE_GAME</v>
      </c>
      <c r="BD123" s="21" t="str">
        <f>IF(F123&lt;&gt;"Not in the game (anymore)",IF(A123&lt;&gt;"",IF(Q123&lt;&gt;"",CONCATENATE(", zoneIds={",Q123),"")&amp;IF(Z123&lt;&gt;"",CONCATENATE(",",Z123),"")&amp;IF(AF123&lt;&gt;"",CONCATENATE(",",AF123),"")&amp;IF(AK123&lt;&gt;"",CONCATENATE(",",AK123),"")&amp;IF(AP123&lt;&gt;"",CONCATENATE(",",AP123),"")&amp;IF(AU123&lt;&gt;"",CONCATENATE(",",AU123),"")&amp;IF(Q123&lt;&gt;"",CONCATENATE("}",""),"")&amp;IF(OR(I123="true",I123="false",I123&lt;&gt;""), CONCATENATE(", veteran=", I123), ""),""),"")</f>
        <v>, zoneIds={638,888,888}, veteran=false</v>
      </c>
      <c r="BE123" s="21" t="str">
        <f>IF(F123&lt;&gt;"Not in the game (anymore)",IF(A123&lt;&gt;"",", setType="&amp;G123,"")&amp;IF(J123="true",", multiTrialSet=true",""),"")</f>
        <v>, setType=LIBSETS_SETTYPE_TRIAL</v>
      </c>
      <c r="BF123" s="21" t="str">
        <f t="shared" si="2"/>
        <v>, dropMechanic={LIBSETS_DROP_MECHANIC_TRIAL_BOSS}</v>
      </c>
      <c r="BG123" s="21" t="str">
        <f t="shared" si="3"/>
        <v>}, --Quick Serpent / Flinke Schlange   [Aetherian Archive, Craglorn, Craglorn]</v>
      </c>
    </row>
    <row r="124" spans="1:59" x14ac:dyDescent="0.25">
      <c r="A124" s="12">
        <v>143</v>
      </c>
      <c r="B124" t="s">
        <v>915</v>
      </c>
      <c r="C124" t="s">
        <v>916</v>
      </c>
      <c r="D124" s="3">
        <f>A124</f>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110" t="s">
        <v>3352</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IF(A124="???","--","")&amp;IF(F124&lt;&gt;"Not in the game (anymore)",IF(A124&lt;&gt;"",CONCATENATE("[",A124,"] = {wayshrines={")&amp;IF(K124&lt;&gt;"",CONCATENATE(K124,","),"")&amp;IF(L124&lt;&gt;"",CONCATENATE(L124,","),"")&amp;IF(M124&lt;&gt;"",CONCATENATE(M124,","),"")&amp;CONCATENATE("}")&amp;IF(VALUE(N124)&gt;0,CONCATENATE(", traitsNeeded=",N124),"")&amp;CONCATENATE(", dlcId=",IF(T124&lt;&gt;"",T124,"DLC_BASE_GAME")),""),"")</f>
        <v>[143] = {wayshrines={230,230,230,}, dlcId=DLC_BASE_GAME</v>
      </c>
      <c r="BD124" s="21" t="str">
        <f>IF(F124&lt;&gt;"Not in the game (anymore)",IF(A124&lt;&gt;"",IF(Q124&lt;&gt;"",CONCATENATE(", zoneIds={",Q124),"")&amp;IF(Z124&lt;&gt;"",CONCATENATE(",",Z124),"")&amp;IF(AF124&lt;&gt;"",CONCATENATE(",",AF124),"")&amp;IF(AK124&lt;&gt;"",CONCATENATE(",",AK124),"")&amp;IF(AP124&lt;&gt;"",CONCATENATE(",",AP124),"")&amp;IF(AU124&lt;&gt;"",CONCATENATE(",",AU124),"")&amp;IF(Q124&lt;&gt;"",CONCATENATE("}",""),"")&amp;IF(OR(I124="true",I124="false",I124&lt;&gt;""), CONCATENATE(", veteran=", I124), ""),""),"")</f>
        <v>, zoneIds={636,888,888}, veteran=false</v>
      </c>
      <c r="BE124" s="21" t="str">
        <f>IF(F124&lt;&gt;"Not in the game (anymore)",IF(A124&lt;&gt;"",", setType="&amp;G124,"")&amp;IF(J124="true",", multiTrialSet=true",""),"")</f>
        <v>, setType=LIBSETS_SETTYPE_TRIAL</v>
      </c>
      <c r="BF124" s="21" t="str">
        <f t="shared" si="2"/>
        <v>, dropMechanic={LIBSETS_DROP_MECHANIC_TRIAL_BOSS}</v>
      </c>
      <c r="BG124" s="21" t="str">
        <f t="shared" si="3"/>
        <v>}, --Poisonous Serpent / Giftschlange   [Hel Ra Citadel, Craglorn, Craglorn]</v>
      </c>
    </row>
    <row r="125" spans="1:59" x14ac:dyDescent="0.25">
      <c r="A125" s="12">
        <v>144</v>
      </c>
      <c r="B125" t="s">
        <v>917</v>
      </c>
      <c r="C125" t="s">
        <v>918</v>
      </c>
      <c r="D125" s="3">
        <f>A125</f>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110" t="s">
        <v>3352</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IF(A125="???","--","")&amp;IF(F125&lt;&gt;"Not in the game (anymore)",IF(A125&lt;&gt;"",CONCATENATE("[",A125,"] = {wayshrines={")&amp;IF(K125&lt;&gt;"",CONCATENATE(K125,","),"")&amp;IF(L125&lt;&gt;"",CONCATENATE(L125,","),"")&amp;IF(M125&lt;&gt;"",CONCATENATE(M125,","),"")&amp;CONCATENATE("}")&amp;IF(VALUE(N125)&gt;0,CONCATENATE(", traitsNeeded=",N125),"")&amp;CONCATENATE(", dlcId=",IF(T125&lt;&gt;"",T125,"DLC_BASE_GAME")),""),"")</f>
        <v>[144] = {wayshrines={232,232,232,}, dlcId=DLC_BASE_GAME</v>
      </c>
      <c r="BD125" s="21" t="str">
        <f>IF(F125&lt;&gt;"Not in the game (anymore)",IF(A125&lt;&gt;"",IF(Q125&lt;&gt;"",CONCATENATE(", zoneIds={",Q125),"")&amp;IF(Z125&lt;&gt;"",CONCATENATE(",",Z125),"")&amp;IF(AF125&lt;&gt;"",CONCATENATE(",",AF125),"")&amp;IF(AK125&lt;&gt;"",CONCATENATE(",",AK125),"")&amp;IF(AP125&lt;&gt;"",CONCATENATE(",",AP125),"")&amp;IF(AU125&lt;&gt;"",CONCATENATE(",",AU125),"")&amp;IF(Q125&lt;&gt;"",CONCATENATE("}",""),"")&amp;IF(OR(I125="true",I125="false",I125&lt;&gt;""), CONCATENATE(", veteran=", I125), ""),""),"")</f>
        <v>, zoneIds={639,888,888}, veteran=false</v>
      </c>
      <c r="BE125" s="21" t="str">
        <f>IF(F125&lt;&gt;"Not in the game (anymore)",IF(A125&lt;&gt;"",", setType="&amp;G125,"")&amp;IF(J125="true",", multiTrialSet=true",""),"")</f>
        <v>, setType=LIBSETS_SETTYPE_TRIAL</v>
      </c>
      <c r="BF125" s="21" t="str">
        <f t="shared" si="2"/>
        <v>, dropMechanic={LIBSETS_DROP_MECHANIC_TRIAL_BOSS}</v>
      </c>
      <c r="BG125" s="21" t="str">
        <f t="shared" si="3"/>
        <v>}, --Twice-Fanged Serpent / Doppelzüngige Schlange   [Sanctum Ophidia, Craglorn, Craglorn]</v>
      </c>
    </row>
    <row r="126" spans="1:59" x14ac:dyDescent="0.25">
      <c r="A126" s="12">
        <v>145</v>
      </c>
      <c r="B126" t="s">
        <v>919</v>
      </c>
      <c r="C126" t="s">
        <v>920</v>
      </c>
      <c r="D126" s="3">
        <f>A126</f>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110"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t="str">
        <f>IF(AND(G126&lt;&gt;"LIBSETS_SETTYPE_BATTLEGROUND",G126&lt;&gt;"LIBSETS_SETTYPE_SPECIAL"),IF(AL126&lt;&gt;"",VLOOKUP(AL126,'ESO zone constants'!$D$3:$H$4953,5,FALSE),""),"")</f>
        <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IF(A126="???","--","")&amp;IF(F126&lt;&gt;"Not in the game (anymore)",IF(A126&lt;&gt;"",CONCATENATE("[",A126,"] = {wayshrines={")&amp;IF(K126&lt;&gt;"",CONCATENATE(K126,","),"")&amp;IF(L126&lt;&gt;"",CONCATENATE(L126,","),"")&amp;IF(M126&lt;&gt;"",CONCATENATE(M126,","),"")&amp;CONCATENATE("}")&amp;IF(VALUE(N126)&gt;0,CONCATENATE(", traitsNeeded=",N126),"")&amp;CONCATENATE(", dlcId=",IF(T126&lt;&gt;"",T126,"DLC_BASE_GAME")),""),"")</f>
        <v>[145] = {wayshrines={220,220,220,}, dlcId=DLC_BASE_GAME</v>
      </c>
      <c r="BD126" s="21" t="str">
        <f>IF(F126&lt;&gt;"Not in the game (anymore)",IF(A126&lt;&gt;"",IF(Q126&lt;&gt;"",CONCATENATE(", zoneIds={",Q126),"")&amp;IF(Z126&lt;&gt;"",CONCATENATE(",",Z126),"")&amp;IF(AF126&lt;&gt;"",CONCATENATE(",",AF126),"")&amp;IF(AK126&lt;&gt;"",CONCATENATE(",",AK126),"")&amp;IF(AP126&lt;&gt;"",CONCATENATE(",",AP126),"")&amp;IF(AU126&lt;&gt;"",CONCATENATE(",",AU126),"")&amp;IF(Q126&lt;&gt;"",CONCATENATE("}",""),"")&amp;IF(OR(I126="true",I126="false",I126&lt;&gt;""), CONCATENATE(", veteran=", I126), ""),""),"")</f>
        <v>, zoneIds={888,888,888}, veteran=false</v>
      </c>
      <c r="BE126" s="21" t="str">
        <f>IF(F126&lt;&gt;"Not in the game (anymore)",IF(A126&lt;&gt;"",", setType="&amp;G126,"")&amp;IF(J126="true",", multiTrialSet=true",""),"")</f>
        <v>, setType=LIBSETS_SETTYPE_OVERLAND</v>
      </c>
      <c r="BF126" s="21" t="str">
        <f t="shared" si="2"/>
        <v>, dropMechanic={LIBSETS_DROP_MECHANIC_OVERLAND_BOSS_DELVE,LIBSETS_DROP_MECHANIC_OVERLAND_WORLDBOSS,LIBSETS_DROP_MECHANIC_OVERLAND_BOSS_PUBLIC_DUNGEON,LIBSETS_DROP_MECHANIC_OVERLAND_CHEST}</v>
      </c>
      <c r="BG126" s="21" t="str">
        <f t="shared" si="3"/>
        <v>}, --Way of Fire / Weg des Feuers   [Craglorn, Craglorn, Craglorn]</v>
      </c>
    </row>
    <row r="127" spans="1:59" x14ac:dyDescent="0.25">
      <c r="A127" s="12">
        <v>146</v>
      </c>
      <c r="B127" t="s">
        <v>921</v>
      </c>
      <c r="C127" t="s">
        <v>922</v>
      </c>
      <c r="D127" s="3">
        <f>A127</f>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110"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t="str">
        <f>IF(AND(G127&lt;&gt;"LIBSETS_SETTYPE_BATTLEGROUND",G127&lt;&gt;"LIBSETS_SETTYPE_SPECIAL"),IF(AL127&lt;&gt;"",VLOOKUP(AL127,'ESO zone constants'!$D$3:$H$4953,5,FALSE),""),"")</f>
        <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IF(A127="???","--","")&amp;IF(F127&lt;&gt;"Not in the game (anymore)",IF(A127&lt;&gt;"",CONCATENATE("[",A127,"] = {wayshrines={")&amp;IF(K127&lt;&gt;"",CONCATENATE(K127,","),"")&amp;IF(L127&lt;&gt;"",CONCATENATE(L127,","),"")&amp;IF(M127&lt;&gt;"",CONCATENATE(M127,","),"")&amp;CONCATENATE("}")&amp;IF(VALUE(N127)&gt;0,CONCATENATE(", traitsNeeded=",N127),"")&amp;CONCATENATE(", dlcId=",IF(T127&lt;&gt;"",T127,"DLC_BASE_GAME")),""),"")</f>
        <v>[146] = {wayshrines={220,220,220,}, dlcId=DLC_BASE_GAME</v>
      </c>
      <c r="BD127" s="21" t="str">
        <f>IF(F127&lt;&gt;"Not in the game (anymore)",IF(A127&lt;&gt;"",IF(Q127&lt;&gt;"",CONCATENATE(", zoneIds={",Q127),"")&amp;IF(Z127&lt;&gt;"",CONCATENATE(",",Z127),"")&amp;IF(AF127&lt;&gt;"",CONCATENATE(",",AF127),"")&amp;IF(AK127&lt;&gt;"",CONCATENATE(",",AK127),"")&amp;IF(AP127&lt;&gt;"",CONCATENATE(",",AP127),"")&amp;IF(AU127&lt;&gt;"",CONCATENATE(",",AU127),"")&amp;IF(Q127&lt;&gt;"",CONCATENATE("}",""),"")&amp;IF(OR(I127="true",I127="false",I127&lt;&gt;""), CONCATENATE(", veteran=", I127), ""),""),"")</f>
        <v>, zoneIds={888,888,888}, veteran=false</v>
      </c>
      <c r="BE127" s="21" t="str">
        <f>IF(F127&lt;&gt;"Not in the game (anymore)",IF(A127&lt;&gt;"",", setType="&amp;G127,"")&amp;IF(J127="true",", multiTrialSet=true",""),"")</f>
        <v>, setType=LIBSETS_SETTYPE_OVERLAND</v>
      </c>
      <c r="BF127" s="21" t="str">
        <f t="shared" si="2"/>
        <v>, isProcSetAllowedInPvP=1, dropMechanic={LIBSETS_DROP_MECHANIC_OVERLAND_BOSS_DELVE,LIBSETS_DROP_MECHANIC_OVERLAND_WORLDBOSS,LIBSETS_DROP_MECHANIC_OVERLAND_BOSS_PUBLIC_DUNGEON,LIBSETS_DROP_MECHANIC_OVERLAND_CHEST}</v>
      </c>
      <c r="BG127" s="21" t="str">
        <f t="shared" si="3"/>
        <v>}, --Way of Air / Weg der Luft   [Craglorn, Craglorn, Craglorn]</v>
      </c>
    </row>
    <row r="128" spans="1:59" x14ac:dyDescent="0.25">
      <c r="A128" s="12">
        <v>147</v>
      </c>
      <c r="B128" t="s">
        <v>923</v>
      </c>
      <c r="C128" t="s">
        <v>924</v>
      </c>
      <c r="D128" s="3">
        <f>A128</f>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110"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t="str">
        <f>IF(AND(G128&lt;&gt;"LIBSETS_SETTYPE_BATTLEGROUND",G128&lt;&gt;"LIBSETS_SETTYPE_SPECIAL"),IF(AL128&lt;&gt;"",VLOOKUP(AL128,'ESO zone constants'!$D$3:$H$4953,5,FALSE),""),"")</f>
        <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IF(A128="???","--","")&amp;IF(F128&lt;&gt;"Not in the game (anymore)",IF(A128&lt;&gt;"",CONCATENATE("[",A128,"] = {wayshrines={")&amp;IF(K128&lt;&gt;"",CONCATENATE(K128,","),"")&amp;IF(L128&lt;&gt;"",CONCATENATE(L128,","),"")&amp;IF(M128&lt;&gt;"",CONCATENATE(M128,","),"")&amp;CONCATENATE("}")&amp;IF(VALUE(N128)&gt;0,CONCATENATE(", traitsNeeded=",N128),"")&amp;CONCATENATE(", dlcId=",IF(T128&lt;&gt;"",T128,"DLC_BASE_GAME")),""),"")</f>
        <v>[147] = {wayshrines={220,220,220,}, dlcId=DLC_BASE_GAME</v>
      </c>
      <c r="BD128" s="21" t="str">
        <f>IF(F128&lt;&gt;"Not in the game (anymore)",IF(A128&lt;&gt;"",IF(Q128&lt;&gt;"",CONCATENATE(", zoneIds={",Q128),"")&amp;IF(Z128&lt;&gt;"",CONCATENATE(",",Z128),"")&amp;IF(AF128&lt;&gt;"",CONCATENATE(",",AF128),"")&amp;IF(AK128&lt;&gt;"",CONCATENATE(",",AK128),"")&amp;IF(AP128&lt;&gt;"",CONCATENATE(",",AP128),"")&amp;IF(AU128&lt;&gt;"",CONCATENATE(",",AU128),"")&amp;IF(Q128&lt;&gt;"",CONCATENATE("}",""),"")&amp;IF(OR(I128="true",I128="false",I128&lt;&gt;""), CONCATENATE(", veteran=", I128), ""),""),"")</f>
        <v>, zoneIds={888,888,888}, veteran=false</v>
      </c>
      <c r="BE128" s="21" t="str">
        <f>IF(F128&lt;&gt;"Not in the game (anymore)",IF(A128&lt;&gt;"",", setType="&amp;G128,"")&amp;IF(J128="true",", multiTrialSet=true",""),"")</f>
        <v>, setType=LIBSETS_SETTYPE_OVERLAND</v>
      </c>
      <c r="BF128" s="21" t="str">
        <f t="shared" si="2"/>
        <v>, dropMechanic={LIBSETS_DROP_MECHANIC_OVERLAND_BOSS_DELVE,LIBSETS_DROP_MECHANIC_OVERLAND_WORLDBOSS,LIBSETS_DROP_MECHANIC_OVERLAND_BOSS_PUBLIC_DUNGEON,LIBSETS_DROP_MECHANIC_OVERLAND_CHEST}</v>
      </c>
      <c r="BG128" s="21" t="str">
        <f t="shared" si="3"/>
        <v>}, --Way of Martial Knowledge / Weg der Kampfkunst   [Craglorn, Craglorn, Craglorn]</v>
      </c>
    </row>
    <row r="129" spans="1:59" x14ac:dyDescent="0.25">
      <c r="A129" s="5">
        <v>148</v>
      </c>
      <c r="B129" t="s">
        <v>925</v>
      </c>
      <c r="C129" t="s">
        <v>926</v>
      </c>
      <c r="D129" s="3">
        <f>A129</f>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110"/>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C129" s="43" t="str">
        <f>IF(AB129&lt;&gt;"",IF(AB129&lt;&gt;"LIBSETS_DROP_MECHANIC_MONSTER_NAME",VLOOKUP(AB129,'LibSets constants'!$I$4:$L$1003,3,FALSE),""),"")</f>
        <v/>
      </c>
      <c r="AD129" s="43" t="str">
        <f>IF(AB129&lt;&gt;"",IF(AB129&lt;&gt;"LIBSETS_DROP_MECHANIC_MONSTER_NAME",VLOOKUP(AB129,'LibSets constants'!$I$4:$L$1003,4,FALSE),""),"")</f>
        <v/>
      </c>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IF(A129="???","--","")&amp;IF(F129&lt;&gt;"Not in the game (anymore)",IF(A129&lt;&gt;"",CONCATENATE("[",A129,"] = {wayshrines={")&amp;IF(K129&lt;&gt;"",CONCATENATE(K129,","),"")&amp;IF(L129&lt;&gt;"",CONCATENATE(L129,","),"")&amp;IF(M129&lt;&gt;"",CONCATENATE(M129,","),"")&amp;CONCATENATE("}")&amp;IF(VALUE(N129)&gt;0,CONCATENATE(", traitsNeeded=",N129),"")&amp;CONCATENATE(", dlcId=",IF(T129&lt;&gt;"",T129,"DLC_BASE_GAME")),""),"")</f>
        <v>[148] = {wayshrines={217,217,217,}, traitsNeeded=8, dlcId=DLC_BASE_GAME</v>
      </c>
      <c r="BD129" s="21" t="str">
        <f>IF(F129&lt;&gt;"Not in the game (anymore)",IF(A129&lt;&gt;"",IF(Q129&lt;&gt;"",CONCATENATE(", zoneIds={",Q129),"")&amp;IF(Z129&lt;&gt;"",CONCATENATE(",",Z129),"")&amp;IF(AF129&lt;&gt;"",CONCATENATE(",",AF129),"")&amp;IF(AK129&lt;&gt;"",CONCATENATE(",",AK129),"")&amp;IF(AP129&lt;&gt;"",CONCATENATE(",",AP129),"")&amp;IF(AU129&lt;&gt;"",CONCATENATE(",",AU129),"")&amp;IF(Q129&lt;&gt;"",CONCATENATE("}",""),"")&amp;IF(OR(I129="true",I129="false",I129&lt;&gt;""), CONCATENATE(", veteran=", I129), ""),""),"")</f>
        <v>, zoneIds={888,888,888}, veteran=false</v>
      </c>
      <c r="BE129" s="21" t="str">
        <f>IF(F129&lt;&gt;"Not in the game (anymore)",IF(A129&lt;&gt;"",", setType="&amp;G129,"")&amp;IF(J129="true",", multiTrialSet=true",""),"")</f>
        <v>, setType=LIBSETS_SETTYPE_CRAFTED</v>
      </c>
      <c r="BF129" s="21" t="str">
        <f t="shared" si="2"/>
        <v>, isProcSetAllowedInPvP=1</v>
      </c>
      <c r="BG129" s="21" t="str">
        <f t="shared" si="3"/>
        <v>}, --Way of the Arena / Weg der Arena   [Craglorn, Craglorn, Craglorn]</v>
      </c>
    </row>
    <row r="130" spans="1:59" x14ac:dyDescent="0.25">
      <c r="A130" s="12">
        <v>155</v>
      </c>
      <c r="B130" t="s">
        <v>927</v>
      </c>
      <c r="C130" t="s">
        <v>928</v>
      </c>
      <c r="D130" s="3">
        <f>A130</f>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110"/>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C130" s="43" t="str">
        <f>IF(AB130&lt;&gt;"",IF(AB130&lt;&gt;"LIBSETS_DROP_MECHANIC_MONSTER_NAME",VLOOKUP(AB130,'LibSets constants'!$I$4:$L$1003,3,FALSE),""),"")</f>
        <v/>
      </c>
      <c r="AD130" s="43" t="str">
        <f>IF(AB130&lt;&gt;"",IF(AB130&lt;&gt;"LIBSETS_DROP_MECHANIC_MONSTER_NAME",VLOOKUP(AB130,'LibSets constants'!$I$4:$L$1003,4,FALSE),""),"")</f>
        <v/>
      </c>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44"/>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IF(A130="???","--","")&amp;IF(F130&lt;&gt;"Not in the game (anymore)",IF(A130&lt;&gt;"",CONCATENATE("[",A130,"] = {wayshrines={")&amp;IF(K130&lt;&gt;"",CONCATENATE(K130,","),"")&amp;IF(L130&lt;&gt;"",CONCATENATE(L130,","),"")&amp;IF(M130&lt;&gt;"",CONCATENATE(M130,","),"")&amp;CONCATENATE("}")&amp;IF(VALUE(N130)&gt;0,CONCATENATE(", traitsNeeded=",N130),"")&amp;CONCATENATE(", dlcId=",IF(T130&lt;&gt;"",T130,"DLC_BASE_GAME")),""),"")</f>
        <v>[155] = {wayshrines={191,191,191,}, dlcId=DLC_BASE_GAME</v>
      </c>
      <c r="BD130" s="21" t="str">
        <f>IF(F130&lt;&gt;"Not in the game (anymore)",IF(A130&lt;&gt;"",IF(Q130&lt;&gt;"",CONCATENATE(", zoneIds={",Q130),"")&amp;IF(Z130&lt;&gt;"",CONCATENATE(",",Z130),"")&amp;IF(AF130&lt;&gt;"",CONCATENATE(",",AF130),"")&amp;IF(AK130&lt;&gt;"",CONCATENATE(",",AK130),"")&amp;IF(AP130&lt;&gt;"",CONCATENATE(",",AP130),"")&amp;IF(AU130&lt;&gt;"",CONCATENATE(",",AU130),"")&amp;IF(Q130&lt;&gt;"",CONCATENATE("}",""),"")&amp;IF(OR(I130="true",I130="false",I130&lt;&gt;""), CONCATENATE(", veteran=", I130), ""),""),"")</f>
        <v>, zoneIds={126,931,383}, veteran=false</v>
      </c>
      <c r="BE130" s="21" t="str">
        <f>IF(F130&lt;&gt;"Not in the game (anymore)",IF(A130&lt;&gt;"",", setType="&amp;G130,"")&amp;IF(J130="true",", multiTrialSet=true",""),"")</f>
        <v>, setType=LIBSETS_SETTYPE_DUNGEON</v>
      </c>
      <c r="BF130" s="21" t="str">
        <f t="shared" si="2"/>
        <v/>
      </c>
      <c r="BG130" s="21" t="str">
        <f t="shared" si="3"/>
        <v>}, --Undaunted Bastion / Unerschrockenen-Bastion   [Elden Hollow I, Elden Hollow II, Grahtwood]</v>
      </c>
    </row>
    <row r="131" spans="1:59" x14ac:dyDescent="0.25">
      <c r="A131" s="12">
        <v>156</v>
      </c>
      <c r="B131" t="s">
        <v>929</v>
      </c>
      <c r="C131" t="s">
        <v>930</v>
      </c>
      <c r="D131" s="3">
        <f>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110"/>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C131" s="43" t="str">
        <f>IF(AB131&lt;&gt;"",IF(AB131&lt;&gt;"LIBSETS_DROP_MECHANIC_MONSTER_NAME",VLOOKUP(AB131,'LibSets constants'!$I$4:$L$1003,3,FALSE),""),"")</f>
        <v/>
      </c>
      <c r="AD131" s="43" t="str">
        <f>IF(AB131&lt;&gt;"",IF(AB131&lt;&gt;"LIBSETS_DROP_MECHANIC_MONSTER_NAME",VLOOKUP(AB131,'LibSets constants'!$I$4:$L$1003,4,FALSE),""),"")</f>
        <v/>
      </c>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IF(F131&lt;&gt;"Not in the game (anymore)",IF(A131&lt;&gt;"",", setType="&amp;G131,"")&amp;IF(J131="true",", multiTrialSet=true",""),"")</f>
        <v>, setType=LIBSETS_SETTYPE_DUNGEON</v>
      </c>
      <c r="BF131" s="21" t="str">
        <f t="shared" si="2"/>
        <v/>
      </c>
      <c r="BG131" s="21" t="str">
        <f t="shared" si="3"/>
        <v>}, --Undaunted Infiltrator / Unerschrockener Infiltrator   [Arx Corinium, Shadowfen, Shadowfen]</v>
      </c>
    </row>
    <row r="132" spans="1:59" x14ac:dyDescent="0.25">
      <c r="A132" s="12">
        <v>157</v>
      </c>
      <c r="B132" t="s">
        <v>931</v>
      </c>
      <c r="C132" t="s">
        <v>932</v>
      </c>
      <c r="D132" s="3">
        <f>A132</f>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110"/>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C132" s="43" t="str">
        <f>IF(AB132&lt;&gt;"",IF(AB132&lt;&gt;"LIBSETS_DROP_MECHANIC_MONSTER_NAME",VLOOKUP(AB132,'LibSets constants'!$I$4:$L$1003,3,FALSE),""),"")</f>
        <v/>
      </c>
      <c r="AD132" s="43" t="str">
        <f>IF(AB132&lt;&gt;"",IF(AB132&lt;&gt;"LIBSETS_DROP_MECHANIC_MONSTER_NAME",VLOOKUP(AB132,'LibSets constants'!$I$4:$L$1003,4,FALSE),""),"")</f>
        <v/>
      </c>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IF(F132&lt;&gt;"Not in the game (anymore)",IF(A132&lt;&gt;"",", setType="&amp;G132,"")&amp;IF(J132="true",", multiTrialSet=true",""),"")</f>
        <v>, setType=LIBSETS_SETTYPE_DUNGEON</v>
      </c>
      <c r="BF132" s="21" t="str">
        <f t="shared" ref="BF132:BF195" si="4">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c>
      <c r="BG132" s="21" t="str">
        <f t="shared" ref="BG132:BG195" si="5">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A133</f>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110"/>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C133" s="43" t="str">
        <f>IF(AB133&lt;&gt;"",IF(AB133&lt;&gt;"LIBSETS_DROP_MECHANIC_MONSTER_NAME",VLOOKUP(AB133,'LibSets constants'!$I$4:$L$1003,3,FALSE),""),"")</f>
        <v/>
      </c>
      <c r="AD133" s="43" t="str">
        <f>IF(AB133&lt;&gt;"",IF(AB133&lt;&gt;"LIBSETS_DROP_MECHANIC_MONSTER_NAME",VLOOKUP(AB133,'LibSets constants'!$I$4:$L$1003,4,FALSE),""),"")</f>
        <v/>
      </c>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44"/>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IF(A133="???","--","")&amp;IF(F133&lt;&gt;"Not in the game (anymore)",IF(A133&lt;&gt;"",CONCATENATE("[",A133,"] = {wayshrines={")&amp;IF(K133&lt;&gt;"",CONCATENATE(K133,","),"")&amp;IF(L133&lt;&gt;"",CONCATENATE(L133,","),"")&amp;IF(M133&lt;&gt;"",CONCATENATE(M133,","),"")&amp;CONCATENATE("}")&amp;IF(VALUE(N133)&gt;0,CONCATENATE(", traitsNeeded=",N133),"")&amp;CONCATENATE(", dlcId=",IF(T133&lt;&gt;"",T133,"DLC_BASE_GAME")),""),"")</f>
        <v>[158] = {wayshrines={197,197,197,}, dlcId=DLC_BASE_GAME</v>
      </c>
      <c r="BD133" s="21" t="str">
        <f>IF(F133&lt;&gt;"Not in the game (anymore)",IF(A133&lt;&gt;"",IF(Q133&lt;&gt;"",CONCATENATE(", zoneIds={",Q133),"")&amp;IF(Z133&lt;&gt;"",CONCATENATE(",",Z133),"")&amp;IF(AF133&lt;&gt;"",CONCATENATE(",",AF133),"")&amp;IF(AK133&lt;&gt;"",CONCATENATE(",",AK133),"")&amp;IF(AP133&lt;&gt;"",CONCATENATE(",",AP133),"")&amp;IF(AU133&lt;&gt;"",CONCATENATE(",",AU133),"")&amp;IF(Q133&lt;&gt;"",CONCATENATE("}",""),"")&amp;IF(OR(I133="true",I133="false",I133&lt;&gt;""), CONCATENATE(", veteran=", I133), ""),""),"")</f>
        <v>, zoneIds={176,681,108}, veteran=false</v>
      </c>
      <c r="BE133" s="21" t="str">
        <f>IF(F133&lt;&gt;"Not in the game (anymore)",IF(A133&lt;&gt;"",", setType="&amp;G133,"")&amp;IF(J133="true",", multiTrialSet=true",""),"")</f>
        <v>, setType=LIBSETS_SETTYPE_DUNGEON</v>
      </c>
      <c r="BF133" s="21" t="str">
        <f t="shared" si="4"/>
        <v/>
      </c>
      <c r="BG133" s="21" t="str">
        <f t="shared" si="5"/>
        <v>}, --Embershield / Glutschild   [City of Ash I, City of Ash II, Greenshade]</v>
      </c>
    </row>
    <row r="134" spans="1:59" x14ac:dyDescent="0.25">
      <c r="A134" s="12">
        <v>159</v>
      </c>
      <c r="B134" t="s">
        <v>935</v>
      </c>
      <c r="C134" t="s">
        <v>936</v>
      </c>
      <c r="D134" s="3">
        <f>A134</f>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110"/>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C134" s="43" t="str">
        <f>IF(AB134&lt;&gt;"",IF(AB134&lt;&gt;"LIBSETS_DROP_MECHANIC_MONSTER_NAME",VLOOKUP(AB134,'LibSets constants'!$I$4:$L$1003,3,FALSE),""),"")</f>
        <v/>
      </c>
      <c r="AD134" s="43" t="str">
        <f>IF(AB134&lt;&gt;"",IF(AB134&lt;&gt;"LIBSETS_DROP_MECHANIC_MONSTER_NAME",VLOOKUP(AB134,'LibSets constants'!$I$4:$L$1003,4,FALSE),""),"")</f>
        <v/>
      </c>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44"/>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IF(A134="???","--","")&amp;IF(F134&lt;&gt;"Not in the game (anymore)",IF(A134&lt;&gt;"",CONCATENATE("[",A134,"] = {wayshrines={")&amp;IF(K134&lt;&gt;"",CONCATENATE(K134,","),"")&amp;IF(L134&lt;&gt;"",CONCATENATE(L134,","),"")&amp;IF(M134&lt;&gt;"",CONCATENATE(M134,","),"")&amp;CONCATENATE("}")&amp;IF(VALUE(N134)&gt;0,CONCATENATE(", traitsNeeded=",N134),"")&amp;CONCATENATE(", dlcId=",IF(T134&lt;&gt;"",T134,"DLC_BASE_GAME")),""),"")</f>
        <v>[159] = {wayshrines={197,197,197,}, dlcId=DLC_BASE_GAME</v>
      </c>
      <c r="BD134" s="21" t="str">
        <f>IF(F134&lt;&gt;"Not in the game (anymore)",IF(A134&lt;&gt;"",IF(Q134&lt;&gt;"",CONCATENATE(", zoneIds={",Q134),"")&amp;IF(Z134&lt;&gt;"",CONCATENATE(",",Z134),"")&amp;IF(AF134&lt;&gt;"",CONCATENATE(",",AF134),"")&amp;IF(AK134&lt;&gt;"",CONCATENATE(",",AK134),"")&amp;IF(AP134&lt;&gt;"",CONCATENATE(",",AP134),"")&amp;IF(AU134&lt;&gt;"",CONCATENATE(",",AU134),"")&amp;IF(Q134&lt;&gt;"",CONCATENATE("}",""),"")&amp;IF(OR(I134="true",I134="false",I134&lt;&gt;""), CONCATENATE(", veteran=", I134), ""),""),"")</f>
        <v>, zoneIds={176,681,108}, veteran=false</v>
      </c>
      <c r="BE134" s="21" t="str">
        <f>IF(F134&lt;&gt;"Not in the game (anymore)",IF(A134&lt;&gt;"",", setType="&amp;G134,"")&amp;IF(J134="true",", multiTrialSet=true",""),"")</f>
        <v>, setType=LIBSETS_SETTYPE_DUNGEON</v>
      </c>
      <c r="BF134" s="21" t="str">
        <f t="shared" si="4"/>
        <v/>
      </c>
      <c r="BG134" s="21" t="str">
        <f t="shared" si="5"/>
        <v>}, --Sunderflame / Trennflamme   [City of Ash I, City of Ash II, Greenshade]</v>
      </c>
    </row>
    <row r="135" spans="1:59" x14ac:dyDescent="0.25">
      <c r="A135" s="12">
        <v>160</v>
      </c>
      <c r="B135" t="s">
        <v>937</v>
      </c>
      <c r="C135" t="s">
        <v>938</v>
      </c>
      <c r="D135" s="3">
        <f>A135</f>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110"/>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C135" s="43" t="str">
        <f>IF(AB135&lt;&gt;"",IF(AB135&lt;&gt;"LIBSETS_DROP_MECHANIC_MONSTER_NAME",VLOOKUP(AB135,'LibSets constants'!$I$4:$L$1003,3,FALSE),""),"")</f>
        <v/>
      </c>
      <c r="AD135" s="43" t="str">
        <f>IF(AB135&lt;&gt;"",IF(AB135&lt;&gt;"LIBSETS_DROP_MECHANIC_MONSTER_NAME",VLOOKUP(AB135,'LibSets constants'!$I$4:$L$1003,4,FALSE),""),"")</f>
        <v/>
      </c>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44"/>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IF(A135="???","--","")&amp;IF(F135&lt;&gt;"Not in the game (anymore)",IF(A135&lt;&gt;"",CONCATENATE("[",A135,"] = {wayshrines={")&amp;IF(K135&lt;&gt;"",CONCATENATE(K135,","),"")&amp;IF(L135&lt;&gt;"",CONCATENATE(L135,","),"")&amp;IF(M135&lt;&gt;"",CONCATENATE(M135,","),"")&amp;CONCATENATE("}")&amp;IF(VALUE(N135)&gt;0,CONCATENATE(", traitsNeeded=",N135),"")&amp;CONCATENATE(", dlcId=",IF(T135&lt;&gt;"",T135,"DLC_BASE_GAME")),""),"")</f>
        <v>[160] = {wayshrines={197,197,197,}, dlcId=DLC_BASE_GAME</v>
      </c>
      <c r="BD135" s="21" t="str">
        <f>IF(F135&lt;&gt;"Not in the game (anymore)",IF(A135&lt;&gt;"",IF(Q135&lt;&gt;"",CONCATENATE(", zoneIds={",Q135),"")&amp;IF(Z135&lt;&gt;"",CONCATENATE(",",Z135),"")&amp;IF(AF135&lt;&gt;"",CONCATENATE(",",AF135),"")&amp;IF(AK135&lt;&gt;"",CONCATENATE(",",AK135),"")&amp;IF(AP135&lt;&gt;"",CONCATENATE(",",AP135),"")&amp;IF(AU135&lt;&gt;"",CONCATENATE(",",AU135),"")&amp;IF(Q135&lt;&gt;"",CONCATENATE("}",""),"")&amp;IF(OR(I135="true",I135="false",I135&lt;&gt;""), CONCATENATE(", veteran=", I135), ""),""),"")</f>
        <v>, zoneIds={176,681,108}, veteran=false</v>
      </c>
      <c r="BE135" s="21" t="str">
        <f>IF(F135&lt;&gt;"Not in the game (anymore)",IF(A135&lt;&gt;"",", setType="&amp;G135,"")&amp;IF(J135="true",", multiTrialSet=true",""),"")</f>
        <v>, setType=LIBSETS_SETTYPE_DUNGEON</v>
      </c>
      <c r="BF135" s="21" t="str">
        <f t="shared" si="4"/>
        <v/>
      </c>
      <c r="BG135" s="21" t="str">
        <f t="shared" si="5"/>
        <v>}, --Burning Spellweave / Branntzauberweber   [City of Ash I, City of Ash II, Greenshade]</v>
      </c>
    </row>
    <row r="136" spans="1:59" x14ac:dyDescent="0.25">
      <c r="A136" s="5">
        <v>161</v>
      </c>
      <c r="B136" t="s">
        <v>939</v>
      </c>
      <c r="C136" t="s">
        <v>940</v>
      </c>
      <c r="D136" s="3">
        <f>A136</f>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110"/>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C136" s="43" t="str">
        <f>IF(AB136&lt;&gt;"",IF(AB136&lt;&gt;"LIBSETS_DROP_MECHANIC_MONSTER_NAME",VLOOKUP(AB136,'LibSets constants'!$I$4:$L$1003,3,FALSE),""),"")</f>
        <v/>
      </c>
      <c r="AD136" s="43" t="str">
        <f>IF(AB136&lt;&gt;"",IF(AB136&lt;&gt;"LIBSETS_DROP_MECHANIC_MONSTER_NAME",VLOOKUP(AB136,'LibSets constants'!$I$4:$L$1003,4,FALSE),""),"")</f>
        <v/>
      </c>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IF(A136="???","--","")&amp;IF(F136&lt;&gt;"Not in the game (anymore)",IF(A136&lt;&gt;"",CONCATENATE("[",A136,"] = {wayshrines={")&amp;IF(K136&lt;&gt;"",CONCATENATE(K136,","),"")&amp;IF(L136&lt;&gt;"",CONCATENATE(L136,","),"")&amp;IF(M136&lt;&gt;"",CONCATENATE(M136,","),"")&amp;CONCATENATE("}")&amp;IF(VALUE(N136)&gt;0,CONCATENATE(", traitsNeeded=",N136),"")&amp;CONCATENATE(", dlcId=",IF(T136&lt;&gt;"",T136,"DLC_BASE_GAME")),""),"")</f>
        <v>[161] = {wayshrines={234,234,234,}, traitsNeeded=9, dlcId=DLC_BASE_GAME</v>
      </c>
      <c r="BD136" s="21" t="str">
        <f>IF(F136&lt;&gt;"Not in the game (anymore)",IF(A136&lt;&gt;"",IF(Q136&lt;&gt;"",CONCATENATE(", zoneIds={",Q136),"")&amp;IF(Z136&lt;&gt;"",CONCATENATE(",",Z136),"")&amp;IF(AF136&lt;&gt;"",CONCATENATE(",",AF136),"")&amp;IF(AK136&lt;&gt;"",CONCATENATE(",",AK136),"")&amp;IF(AP136&lt;&gt;"",CONCATENATE(",",AP136),"")&amp;IF(AU136&lt;&gt;"",CONCATENATE(",",AU136),"")&amp;IF(Q136&lt;&gt;"",CONCATENATE("}",""),"")&amp;IF(OR(I136="true",I136="false",I136&lt;&gt;""), CONCATENATE(", veteran=", I136), ""),""),"")</f>
        <v>, zoneIds={888,888,888}, veteran=false</v>
      </c>
      <c r="BE136" s="21" t="str">
        <f>IF(F136&lt;&gt;"Not in the game (anymore)",IF(A136&lt;&gt;"",", setType="&amp;G136,"")&amp;IF(J136="true",", multiTrialSet=true",""),"")</f>
        <v>, setType=LIBSETS_SETTYPE_CRAFTED</v>
      </c>
      <c r="BF136" s="21" t="str">
        <f t="shared" si="4"/>
        <v/>
      </c>
      <c r="BG136" s="21" t="str">
        <f t="shared" si="5"/>
        <v>}, --Twice-Born Star / Doppelstern   [Craglorn, Craglorn, Craglorn]</v>
      </c>
    </row>
    <row r="137" spans="1:59" x14ac:dyDescent="0.25">
      <c r="A137" s="5">
        <v>162</v>
      </c>
      <c r="B137" t="s">
        <v>941</v>
      </c>
      <c r="C137" t="s">
        <v>24</v>
      </c>
      <c r="D137" s="3">
        <f>A137</f>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110"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IF(A137="???","--","")&amp;IF(F137&lt;&gt;"Not in the game (anymore)",IF(A137&lt;&gt;"",CONCATENATE("[",A137,"] = {wayshrines={")&amp;IF(K137&lt;&gt;"",CONCATENATE(K137,","),"")&amp;IF(L137&lt;&gt;"",CONCATENATE(L137,","),"")&amp;IF(M137&lt;&gt;"",CONCATENATE(M137,","),"")&amp;CONCATENATE("}")&amp;IF(VALUE(N137)&gt;0,CONCATENATE(", traitsNeeded=",N137),"")&amp;CONCATENATE(", dlcId=",IF(T137&lt;&gt;"",T137,"DLC_BASE_GAME")),""),"")</f>
        <v>[162] = {wayshrines={266,266,266,}, dlcId=DLC_BASE_GAME</v>
      </c>
      <c r="BD137" s="21" t="str">
        <f>IF(F137&lt;&gt;"Not in the game (anymore)",IF(A137&lt;&gt;"",IF(Q137&lt;&gt;"",CONCATENATE(", zoneIds={",Q137),"")&amp;IF(Z137&lt;&gt;"",CONCATENATE(",",Z137),"")&amp;IF(AF137&lt;&gt;"",CONCATENATE(",",AF137),"")&amp;IF(AK137&lt;&gt;"",CONCATENATE(",",AK137),"")&amp;IF(AP137&lt;&gt;"",CONCATENATE(",",AP137),"")&amp;IF(AU137&lt;&gt;"",CONCATENATE(",",AU137),"")&amp;IF(Q137&lt;&gt;"",CONCATENATE("}",""),"")&amp;IF(OR(I137="true",I137="false",I137&lt;&gt;""), CONCATENATE(", veteran=", I137), ""),""),"")</f>
        <v>, zoneIds={934,41,41}, veteran={[EQUIP_TYPE_HEAD]=true, [EQUIP_TYPE_SHOULDERS]=false}</v>
      </c>
      <c r="BE137" s="21" t="str">
        <f>IF(F137&lt;&gt;"Not in the game (anymore)",IF(A137&lt;&gt;"",", setType="&amp;G137,"")&amp;IF(J137="true",", multiTrialSet=true",""),"")</f>
        <v>, setType=LIBSETS_SETTYPE_MONSTER</v>
      </c>
      <c r="BF137" s="21" t="str">
        <f t="shared" si="4"/>
        <v>, dropMechanic={LIBSETS_DROP_MECHANIC_MONSTER_NAME}, dropMechanicNames={['en']={'Vila Theran',},['de']={'Vila Theran',},}</v>
      </c>
      <c r="BG137" s="21" t="str">
        <f t="shared" si="5"/>
        <v>}, --Spawn of Mephala / Mephalas Brut   [Fungal Grotto II, Stonefalls, Stonefalls]</v>
      </c>
    </row>
    <row r="138" spans="1:59" x14ac:dyDescent="0.25">
      <c r="A138" s="5">
        <v>163</v>
      </c>
      <c r="B138" t="s">
        <v>942</v>
      </c>
      <c r="C138" t="s">
        <v>1</v>
      </c>
      <c r="D138" s="3">
        <f>A138</f>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110"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IF(A138="???","--","")&amp;IF(F138&lt;&gt;"Not in the game (anymore)",IF(A138&lt;&gt;"",CONCATENATE("[",A138,"] = {wayshrines={")&amp;IF(K138&lt;&gt;"",CONCATENATE(K138,","),"")&amp;IF(L138&lt;&gt;"",CONCATENATE(L138,","),"")&amp;IF(M138&lt;&gt;"",CONCATENATE(M138,","),"")&amp;CONCATENATE("}")&amp;IF(VALUE(N138)&gt;0,CONCATENATE(", traitsNeeded=",N138),"")&amp;CONCATENATE(", dlcId=",IF(T138&lt;&gt;"",T138,"DLC_BASE_GAME")),""),"")</f>
        <v>[163] = {wayshrines={267,267,267,}, dlcId=DLC_BASE_GAME</v>
      </c>
      <c r="BD138" s="21" t="str">
        <f>IF(F138&lt;&gt;"Not in the game (anymore)",IF(A138&lt;&gt;"",IF(Q138&lt;&gt;"",CONCATENATE(", zoneIds={",Q138),"")&amp;IF(Z138&lt;&gt;"",CONCATENATE(",",Z138),"")&amp;IF(AF138&lt;&gt;"",CONCATENATE(",",AF138),"")&amp;IF(AK138&lt;&gt;"",CONCATENATE(",",AK138),"")&amp;IF(AP138&lt;&gt;"",CONCATENATE(",",AP138),"")&amp;IF(AU138&lt;&gt;"",CONCATENATE(",",AU138),"")&amp;IF(Q138&lt;&gt;"",CONCATENATE("}",""),"")&amp;IF(OR(I138="true",I138="false",I138&lt;&gt;""), CONCATENATE(", veteran=", I138), ""),""),"")</f>
        <v>, zoneIds={936,3,3}, veteran={[EQUIP_TYPE_HEAD]=true, [EQUIP_TYPE_SHOULDERS]=false}</v>
      </c>
      <c r="BE138" s="21" t="str">
        <f>IF(F138&lt;&gt;"Not in the game (anymore)",IF(A138&lt;&gt;"",", setType="&amp;G138,"")&amp;IF(J138="true",", multiTrialSet=true",""),"")</f>
        <v>, setType=LIBSETS_SETTYPE_MONSTER</v>
      </c>
      <c r="BF138" s="21" t="str">
        <f t="shared" si="4"/>
        <v>, dropMechanic={LIBSETS_DROP_MECHANIC_MONSTER_NAME}, dropMechanicNames={['en']={'Vorenor Winterbourne',},['de']={'Vorenor Winterkind',},}</v>
      </c>
      <c r="BG138" s="21" t="str">
        <f t="shared" si="5"/>
        <v>}, --Blood Spawn / Blutbrut   [Spindleclutch II, Glenumbra, Glenumbra]</v>
      </c>
    </row>
    <row r="139" spans="1:59" x14ac:dyDescent="0.25">
      <c r="A139" s="5">
        <v>164</v>
      </c>
      <c r="B139" t="s">
        <v>943</v>
      </c>
      <c r="C139" t="s">
        <v>11</v>
      </c>
      <c r="D139" s="3">
        <f>A139</f>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110"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IF(A139="???","--","")&amp;IF(F139&lt;&gt;"Not in the game (anymore)",IF(A139&lt;&gt;"",CONCATENATE("[",A139,"] = {wayshrines={")&amp;IF(K139&lt;&gt;"",CONCATENATE(K139,","),"")&amp;IF(L139&lt;&gt;"",CONCATENATE(L139,","),"")&amp;IF(M139&lt;&gt;"",CONCATENATE(M139,","),"")&amp;CONCATENATE("}")&amp;IF(VALUE(N139)&gt;0,CONCATENATE(", traitsNeeded=",N139),"")&amp;CONCATENATE(", dlcId=",IF(T139&lt;&gt;"",T139,"DLC_BASE_GAME")),""),"")</f>
        <v>[164] = {wayshrines={236,236,236,}, dlcId=DLC_IMPERIAL_CITY</v>
      </c>
      <c r="BD139" s="21" t="str">
        <f>IF(F139&lt;&gt;"Not in the game (anymore)",IF(A139&lt;&gt;"",IF(Q139&lt;&gt;"",CONCATENATE(", zoneIds={",Q139),"")&amp;IF(Z139&lt;&gt;"",CONCATENATE(",",Z139),"")&amp;IF(AF139&lt;&gt;"",CONCATENATE(",",AF139),"")&amp;IF(AK139&lt;&gt;"",CONCATENATE(",",AK139),"")&amp;IF(AP139&lt;&gt;"",CONCATENATE(",",AP139),"")&amp;IF(AU139&lt;&gt;"",CONCATENATE(",",AU139),"")&amp;IF(Q139&lt;&gt;"",CONCATENATE("}",""),"")&amp;IF(OR(I139="true",I139="false",I139&lt;&gt;""), CONCATENATE(", veteran=", I139), ""),""),"")</f>
        <v>, zoneIds={678,181,181}, veteran={[EQUIP_TYPE_HEAD]=true, [EQUIP_TYPE_SHOULDERS]=false}</v>
      </c>
      <c r="BE139" s="21" t="str">
        <f>IF(F139&lt;&gt;"Not in the game (anymore)",IF(A139&lt;&gt;"",", setType="&amp;G139,"")&amp;IF(J139="true",", multiTrialSet=true",""),"")</f>
        <v>, setType=LIBSETS_SETTYPE_MONSTER</v>
      </c>
      <c r="BF139" s="21" t="str">
        <f t="shared" si="4"/>
        <v>, dropMechanic={LIBSETS_DROP_MECHANIC_MONSTER_NAME}, dropMechanicNames={['en']={'Lord Warden Dusk',},['de']={'Hochwärter Dämmer',},}</v>
      </c>
      <c r="BG139" s="21" t="str">
        <f t="shared" si="5"/>
        <v>}, --Lord Warden / Hochwärter   [Imperial City Prison, Cyrodiil, Cyrodiil]</v>
      </c>
    </row>
    <row r="140" spans="1:59" x14ac:dyDescent="0.25">
      <c r="A140" s="5">
        <v>165</v>
      </c>
      <c r="B140" t="s">
        <v>944</v>
      </c>
      <c r="C140" t="s">
        <v>18</v>
      </c>
      <c r="D140" s="3">
        <f>A140</f>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110"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IF(A140="???","--","")&amp;IF(F140&lt;&gt;"Not in the game (anymore)",IF(A140&lt;&gt;"",CONCATENATE("[",A140,"] = {wayshrines={")&amp;IF(K140&lt;&gt;"",CONCATENATE(K140,","),"")&amp;IF(L140&lt;&gt;"",CONCATENATE(L140,","),"")&amp;IF(M140&lt;&gt;"",CONCATENATE(M140,","),"")&amp;CONCATENATE("}")&amp;IF(VALUE(N140)&gt;0,CONCATENATE(", traitsNeeded=",N140),"")&amp;CONCATENATE(", dlcId=",IF(T140&lt;&gt;"",T140,"DLC_BASE_GAME")),""),"")</f>
        <v>[165] = {wayshrines={263,263,263,}, dlcId=DLC_BASE_GAME</v>
      </c>
      <c r="BD140" s="21" t="str">
        <f>IF(F140&lt;&gt;"Not in the game (anymore)",IF(A140&lt;&gt;"",IF(Q140&lt;&gt;"",CONCATENATE(", zoneIds={",Q140),"")&amp;IF(Z140&lt;&gt;"",CONCATENATE(",",Z140),"")&amp;IF(AF140&lt;&gt;"",CONCATENATE(",",AF140),"")&amp;IF(AK140&lt;&gt;"",CONCATENATE(",",AK140),"")&amp;IF(AP140&lt;&gt;"",CONCATENATE(",",AP140),"")&amp;IF(AU140&lt;&gt;"",CONCATENATE(",",AU140),"")&amp;IF(Q140&lt;&gt;"",CONCATENATE("}",""),"")&amp;IF(OR(I140="true",I140="false",I140&lt;&gt;""), CONCATENATE(", veteran=", I140), ""),""),"")</f>
        <v>, zoneIds={933,19,19}, veteran={[EQUIP_TYPE_HEAD]=true, [EQUIP_TYPE_SHOULDERS]=false}</v>
      </c>
      <c r="BE140" s="21" t="str">
        <f>IF(F140&lt;&gt;"Not in the game (anymore)",IF(A140&lt;&gt;"",", setType="&amp;G140,"")&amp;IF(J140="true",", multiTrialSet=true",""),"")</f>
        <v>, setType=LIBSETS_SETTYPE_MONSTER</v>
      </c>
      <c r="BF140" s="21" t="str">
        <f t="shared" si="4"/>
        <v>, dropMechanic={LIBSETS_DROP_MECHANIC_MONSTER_NAME}, dropMechanicNames={['en']={'Varaine and Allene Pellingare',},['de']={'Varaine und Allene Pellingare',},}</v>
      </c>
      <c r="BG140" s="21" t="str">
        <f t="shared" si="5"/>
        <v>}, --Scourge Harvester / Geißelernter   [Wayrest Sewers II, Stormhaven, Stormhaven]</v>
      </c>
    </row>
    <row r="141" spans="1:59" x14ac:dyDescent="0.25">
      <c r="A141" s="5">
        <v>166</v>
      </c>
      <c r="B141" t="s">
        <v>945</v>
      </c>
      <c r="C141" t="s">
        <v>5</v>
      </c>
      <c r="D141" s="3">
        <f>A141</f>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110"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IF(A141="???","--","")&amp;IF(F141&lt;&gt;"Not in the game (anymore)",IF(A141&lt;&gt;"",CONCATENATE("[",A141,"] = {wayshrines={")&amp;IF(K141&lt;&gt;"",CONCATENATE(K141,","),"")&amp;IF(L141&lt;&gt;"",CONCATENATE(L141,","),"")&amp;IF(M141&lt;&gt;"",CONCATENATE(M141,","),"")&amp;CONCATENATE("}")&amp;IF(VALUE(N141)&gt;0,CONCATENATE(", traitsNeeded=",N141),"")&amp;CONCATENATE(", dlcId=",IF(T141&lt;&gt;"",T141,"DLC_BASE_GAME")),""),"")</f>
        <v>[166] = {wayshrines={264,264,264,}, dlcId=DLC_BASE_GAME</v>
      </c>
      <c r="BD141" s="21" t="str">
        <f>IF(F141&lt;&gt;"Not in the game (anymore)",IF(A141&lt;&gt;"",IF(Q141&lt;&gt;"",CONCATENATE(", zoneIds={",Q141),"")&amp;IF(Z141&lt;&gt;"",CONCATENATE(",",Z141),"")&amp;IF(AF141&lt;&gt;"",CONCATENATE(",",AF141),"")&amp;IF(AK141&lt;&gt;"",CONCATENATE(",",AK141),"")&amp;IF(AP141&lt;&gt;"",CONCATENATE(",",AP141),"")&amp;IF(AU141&lt;&gt;"",CONCATENATE(",",AU141),"")&amp;IF(Q141&lt;&gt;"",CONCATENATE("}",""),"")&amp;IF(OR(I141="true",I141="false",I141&lt;&gt;""), CONCATENATE(", veteran=", I141), ""),""),"")</f>
        <v>, zoneIds={930,57,57}, veteran={[EQUIP_TYPE_HEAD]=true, [EQUIP_TYPE_SHOULDERS]=false}</v>
      </c>
      <c r="BE141" s="21" t="str">
        <f>IF(F141&lt;&gt;"Not in the game (anymore)",IF(A141&lt;&gt;"",", setType="&amp;G141,"")&amp;IF(J141="true",", multiTrialSet=true",""),"")</f>
        <v>, setType=LIBSETS_SETTYPE_MONSTER</v>
      </c>
      <c r="BF141" s="21" t="str">
        <f t="shared" si="4"/>
        <v>, dropMechanic={LIBSETS_DROP_MECHANIC_MONSTER_NAME}, dropMechanicNames={['en']={'The Engine Guardian',},['de']={'Der Maschinenwächter',},}</v>
      </c>
      <c r="BG141" s="21" t="str">
        <f t="shared" si="5"/>
        <v>}, --Engine Guardian / Maschinenwächter   [Darkshade Caverns II, Deshaan, Deshaan]</v>
      </c>
    </row>
    <row r="142" spans="1:59" x14ac:dyDescent="0.25">
      <c r="A142" s="5">
        <v>167</v>
      </c>
      <c r="B142" t="s">
        <v>946</v>
      </c>
      <c r="C142" t="s">
        <v>16</v>
      </c>
      <c r="D142" s="3">
        <f>A142</f>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110"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IF(A142="???","--","")&amp;IF(F142&lt;&gt;"Not in the game (anymore)",IF(A142&lt;&gt;"",CONCATENATE("[",A142,"] = {wayshrines={")&amp;IF(K142&lt;&gt;"",CONCATENATE(K142,","),"")&amp;IF(L142&lt;&gt;"",CONCATENATE(L142,","),"")&amp;IF(M142&lt;&gt;"",CONCATENATE(M142,","),"")&amp;CONCATENATE("}")&amp;IF(VALUE(N142)&gt;0,CONCATENATE(", traitsNeeded=",N142),"")&amp;CONCATENATE(", dlcId=",IF(T142&lt;&gt;"",T142,"DLC_BASE_GAME")),""),"")</f>
        <v>[167] = {wayshrines={265,265,265,}, dlcId=DLC_BASE_GAME</v>
      </c>
      <c r="BD142" s="21" t="str">
        <f>IF(F142&lt;&gt;"Not in the game (anymore)",IF(A142&lt;&gt;"",IF(Q142&lt;&gt;"",CONCATENATE(", zoneIds={",Q142),"")&amp;IF(Z142&lt;&gt;"",CONCATENATE(",",Z142),"")&amp;IF(AF142&lt;&gt;"",CONCATENATE(",",AF142),"")&amp;IF(AK142&lt;&gt;"",CONCATENATE(",",AK142),"")&amp;IF(AP142&lt;&gt;"",CONCATENATE(",",AP142),"")&amp;IF(AU142&lt;&gt;"",CONCATENATE(",",AU142),"")&amp;IF(Q142&lt;&gt;"",CONCATENATE("}",""),"")&amp;IF(OR(I142="true",I142="false",I142&lt;&gt;""), CONCATENATE(", veteran=", I142), ""),""),"")</f>
        <v>, zoneIds={931,383,383}, veteran={[EQUIP_TYPE_HEAD]=true, [EQUIP_TYPE_SHOULDERS]=false}</v>
      </c>
      <c r="BE142" s="21" t="str">
        <f>IF(F142&lt;&gt;"Not in the game (anymore)",IF(A142&lt;&gt;"",", setType="&amp;G142,"")&amp;IF(J142="true",", multiTrialSet=true",""),"")</f>
        <v>, setType=LIBSETS_SETTYPE_MONSTER</v>
      </c>
      <c r="BF142" s="21" t="str">
        <f t="shared" si="4"/>
        <v>, dropMechanic={LIBSETS_DROP_MECHANIC_MONSTER_NAME}, dropMechanicNames={['en']={'Bogdan the Nightflame',},['de']={'Bogdan die Nachtflamme',},}</v>
      </c>
      <c r="BG142" s="21" t="str">
        <f t="shared" si="5"/>
        <v>}, --Nightflame / Nachtflamme   [Elden Hollow II, Grahtwood, Grahtwood]</v>
      </c>
    </row>
    <row r="143" spans="1:59" x14ac:dyDescent="0.25">
      <c r="A143" s="5">
        <v>168</v>
      </c>
      <c r="B143" t="s">
        <v>15</v>
      </c>
      <c r="C143" t="s">
        <v>1560</v>
      </c>
      <c r="D143" s="3">
        <f>A143</f>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110"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IF(A143="???","--","")&amp;IF(F143&lt;&gt;"Not in the game (anymore)",IF(A143&lt;&gt;"",CONCATENATE("[",A143,"] = {wayshrines={")&amp;IF(K143&lt;&gt;"",CONCATENATE(K143,","),"")&amp;IF(L143&lt;&gt;"",CONCATENATE(L143,","),"")&amp;IF(M143&lt;&gt;"",CONCATENATE(M143,","),"")&amp;CONCATENATE("}")&amp;IF(VALUE(N143)&gt;0,CONCATENATE(", traitsNeeded=",N143),"")&amp;CONCATENATE(", dlcId=",IF(T143&lt;&gt;"",T143,"DLC_BASE_GAME")),""),"")</f>
        <v>[168] = {wayshrines={269,269,269,}, dlcId=DLC_BASE_GAME</v>
      </c>
      <c r="BD143" s="21" t="str">
        <f>IF(F143&lt;&gt;"Not in the game (anymore)",IF(A143&lt;&gt;"",IF(Q143&lt;&gt;"",CONCATENATE(", zoneIds={",Q143),"")&amp;IF(Z143&lt;&gt;"",CONCATENATE(",",Z143),"")&amp;IF(AF143&lt;&gt;"",CONCATENATE(",",AF143),"")&amp;IF(AK143&lt;&gt;"",CONCATENATE(",",AK143),"")&amp;IF(AP143&lt;&gt;"",CONCATENATE(",",AP143),"")&amp;IF(AU143&lt;&gt;"",CONCATENATE(",",AU143),"")&amp;IF(Q143&lt;&gt;"",CONCATENATE("}",""),"")&amp;IF(OR(I143="true",I143="false",I143&lt;&gt;""), CONCATENATE(", veteran=", I143), ""),""),"")</f>
        <v>, zoneIds={932,20,20}, veteran={[EQUIP_TYPE_HEAD]=true, [EQUIP_TYPE_SHOULDERS]=false}</v>
      </c>
      <c r="BE143" s="21" t="str">
        <f>IF(F143&lt;&gt;"Not in the game (anymore)",IF(A143&lt;&gt;"",", setType="&amp;G143,"")&amp;IF(J143="true",", multiTrialSet=true",""),"")</f>
        <v>, setType=LIBSETS_SETTYPE_MONSTER</v>
      </c>
      <c r="BF143" s="21" t="str">
        <f t="shared" si="4"/>
        <v>, dropMechanic={LIBSETS_DROP_MECHANIC_MONSTER_NAME}, dropMechanicNames={['en']={'Nerien\'eth',},['de']={'Nerien\’eth',},}</v>
      </c>
      <c r="BG143" s="21" t="str">
        <f t="shared" si="5"/>
        <v>}, --Nerien\'eth / Nerien'eth   [Crypt of Hearts II, Rivenspire, Rivenspire]</v>
      </c>
    </row>
    <row r="144" spans="1:59" x14ac:dyDescent="0.25">
      <c r="A144" s="5">
        <v>169</v>
      </c>
      <c r="B144" t="s">
        <v>31</v>
      </c>
      <c r="C144" t="s">
        <v>31</v>
      </c>
      <c r="D144" s="3">
        <f>A144</f>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110"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IF(A144="???","--","")&amp;IF(F144&lt;&gt;"Not in the game (anymore)",IF(A144&lt;&gt;"",CONCATENATE("[",A144,"] = {wayshrines={")&amp;IF(K144&lt;&gt;"",CONCATENATE(K144,","),"")&amp;IF(L144&lt;&gt;"",CONCATENATE(L144,","),"")&amp;IF(M144&lt;&gt;"",CONCATENATE(M144,","),"")&amp;CONCATENATE("}")&amp;IF(VALUE(N144)&gt;0,CONCATENATE(", traitsNeeded=",N144),"")&amp;CONCATENATE(", dlcId=",IF(T144&lt;&gt;"",T144,"DLC_BASE_GAME")),""),"")</f>
        <v>[169] = {wayshrines={268,268,268,}, dlcId=DLC_BASE_GAME</v>
      </c>
      <c r="BD144" s="21" t="str">
        <f>IF(F144&lt;&gt;"Not in the game (anymore)",IF(A144&lt;&gt;"",IF(Q144&lt;&gt;"",CONCATENATE(", zoneIds={",Q144),"")&amp;IF(Z144&lt;&gt;"",CONCATENATE(",",Z144),"")&amp;IF(AF144&lt;&gt;"",CONCATENATE(",",AF144),"")&amp;IF(AK144&lt;&gt;"",CONCATENATE(",",AK144),"")&amp;IF(AP144&lt;&gt;"",CONCATENATE(",",AP144),"")&amp;IF(AU144&lt;&gt;"",CONCATENATE(",",AU144),"")&amp;IF(Q144&lt;&gt;"",CONCATENATE("}",""),"")&amp;IF(OR(I144="true",I144="false",I144&lt;&gt;""), CONCATENATE(", veteran=", I144), ""),""),"")</f>
        <v>, zoneIds={681,108,108}, veteran={[EQUIP_TYPE_HEAD]=true, [EQUIP_TYPE_SHOULDERS]=false}</v>
      </c>
      <c r="BE144" s="21" t="str">
        <f>IF(F144&lt;&gt;"Not in the game (anymore)",IF(A144&lt;&gt;"",", setType="&amp;G144,"")&amp;IF(J144="true",", multiTrialSet=true",""),"")</f>
        <v>, setType=LIBSETS_SETTYPE_MONSTER</v>
      </c>
      <c r="BF144" s="21" t="str">
        <f t="shared" si="4"/>
        <v>, dropMechanic={LIBSETS_DROP_MECHANIC_MONSTER_NAME}, dropMechanicNames={['en']={'Valkyn Skoria',},['de']={'Valkyn Skoria',},}</v>
      </c>
      <c r="BG144" s="21" t="str">
        <f t="shared" si="5"/>
        <v>}, --Valkyn Skoria / Valkyn Skoria   [City of Ash II, Greenshade, Greenshade]</v>
      </c>
    </row>
    <row r="145" spans="1:59" x14ac:dyDescent="0.25">
      <c r="A145" s="5">
        <v>170</v>
      </c>
      <c r="B145" t="s">
        <v>947</v>
      </c>
      <c r="C145" t="s">
        <v>12</v>
      </c>
      <c r="D145" s="3">
        <f>A145</f>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110"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IF(A145="???","--","")&amp;IF(F145&lt;&gt;"Not in the game (anymore)",IF(A145&lt;&gt;"",CONCATENATE("[",A145,"] = {wayshrines={")&amp;IF(K145&lt;&gt;"",CONCATENATE(K145,","),"")&amp;IF(L145&lt;&gt;"",CONCATENATE(L145,","),"")&amp;IF(M145&lt;&gt;"",CONCATENATE(M145,","),"")&amp;CONCATENATE("}")&amp;IF(VALUE(N145)&gt;0,CONCATENATE(", traitsNeeded=",N145),"")&amp;CONCATENATE(", dlcId=",IF(T145&lt;&gt;"",T145,"DLC_BASE_GAME")),""),"")</f>
        <v>[170] = {wayshrines={262,262,262,}, dlcId=DLC_BASE_GAME</v>
      </c>
      <c r="BD145" s="21" t="str">
        <f>IF(F145&lt;&gt;"Not in the game (anymore)",IF(A145&lt;&gt;"",IF(Q145&lt;&gt;"",CONCATENATE(", zoneIds={",Q145),"")&amp;IF(Z145&lt;&gt;"",CONCATENATE(",",Z145),"")&amp;IF(AF145&lt;&gt;"",CONCATENATE(",",AF145),"")&amp;IF(AK145&lt;&gt;"",CONCATENATE(",",AK145),"")&amp;IF(AP145&lt;&gt;"",CONCATENATE(",",AP145),"")&amp;IF(AU145&lt;&gt;"",CONCATENATE(",",AU145),"")&amp;IF(Q145&lt;&gt;"",CONCATENATE("}",""),"")&amp;IF(OR(I145="true",I145="false",I145&lt;&gt;""), CONCATENATE(", veteran=", I145), ""),""),"")</f>
        <v>, zoneIds={935,381,381}, veteran={[EQUIP_TYPE_HEAD]=true, [EQUIP_TYPE_SHOULDERS]=false}</v>
      </c>
      <c r="BE145" s="21" t="str">
        <f>IF(F145&lt;&gt;"Not in the game (anymore)",IF(A145&lt;&gt;"",", setType="&amp;G145,"")&amp;IF(J145="true",", multiTrialSet=true",""),"")</f>
        <v>, setType=LIBSETS_SETTYPE_MONSTER</v>
      </c>
      <c r="BF145" s="21" t="str">
        <f t="shared" si="4"/>
        <v>, dropMechanic={LIBSETS_DROP_MECHANIC_MONSTER_NAME}, dropMechanicNames={['en']={'High Kinlord Rilis',},['de']={'Sippenhochfürst Rilis',},}</v>
      </c>
      <c r="BG145" s="21" t="str">
        <f t="shared" si="5"/>
        <v>}, --Maw of the Infernal / Schlund des Infernalen   [The Banished Cells II, Auridon, Auridon]</v>
      </c>
    </row>
    <row r="146" spans="1:59" x14ac:dyDescent="0.25">
      <c r="A146" s="12">
        <v>171</v>
      </c>
      <c r="B146" t="s">
        <v>948</v>
      </c>
      <c r="C146" t="s">
        <v>949</v>
      </c>
      <c r="D146" s="3">
        <f>A146</f>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110" t="s">
        <v>3352</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IF(A146="???","--","")&amp;IF(F146&lt;&gt;"Not in the game (anymore)",IF(A146&lt;&gt;"",CONCATENATE("[",A146,"] = {wayshrines={")&amp;IF(K146&lt;&gt;"",CONCATENATE(K146,","),"")&amp;IF(L146&lt;&gt;"",CONCATENATE(L146,","),"")&amp;IF(M146&lt;&gt;"",CONCATENATE(M146,","),"")&amp;CONCATENATE("}")&amp;IF(VALUE(N146)&gt;0,CONCATENATE(", traitsNeeded=",N146),"")&amp;CONCATENATE(", dlcId=",IF(T146&lt;&gt;"",T146,"DLC_BASE_GAME")),""),"")</f>
        <v>[171] = {wayshrines={230,230,230,}, dlcId=DLC_BASE_GAME</v>
      </c>
      <c r="BD146" s="21" t="str">
        <f>IF(F146&lt;&gt;"Not in the game (anymore)",IF(A146&lt;&gt;"",IF(Q146&lt;&gt;"",CONCATENATE(", zoneIds={",Q146),"")&amp;IF(Z146&lt;&gt;"",CONCATENATE(",",Z146),"")&amp;IF(AF146&lt;&gt;"",CONCATENATE(",",AF146),"")&amp;IF(AK146&lt;&gt;"",CONCATENATE(",",AK146),"")&amp;IF(AP146&lt;&gt;"",CONCATENATE(",",AP146),"")&amp;IF(AU146&lt;&gt;"",CONCATENATE(",",AU146),"")&amp;IF(Q146&lt;&gt;"",CONCATENATE("}",""),"")&amp;IF(OR(I146="true",I146="false",I146&lt;&gt;""), CONCATENATE(", veteran=", I146), ""),""),"")</f>
        <v>, zoneIds={636,888,888}, veteran=false</v>
      </c>
      <c r="BE146" s="21" t="str">
        <f>IF(F146&lt;&gt;"Not in the game (anymore)",IF(A146&lt;&gt;"",", setType="&amp;G146,"")&amp;IF(J146="true",", multiTrialSet=true",""),"")</f>
        <v>, setType=LIBSETS_SETTYPE_TRIAL, multiTrialSet=true</v>
      </c>
      <c r="BF146" s="21" t="str">
        <f t="shared" si="4"/>
        <v>, dropMechanic={LIBSETS_DROP_MECHANIC_TRIAL_BOSS}</v>
      </c>
      <c r="BG146" s="21" t="str">
        <f t="shared" si="5"/>
        <v>}, --Eternal Warrior / Ewiger Krieger   [Hel Ra Citadel, Craglorn, Craglorn]</v>
      </c>
    </row>
    <row r="147" spans="1:59" x14ac:dyDescent="0.25">
      <c r="A147" s="12">
        <v>172</v>
      </c>
      <c r="B147" t="s">
        <v>950</v>
      </c>
      <c r="C147" t="s">
        <v>951</v>
      </c>
      <c r="D147" s="3">
        <f>A147</f>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110" t="s">
        <v>3352</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IF(A147="???","--","")&amp;IF(F147&lt;&gt;"Not in the game (anymore)",IF(A147&lt;&gt;"",CONCATENATE("[",A147,"] = {wayshrines={")&amp;IF(K147&lt;&gt;"",CONCATENATE(K147,","),"")&amp;IF(L147&lt;&gt;"",CONCATENATE(L147,","),"")&amp;IF(M147&lt;&gt;"",CONCATENATE(M147,","),"")&amp;CONCATENATE("}")&amp;IF(VALUE(N147)&gt;0,CONCATENATE(", traitsNeeded=",N147),"")&amp;CONCATENATE(", dlcId=",IF(T147&lt;&gt;"",T147,"DLC_BASE_GAME")),""),"")</f>
        <v>[172] = {wayshrines={230,230,230,}, dlcId=DLC_BASE_GAME</v>
      </c>
      <c r="BD147" s="21" t="str">
        <f>IF(F147&lt;&gt;"Not in the game (anymore)",IF(A147&lt;&gt;"",IF(Q147&lt;&gt;"",CONCATENATE(", zoneIds={",Q147),"")&amp;IF(Z147&lt;&gt;"",CONCATENATE(",",Z147),"")&amp;IF(AF147&lt;&gt;"",CONCATENATE(",",AF147),"")&amp;IF(AK147&lt;&gt;"",CONCATENATE(",",AK147),"")&amp;IF(AP147&lt;&gt;"",CONCATENATE(",",AP147),"")&amp;IF(AU147&lt;&gt;"",CONCATENATE(",",AU147),"")&amp;IF(Q147&lt;&gt;"",CONCATENATE("}",""),"")&amp;IF(OR(I147="true",I147="false",I147&lt;&gt;""), CONCATENATE(", veteran=", I147), ""),""),"")</f>
        <v>, zoneIds={636,888,888}, veteran=false</v>
      </c>
      <c r="BE147" s="21" t="str">
        <f>IF(F147&lt;&gt;"Not in the game (anymore)",IF(A147&lt;&gt;"",", setType="&amp;G147,"")&amp;IF(J147="true",", multiTrialSet=true",""),"")</f>
        <v>, setType=LIBSETS_SETTYPE_TRIAL, multiTrialSet=true</v>
      </c>
      <c r="BF147" s="21" t="str">
        <f t="shared" si="4"/>
        <v>, dropMechanic={LIBSETS_DROP_MECHANIC_TRIAL_BOSS}</v>
      </c>
      <c r="BG147" s="21" t="str">
        <f t="shared" si="5"/>
        <v>}, --Infallible Mage / Unfehlbare Magierin   [Hel Ra Citadel, Craglorn, Craglorn]</v>
      </c>
    </row>
    <row r="148" spans="1:59" x14ac:dyDescent="0.25">
      <c r="A148" s="12">
        <v>173</v>
      </c>
      <c r="B148" t="s">
        <v>952</v>
      </c>
      <c r="C148" t="s">
        <v>953</v>
      </c>
      <c r="D148" s="3">
        <f>A148</f>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110" t="s">
        <v>3352</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IF(A148="???","--","")&amp;IF(F148&lt;&gt;"Not in the game (anymore)",IF(A148&lt;&gt;"",CONCATENATE("[",A148,"] = {wayshrines={")&amp;IF(K148&lt;&gt;"",CONCATENATE(K148,","),"")&amp;IF(L148&lt;&gt;"",CONCATENATE(L148,","),"")&amp;IF(M148&lt;&gt;"",CONCATENATE(M148,","),"")&amp;CONCATENATE("}")&amp;IF(VALUE(N148)&gt;0,CONCATENATE(", traitsNeeded=",N148),"")&amp;CONCATENATE(", dlcId=",IF(T148&lt;&gt;"",T148,"DLC_BASE_GAME")),""),"")</f>
        <v>[173] = {wayshrines={230,230,230,}, dlcId=DLC_BASE_GAME</v>
      </c>
      <c r="BD148" s="21" t="str">
        <f>IF(F148&lt;&gt;"Not in the game (anymore)",IF(A148&lt;&gt;"",IF(Q148&lt;&gt;"",CONCATENATE(", zoneIds={",Q148),"")&amp;IF(Z148&lt;&gt;"",CONCATENATE(",",Z148),"")&amp;IF(AF148&lt;&gt;"",CONCATENATE(",",AF148),"")&amp;IF(AK148&lt;&gt;"",CONCATENATE(",",AK148),"")&amp;IF(AP148&lt;&gt;"",CONCATENATE(",",AP148),"")&amp;IF(AU148&lt;&gt;"",CONCATENATE(",",AU148),"")&amp;IF(Q148&lt;&gt;"",CONCATENATE("}",""),"")&amp;IF(OR(I148="true",I148="false",I148&lt;&gt;""), CONCATENATE(", veteran=", I148), ""),""),"")</f>
        <v>, zoneIds={636,888,888}, veteran=false</v>
      </c>
      <c r="BE148" s="21" t="str">
        <f>IF(F148&lt;&gt;"Not in the game (anymore)",IF(A148&lt;&gt;"",", setType="&amp;G148,"")&amp;IF(J148="true",", multiTrialSet=true",""),"")</f>
        <v>, setType=LIBSETS_SETTYPE_TRIAL, multiTrialSet=true</v>
      </c>
      <c r="BF148" s="21" t="str">
        <f t="shared" si="4"/>
        <v>, dropMechanic={LIBSETS_DROP_MECHANIC_TRIAL_BOSS}</v>
      </c>
      <c r="BG148" s="21" t="str">
        <f t="shared" si="5"/>
        <v>}, --Vicious Serpent / Boshafte Schlange   [Hel Ra Citadel, Craglorn, Craglorn]</v>
      </c>
    </row>
    <row r="149" spans="1:59" x14ac:dyDescent="0.25">
      <c r="A149" s="5">
        <v>176</v>
      </c>
      <c r="B149" t="s">
        <v>954</v>
      </c>
      <c r="C149" t="s">
        <v>2601</v>
      </c>
      <c r="D149" s="3">
        <f>A149</f>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110"/>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C149" s="43" t="str">
        <f>IF(AB149&lt;&gt;"",IF(AB149&lt;&gt;"LIBSETS_DROP_MECHANIC_MONSTER_NAME",VLOOKUP(AB149,'LibSets constants'!$I$4:$L$1003,3,FALSE),""),"")</f>
        <v/>
      </c>
      <c r="AD149" s="43" t="str">
        <f>IF(AB149&lt;&gt;"",IF(AB149&lt;&gt;"LIBSETS_DROP_MECHANIC_MONSTER_NAME",VLOOKUP(AB149,'LibSets constants'!$I$4:$L$1003,4,FALSE),""),"")</f>
        <v/>
      </c>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IF(A149="???","--","")&amp;IF(F149&lt;&gt;"Not in the game (anymore)",IF(A149&lt;&gt;"",CONCATENATE("[",A149,"] = {wayshrines={")&amp;IF(K149&lt;&gt;"",CONCATENATE(K149,","),"")&amp;IF(L149&lt;&gt;"",CONCATENATE(L149,","),"")&amp;IF(M149&lt;&gt;"",CONCATENATE(M149,","),"")&amp;CONCATENATE("}")&amp;IF(VALUE(N149)&gt;0,CONCATENATE(", traitsNeeded=",N149),"")&amp;CONCATENATE(", dlcId=",IF(T149&lt;&gt;"",T149,"DLC_BASE_GAME")),""),"")</f>
        <v>[176] = {wayshrines={199,201,203,}, traitsNeeded=5, dlcId=DLC_BASE_GAME</v>
      </c>
      <c r="BD149" s="21" t="str">
        <f>IF(F149&lt;&gt;"Not in the game (anymore)",IF(A149&lt;&gt;"",IF(Q149&lt;&gt;"",CONCATENATE(", zoneIds={",Q149),"")&amp;IF(Z149&lt;&gt;"",CONCATENATE(",",Z149),"")&amp;IF(AF149&lt;&gt;"",CONCATENATE(",",AF149),"")&amp;IF(AK149&lt;&gt;"",CONCATENATE(",",AK149),"")&amp;IF(AP149&lt;&gt;"",CONCATENATE(",",AP149),"")&amp;IF(AU149&lt;&gt;"",CONCATENATE(",",AU149),"")&amp;IF(Q149&lt;&gt;"",CONCATENATE("}",""),"")&amp;IF(OR(I149="true",I149="false",I149&lt;&gt;""), CONCATENATE(", veteran=", I149), ""),""),"")</f>
        <v>, zoneIds={181,181,181}, veteran=false</v>
      </c>
      <c r="BE149" s="21" t="str">
        <f>IF(F149&lt;&gt;"Not in the game (anymore)",IF(A149&lt;&gt;"",", setType="&amp;G149,"")&amp;IF(J149="true",", multiTrialSet=true",""),"")</f>
        <v>, setType=LIBSETS_SETTYPE_CRAFTED</v>
      </c>
      <c r="BF149" s="21" t="str">
        <f t="shared" si="4"/>
        <v/>
      </c>
      <c r="BG149" s="21" t="str">
        <f t="shared" si="5"/>
        <v>}, --Noble\'s Conquest / Adelssieg   [Cyrodiil, Cyrodiil, Cyrodiil]</v>
      </c>
    </row>
    <row r="150" spans="1:59" x14ac:dyDescent="0.25">
      <c r="A150" s="5">
        <v>177</v>
      </c>
      <c r="B150" t="s">
        <v>955</v>
      </c>
      <c r="C150" t="s">
        <v>956</v>
      </c>
      <c r="D150" s="3">
        <f>A150</f>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110"/>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C150" s="3" t="str">
        <f>IF(AB150&lt;&gt;"",IF(AB150&lt;&gt;"LIBSETS_DROP_MECHANIC_MONSTER_NAME",VLOOKUP(AB150,'LibSets constants'!$I$4:$L$1003,3,FALSE),""),"")</f>
        <v/>
      </c>
      <c r="AD150" s="3" t="str">
        <f>IF(AB150&lt;&gt;"",IF(AB150&lt;&gt;"LIBSETS_DROP_MECHANIC_MONSTER_NAME",VLOOKUP(AB150,'LibSets constants'!$I$4:$L$1003,4,FALSE),""),"")</f>
        <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IF(A150="???","--","")&amp;IF(F150&lt;&gt;"Not in the game (anymore)",IF(A150&lt;&gt;"",CONCATENATE("[",A150,"] = {wayshrines={")&amp;IF(K150&lt;&gt;"",CONCATENATE(K150,","),"")&amp;IF(L150&lt;&gt;"",CONCATENATE(L150,","),"")&amp;IF(M150&lt;&gt;"",CONCATENATE(M150,","),"")&amp;CONCATENATE("}")&amp;IF(VALUE(N150)&gt;0,CONCATENATE(", traitsNeeded=",N150),"")&amp;CONCATENATE(", dlcId=",IF(T150&lt;&gt;"",T150,"DLC_BASE_GAME")),""),"")</f>
        <v>[177] = {wayshrines={199,201,203,}, traitsNeeded=7, dlcId=DLC_BASE_GAME</v>
      </c>
      <c r="BD150" s="21" t="str">
        <f>IF(F150&lt;&gt;"Not in the game (anymore)",IF(A150&lt;&gt;"",IF(Q150&lt;&gt;"",CONCATENATE(", zoneIds={",Q150),"")&amp;IF(Z150&lt;&gt;"",CONCATENATE(",",Z150),"")&amp;IF(AF150&lt;&gt;"",CONCATENATE(",",AF150),"")&amp;IF(AK150&lt;&gt;"",CONCATENATE(",",AK150),"")&amp;IF(AP150&lt;&gt;"",CONCATENATE(",",AP150),"")&amp;IF(AU150&lt;&gt;"",CONCATENATE(",",AU150),"")&amp;IF(Q150&lt;&gt;"",CONCATENATE("}",""),"")&amp;IF(OR(I150="true",I150="false",I150&lt;&gt;""), CONCATENATE(", veteran=", I150), ""),""),"")</f>
        <v>, zoneIds={181,181,181}, veteran=false</v>
      </c>
      <c r="BE150" s="21" t="str">
        <f>IF(F150&lt;&gt;"Not in the game (anymore)",IF(A150&lt;&gt;"",", setType="&amp;G150,"")&amp;IF(J150="true",", multiTrialSet=true",""),"")</f>
        <v>, setType=LIBSETS_SETTYPE_CRAFTED</v>
      </c>
      <c r="BF150" s="21" t="str">
        <f t="shared" si="4"/>
        <v/>
      </c>
      <c r="BG150" s="21" t="str">
        <f t="shared" si="5"/>
        <v>}, --Redistributor / Umverteilung   [Cyrodiil, Cyrodiil, Cyrodiil]</v>
      </c>
    </row>
    <row r="151" spans="1:59" x14ac:dyDescent="0.25">
      <c r="A151" s="5">
        <v>178</v>
      </c>
      <c r="B151" t="s">
        <v>957</v>
      </c>
      <c r="C151" t="s">
        <v>958</v>
      </c>
      <c r="D151" s="3">
        <f>A151</f>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110"/>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C151" s="3" t="str">
        <f>IF(AB151&lt;&gt;"",IF(AB151&lt;&gt;"LIBSETS_DROP_MECHANIC_MONSTER_NAME",VLOOKUP(AB151,'LibSets constants'!$I$4:$L$1003,3,FALSE),""),"")</f>
        <v/>
      </c>
      <c r="AD151" s="3" t="str">
        <f>IF(AB151&lt;&gt;"",IF(AB151&lt;&gt;"LIBSETS_DROP_MECHANIC_MONSTER_NAME",VLOOKUP(AB151,'LibSets constants'!$I$4:$L$1003,4,FALSE),""),"")</f>
        <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IF(A151="???","--","")&amp;IF(F151&lt;&gt;"Not in the game (anymore)",IF(A151&lt;&gt;"",CONCATENATE("[",A151,"] = {wayshrines={")&amp;IF(K151&lt;&gt;"",CONCATENATE(K151,","),"")&amp;IF(L151&lt;&gt;"",CONCATENATE(L151,","),"")&amp;IF(M151&lt;&gt;"",CONCATENATE(M151,","),"")&amp;CONCATENATE("}")&amp;IF(VALUE(N151)&gt;0,CONCATENATE(", traitsNeeded=",N151),"")&amp;CONCATENATE(", dlcId=",IF(T151&lt;&gt;"",T151,"DLC_BASE_GAME")),""),"")</f>
        <v>[178] = {wayshrines={199,201,203,}, traitsNeeded=9, dlcId=DLC_BASE_GAME</v>
      </c>
      <c r="BD151" s="21" t="str">
        <f>IF(F151&lt;&gt;"Not in the game (anymore)",IF(A151&lt;&gt;"",IF(Q151&lt;&gt;"",CONCATENATE(", zoneIds={",Q151),"")&amp;IF(Z151&lt;&gt;"",CONCATENATE(",",Z151),"")&amp;IF(AF151&lt;&gt;"",CONCATENATE(",",AF151),"")&amp;IF(AK151&lt;&gt;"",CONCATENATE(",",AK151),"")&amp;IF(AP151&lt;&gt;"",CONCATENATE(",",AP151),"")&amp;IF(AU151&lt;&gt;"",CONCATENATE(",",AU151),"")&amp;IF(Q151&lt;&gt;"",CONCATENATE("}",""),"")&amp;IF(OR(I151="true",I151="false",I151&lt;&gt;""), CONCATENATE(", veteran=", I151), ""),""),"")</f>
        <v>, zoneIds={181,181,181}, veteran=false</v>
      </c>
      <c r="BE151" s="21" t="str">
        <f>IF(F151&lt;&gt;"Not in the game (anymore)",IF(A151&lt;&gt;"",", setType="&amp;G151,"")&amp;IF(J151="true",", multiTrialSet=true",""),"")</f>
        <v>, setType=LIBSETS_SETTYPE_CRAFTED</v>
      </c>
      <c r="BF151" s="21" t="str">
        <f t="shared" si="4"/>
        <v/>
      </c>
      <c r="BG151" s="21" t="str">
        <f t="shared" si="5"/>
        <v>}, --Armor Master / Rüstungsmeister   [Cyrodiil, Cyrodiil, Cyrodiil]</v>
      </c>
    </row>
    <row r="152" spans="1:59" x14ac:dyDescent="0.25">
      <c r="A152" s="12">
        <v>179</v>
      </c>
      <c r="B152" t="s">
        <v>959</v>
      </c>
      <c r="C152" s="111" t="s">
        <v>960</v>
      </c>
      <c r="D152" s="3">
        <f>A152</f>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110"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IF(A152="???","--","")&amp;IF(F152&lt;&gt;"Not in the game (anymore)",IF(A152&lt;&gt;"",CONCATENATE("[",A152,"] = {wayshrines={")&amp;IF(K152&lt;&gt;"",CONCATENATE(K152,","),"")&amp;IF(L152&lt;&gt;"",CONCATENATE(L152,","),"")&amp;IF(M152&lt;&gt;"",CONCATENATE(M152,","),"")&amp;CONCATENATE("}")&amp;IF(VALUE(N152)&gt;0,CONCATENATE(", traitsNeeded=",N152),"")&amp;CONCATENATE(", dlcId=",IF(T152&lt;&gt;"",T152,"DLC_BASE_GAME")),""),"")</f>
        <v>[179] = {wayshrines={-1,-1,-1,}, dlcId=DLC_IMPERIAL_CITY</v>
      </c>
      <c r="BD152" s="21" t="str">
        <f>IF(F152&lt;&gt;"Not in the game (anymore)",IF(A152&lt;&gt;"",IF(Q152&lt;&gt;"",CONCATENATE(", zoneIds={",Q152),"")&amp;IF(Z152&lt;&gt;"",CONCATENATE(",",Z152),"")&amp;IF(AF152&lt;&gt;"",CONCATENATE(",",AF152),"")&amp;IF(AK152&lt;&gt;"",CONCATENATE(",",AK152),"")&amp;IF(AP152&lt;&gt;"",CONCATENATE(",",AP152),"")&amp;IF(AU152&lt;&gt;"",CONCATENATE(",",AU152),"")&amp;IF(Q152&lt;&gt;"",CONCATENATE("}",""),"")&amp;IF(OR(I152="true",I152="false",I152&lt;&gt;""), CONCATENATE(", veteran=", I152), ""),""),"")</f>
        <v>, zoneIds={643}, veteran=false</v>
      </c>
      <c r="BE152" s="21" t="str">
        <f>IF(F152&lt;&gt;"Not in the game (anymore)",IF(A152&lt;&gt;"",", setType="&amp;G152,"")&amp;IF(J152="true",", multiTrialSet=true",""),"")</f>
        <v>, setType=LIBSETS_SETTYPE_IMPERIALCITY</v>
      </c>
      <c r="BF152" s="21" t="str">
        <f t="shared" si="4"/>
        <v>, isProcSetAllowedInPvP=1, dropMechanic={LIBSETS_DROP_MECHANIC_TELVAR_EQUIPMENT_LOCKBOX_MERCHANT}</v>
      </c>
      <c r="BG152" s="21" t="str">
        <f t="shared" si="5"/>
        <v>}, --Black Rose / Schwarze Rose   [Imperial Sewers]</v>
      </c>
    </row>
    <row r="153" spans="1:59" x14ac:dyDescent="0.25">
      <c r="A153" s="12">
        <v>180</v>
      </c>
      <c r="B153" t="s">
        <v>961</v>
      </c>
      <c r="C153" s="111" t="s">
        <v>962</v>
      </c>
      <c r="D153" s="3">
        <f>A153</f>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110"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IF(A153="???","--","")&amp;IF(F153&lt;&gt;"Not in the game (anymore)",IF(A153&lt;&gt;"",CONCATENATE("[",A153,"] = {wayshrines={")&amp;IF(K153&lt;&gt;"",CONCATENATE(K153,","),"")&amp;IF(L153&lt;&gt;"",CONCATENATE(L153,","),"")&amp;IF(M153&lt;&gt;"",CONCATENATE(M153,","),"")&amp;CONCATENATE("}")&amp;IF(VALUE(N153)&gt;0,CONCATENATE(", traitsNeeded=",N153),"")&amp;CONCATENATE(", dlcId=",IF(T153&lt;&gt;"",T153,"DLC_BASE_GAME")),""),"")</f>
        <v>[180] = {wayshrines={-1,-1,-1,}, dlcId=DLC_IMPERIAL_CITY</v>
      </c>
      <c r="BD153" s="21" t="str">
        <f>IF(F153&lt;&gt;"Not in the game (anymore)",IF(A153&lt;&gt;"",IF(Q153&lt;&gt;"",CONCATENATE(", zoneIds={",Q153),"")&amp;IF(Z153&lt;&gt;"",CONCATENATE(",",Z153),"")&amp;IF(AF153&lt;&gt;"",CONCATENATE(",",AF153),"")&amp;IF(AK153&lt;&gt;"",CONCATENATE(",",AK153),"")&amp;IF(AP153&lt;&gt;"",CONCATENATE(",",AP153),"")&amp;IF(AU153&lt;&gt;"",CONCATENATE(",",AU153),"")&amp;IF(Q153&lt;&gt;"",CONCATENATE("}",""),"")&amp;IF(OR(I153="true",I153="false",I153&lt;&gt;""), CONCATENATE(", veteran=", I153), ""),""),"")</f>
        <v>, zoneIds={643}, veteran=false</v>
      </c>
      <c r="BE153" s="21" t="str">
        <f>IF(F153&lt;&gt;"Not in the game (anymore)",IF(A153&lt;&gt;"",", setType="&amp;G153,"")&amp;IF(J153="true",", multiTrialSet=true",""),"")</f>
        <v>, setType=LIBSETS_SETTYPE_IMPERIALCITY</v>
      </c>
      <c r="BF153" s="21" t="str">
        <f t="shared" si="4"/>
        <v>, dropMechanic={LIBSETS_DROP_MECHANIC_TELVAR_EQUIPMENT_LOCKBOX_MERCHANT}</v>
      </c>
      <c r="BG153" s="21" t="str">
        <f t="shared" si="5"/>
        <v>}, --Powerful Assault / Kraftvoller Ansturm   [Imperial Sewers]</v>
      </c>
    </row>
    <row r="154" spans="1:59" x14ac:dyDescent="0.25">
      <c r="A154" s="12">
        <v>181</v>
      </c>
      <c r="B154" t="s">
        <v>963</v>
      </c>
      <c r="C154" s="111" t="s">
        <v>964</v>
      </c>
      <c r="D154" s="3">
        <f>A154</f>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110"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IF(A154="???","--","")&amp;IF(F154&lt;&gt;"Not in the game (anymore)",IF(A154&lt;&gt;"",CONCATENATE("[",A154,"] = {wayshrines={")&amp;IF(K154&lt;&gt;"",CONCATENATE(K154,","),"")&amp;IF(L154&lt;&gt;"",CONCATENATE(L154,","),"")&amp;IF(M154&lt;&gt;"",CONCATENATE(M154,","),"")&amp;CONCATENATE("}")&amp;IF(VALUE(N154)&gt;0,CONCATENATE(", traitsNeeded=",N154),"")&amp;CONCATENATE(", dlcId=",IF(T154&lt;&gt;"",T154,"DLC_BASE_GAME")),""),"")</f>
        <v>[181] = {wayshrines={-1,-1,-1,}, dlcId=DLC_IMPERIAL_CITY</v>
      </c>
      <c r="BD154" s="21" t="str">
        <f>IF(F154&lt;&gt;"Not in the game (anymore)",IF(A154&lt;&gt;"",IF(Q154&lt;&gt;"",CONCATENATE(", zoneIds={",Q154),"")&amp;IF(Z154&lt;&gt;"",CONCATENATE(",",Z154),"")&amp;IF(AF154&lt;&gt;"",CONCATENATE(",",AF154),"")&amp;IF(AK154&lt;&gt;"",CONCATENATE(",",AK154),"")&amp;IF(AP154&lt;&gt;"",CONCATENATE(",",AP154),"")&amp;IF(AU154&lt;&gt;"",CONCATENATE(",",AU154),"")&amp;IF(Q154&lt;&gt;"",CONCATENATE("}",""),"")&amp;IF(OR(I154="true",I154="false",I154&lt;&gt;""), CONCATENATE(", veteran=", I154), ""),""),"")</f>
        <v>, zoneIds={643}, veteran=false</v>
      </c>
      <c r="BE154" s="21" t="str">
        <f>IF(F154&lt;&gt;"Not in the game (anymore)",IF(A154&lt;&gt;"",", setType="&amp;G154,"")&amp;IF(J154="true",", multiTrialSet=true",""),"")</f>
        <v>, setType=LIBSETS_SETTYPE_IMPERIALCITY</v>
      </c>
      <c r="BF154" s="21" t="str">
        <f t="shared" si="4"/>
        <v>, dropMechanic={LIBSETS_DROP_MECHANIC_TELVAR_EQUIPMENT_LOCKBOX_MERCHANT}</v>
      </c>
      <c r="BG154" s="21" t="str">
        <f t="shared" si="5"/>
        <v>}, --Meritorious Service / Meritorischer Dienst   [Imperial Sewers]</v>
      </c>
    </row>
    <row r="155" spans="1:59" x14ac:dyDescent="0.25">
      <c r="A155" s="5">
        <v>183</v>
      </c>
      <c r="B155" t="s">
        <v>14</v>
      </c>
      <c r="C155" t="s">
        <v>14</v>
      </c>
      <c r="D155" s="3">
        <f>A155</f>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110"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B155" s="44"/>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IF(A155="???","--","")&amp;IF(F155&lt;&gt;"Not in the game (anymore)",IF(A155&lt;&gt;"",CONCATENATE("[",A155,"] = {wayshrines={")&amp;IF(K155&lt;&gt;"",CONCATENATE(K155,","),"")&amp;IF(L155&lt;&gt;"",CONCATENATE(L155,","),"")&amp;IF(M155&lt;&gt;"",CONCATENATE(M155,","),"")&amp;CONCATENATE("}")&amp;IF(VALUE(N155)&gt;0,CONCATENATE(", traitsNeeded=",N155),"")&amp;CONCATENATE(", dlcId=",IF(T155&lt;&gt;"",T155,"DLC_BASE_GAME")),""),"")</f>
        <v>[183] = {wayshrines={247,247,247,}, dlcId=DLC_IMPERIAL_CITY</v>
      </c>
      <c r="BD155" s="21" t="str">
        <f>IF(F155&lt;&gt;"Not in the game (anymore)",IF(A155&lt;&gt;"",IF(Q155&lt;&gt;"",CONCATENATE(", zoneIds={",Q155),"")&amp;IF(Z155&lt;&gt;"",CONCATENATE(",",Z155),"")&amp;IF(AF155&lt;&gt;"",CONCATENATE(",",AF155),"")&amp;IF(AK155&lt;&gt;"",CONCATENATE(",",AK155),"")&amp;IF(AP155&lt;&gt;"",CONCATENATE(",",AP155),"")&amp;IF(AU155&lt;&gt;"",CONCATENATE(",",AU155),"")&amp;IF(Q155&lt;&gt;"",CONCATENATE("}",""),"")&amp;IF(OR(I155="true",I155="false",I155&lt;&gt;""), CONCATENATE(", veteran=", I155), ""),""),"")</f>
        <v>, zoneIds={688,181,181}, veteran={[EQUIP_TYPE_HEAD]=true, [EQUIP_TYPE_SHOULDERS]=false}</v>
      </c>
      <c r="BE155" s="21" t="str">
        <f>IF(F155&lt;&gt;"Not in the game (anymore)",IF(A155&lt;&gt;"",", setType="&amp;G155,"")&amp;IF(J155="true",", multiTrialSet=true",""),"")</f>
        <v>, setType=LIBSETS_SETTYPE_MONSTER</v>
      </c>
      <c r="BF155" s="21" t="str">
        <f t="shared" si="4"/>
        <v>, dropMechanic={LIBSETS_DROP_MECHANIC_MONSTER_NAME}, dropMechanicNames={['en']={'Molag Kena',},['de']={'Molag Kena',},}</v>
      </c>
      <c r="BG155" s="21" t="str">
        <f t="shared" si="5"/>
        <v>}, --Molag Kena / Molag Kena   [White-Gold Tower, Cyrodiil, Cyrodiil]</v>
      </c>
    </row>
    <row r="156" spans="1:59" x14ac:dyDescent="0.25">
      <c r="A156" s="12">
        <v>184</v>
      </c>
      <c r="B156" t="s">
        <v>965</v>
      </c>
      <c r="C156" t="s">
        <v>966</v>
      </c>
      <c r="D156" s="3">
        <f>A156</f>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 t="s">
        <v>1582</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C156" s="3" t="str">
        <f>IF(AB156&lt;&gt;"",IF(AB156&lt;&gt;"LIBSETS_DROP_MECHANIC_MONSTER_NAME",VLOOKUP(AB156,'LibSets constants'!$I$4:$L$1003,3,FALSE),""),"")</f>
        <v/>
      </c>
      <c r="AD156" s="3" t="str">
        <f>IF(AB156&lt;&gt;"",IF(AB156&lt;&gt;"LIBSETS_DROP_MECHANIC_MONSTER_NAME",VLOOKUP(AB156,'LibSets constants'!$I$4:$L$1003,4,FALSE),""),"")</f>
        <v/>
      </c>
      <c r="AF156" s="3"/>
      <c r="AG156" t="str">
        <f>IF(AND(AF156&lt;&gt;"",ISNUMBER(AF156),NOT(ISNA(AF156))),VLOOKUP(AF156,'ESO zone constants'!$A$3:$D$9999,4,FALSE),"")</f>
        <v/>
      </c>
      <c r="AH156" s="44"/>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IF(A156="???","--","")&amp;IF(F156&lt;&gt;"Not in the game (anymore)",IF(A156&lt;&gt;"",CONCATENATE("[",A156,"] = {wayshrines={")&amp;IF(K156&lt;&gt;"",CONCATENATE(K156,","),"")&amp;IF(L156&lt;&gt;"",CONCATENATE(L156,","),"")&amp;IF(M156&lt;&gt;"",CONCATENATE(M156,","),"")&amp;CONCATENATE("}")&amp;IF(VALUE(N156)&gt;0,CONCATENATE(", traitsNeeded=",N156),"")&amp;CONCATENATE(", dlcId=",IF(T156&lt;&gt;"",T156,"DLC_BASE_GAME")),""),"")</f>
        <v>[184] = {wayshrines={247,247,247,}, dlcId=DLC_IMPERIAL_CITY</v>
      </c>
      <c r="BD156" s="21" t="str">
        <f>IF(F156&lt;&gt;"Not in the game (anymore)",IF(A156&lt;&gt;"",IF(Q156&lt;&gt;"",CONCATENATE(", zoneIds={",Q156),"")&amp;IF(Z156&lt;&gt;"",CONCATENATE(",",Z156),"")&amp;IF(AF156&lt;&gt;"",CONCATENATE(",",AF156),"")&amp;IF(AK156&lt;&gt;"",CONCATENATE(",",AK156),"")&amp;IF(AP156&lt;&gt;"",CONCATENATE(",",AP156),"")&amp;IF(AU156&lt;&gt;"",CONCATENATE(",",AU156),"")&amp;IF(Q156&lt;&gt;"",CONCATENATE("}",""),"")&amp;IF(OR(I156="true",I156="false",I156&lt;&gt;""), CONCATENATE(", veteran=", I156), ""),""),"")</f>
        <v>, zoneIds={688,584}, veteran=false</v>
      </c>
      <c r="BE156" s="21" t="str">
        <f>IF(F156&lt;&gt;"Not in the game (anymore)",IF(A156&lt;&gt;"",", setType="&amp;G156,"")&amp;IF(J156="true",", multiTrialSet=true",""),"")</f>
        <v>, setType=LIBSETS_SETTYPE_DUNGEON</v>
      </c>
      <c r="BF156" s="21" t="str">
        <f t="shared" si="4"/>
        <v>, dropMechanic={LIBSETS_DROP_MECHANIC_IMPERIAL_CITY_VAULTS}</v>
      </c>
      <c r="BG156" s="21" t="str">
        <f t="shared" si="5"/>
        <v>}, --Brands of Imperium / Male des Kaiserreichs   [White-Gold Tower, Imperial City]</v>
      </c>
    </row>
    <row r="157" spans="1:59" x14ac:dyDescent="0.25">
      <c r="A157" s="12">
        <v>185</v>
      </c>
      <c r="B157" t="s">
        <v>967</v>
      </c>
      <c r="C157" t="s">
        <v>968</v>
      </c>
      <c r="D157" s="3">
        <f>A157</f>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 t="s">
        <v>1582</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C157" s="3" t="str">
        <f>IF(AB157&lt;&gt;"",IF(AB157&lt;&gt;"LIBSETS_DROP_MECHANIC_MONSTER_NAME",VLOOKUP(AB157,'LibSets constants'!$I$4:$L$1003,3,FALSE),""),"")</f>
        <v/>
      </c>
      <c r="AD157" s="3" t="str">
        <f>IF(AB157&lt;&gt;"",IF(AB157&lt;&gt;"LIBSETS_DROP_MECHANIC_MONSTER_NAME",VLOOKUP(AB157,'LibSets constants'!$I$4:$L$1003,4,FALSE),""),"")</f>
        <v/>
      </c>
      <c r="AF157" s="3"/>
      <c r="AG157" t="str">
        <f>IF(AND(AF157&lt;&gt;"",ISNUMBER(AF157),NOT(ISNA(AF157))),VLOOKUP(AF157,'ESO zone constants'!$A$3:$D$9999,4,FALSE),"")</f>
        <v/>
      </c>
      <c r="AH157" s="44"/>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IF(A157="???","--","")&amp;IF(F157&lt;&gt;"Not in the game (anymore)",IF(A157&lt;&gt;"",CONCATENATE("[",A157,"] = {wayshrines={")&amp;IF(K157&lt;&gt;"",CONCATENATE(K157,","),"")&amp;IF(L157&lt;&gt;"",CONCATENATE(L157,","),"")&amp;IF(M157&lt;&gt;"",CONCATENATE(M157,","),"")&amp;CONCATENATE("}")&amp;IF(VALUE(N157)&gt;0,CONCATENATE(", traitsNeeded=",N157),"")&amp;CONCATENATE(", dlcId=",IF(T157&lt;&gt;"",T157,"DLC_BASE_GAME")),""),"")</f>
        <v>[185] = {wayshrines={247,247,247,}, dlcId=DLC_IMPERIAL_CITY</v>
      </c>
      <c r="BD157" s="21" t="str">
        <f>IF(F157&lt;&gt;"Not in the game (anymore)",IF(A157&lt;&gt;"",IF(Q157&lt;&gt;"",CONCATENATE(", zoneIds={",Q157),"")&amp;IF(Z157&lt;&gt;"",CONCATENATE(",",Z157),"")&amp;IF(AF157&lt;&gt;"",CONCATENATE(",",AF157),"")&amp;IF(AK157&lt;&gt;"",CONCATENATE(",",AK157),"")&amp;IF(AP157&lt;&gt;"",CONCATENATE(",",AP157),"")&amp;IF(AU157&lt;&gt;"",CONCATENATE(",",AU157),"")&amp;IF(Q157&lt;&gt;"",CONCATENATE("}",""),"")&amp;IF(OR(I157="true",I157="false",I157&lt;&gt;""), CONCATENATE(", veteran=", I157), ""),""),"")</f>
        <v>, zoneIds={688,584}, veteran=false</v>
      </c>
      <c r="BE157" s="21" t="str">
        <f>IF(F157&lt;&gt;"Not in the game (anymore)",IF(A157&lt;&gt;"",", setType="&amp;G157,"")&amp;IF(J157="true",", multiTrialSet=true",""),"")</f>
        <v>, setType=LIBSETS_SETTYPE_DUNGEON</v>
      </c>
      <c r="BF157" s="21" t="str">
        <f t="shared" si="4"/>
        <v>, dropMechanic={LIBSETS_DROP_MECHANIC_IMPERIAL_CITY_VAULTS}</v>
      </c>
      <c r="BG157" s="21" t="str">
        <f t="shared" si="5"/>
        <v>}, --Spell Power Cure / Magiekraftheilung   [White-Gold Tower, Imperial City]</v>
      </c>
    </row>
    <row r="158" spans="1:59" x14ac:dyDescent="0.25">
      <c r="A158" s="12">
        <v>186</v>
      </c>
      <c r="B158" t="s">
        <v>969</v>
      </c>
      <c r="C158" t="s">
        <v>970</v>
      </c>
      <c r="D158" s="3">
        <f>A158</f>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110"/>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C158" s="43" t="str">
        <f>IF(AB158&lt;&gt;"",IF(AB158&lt;&gt;"LIBSETS_DROP_MECHANIC_MONSTER_NAME",VLOOKUP(AB158,'LibSets constants'!$I$4:$L$1003,3,FALSE),""),"")</f>
        <v/>
      </c>
      <c r="AD158" s="43" t="str">
        <f>IF(AB158&lt;&gt;"",IF(AB158&lt;&gt;"LIBSETS_DROP_MECHANIC_MONSTER_NAME",VLOOKUP(AB158,'LibSets constants'!$I$4:$L$1003,4,FALSE),""),"")</f>
        <v/>
      </c>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IF(A158="???","--","")&amp;IF(F158&lt;&gt;"Not in the game (anymore)",IF(A158&lt;&gt;"",CONCATENATE("[",A158,"] = {wayshrines={")&amp;IF(K158&lt;&gt;"",CONCATENATE(K158,","),"")&amp;IF(L158&lt;&gt;"",CONCATENATE(L158,","),"")&amp;IF(M158&lt;&gt;"",CONCATENATE(M158,","),"")&amp;CONCATENATE("}")&amp;IF(VALUE(N158)&gt;0,CONCATENATE(", traitsNeeded=",N158),"")&amp;CONCATENATE(", dlcId=",IF(T158&lt;&gt;"",T158,"DLC_BASE_GAME")),""),"")</f>
        <v>[186] = {wayshrines={188,188,188,}, dlcId=DLC_BASE_GAME</v>
      </c>
      <c r="BD158" s="21" t="str">
        <f>IF(F158&lt;&gt;"Not in the game (anymore)",IF(A158&lt;&gt;"",IF(Q158&lt;&gt;"",CONCATENATE(", zoneIds={",Q158),"")&amp;IF(Z158&lt;&gt;"",CONCATENATE(",",Z158),"")&amp;IF(AF158&lt;&gt;"",CONCATENATE(",",AF158),"")&amp;IF(AK158&lt;&gt;"",CONCATENATE(",",AK158),"")&amp;IF(AP158&lt;&gt;"",CONCATENATE(",",AP158),"")&amp;IF(AU158&lt;&gt;"",CONCATENATE(",",AU158),"")&amp;IF(Q158&lt;&gt;"",CONCATENATE("}",""),"")&amp;IF(OR(I158="true",I158="false",I158&lt;&gt;""), CONCATENATE(", veteran=", I158), ""),""),"")</f>
        <v>, zoneIds={131,58,58}, veteran=false</v>
      </c>
      <c r="BE158" s="21" t="str">
        <f>IF(F158&lt;&gt;"Not in the game (anymore)",IF(A158&lt;&gt;"",", setType="&amp;G158,"")&amp;IF(J158="true",", multiTrialSet=true",""),"")</f>
        <v>, setType=LIBSETS_SETTYPE_DUNGEON</v>
      </c>
      <c r="BF158" s="21" t="str">
        <f t="shared" si="4"/>
        <v/>
      </c>
      <c r="BG158" s="21" t="str">
        <f t="shared" si="5"/>
        <v>}, --Jolting Arms / Rüttelnde Rüstung   [Tempest Island, Malabal Tor, Malabal Tor]</v>
      </c>
    </row>
    <row r="159" spans="1:59" x14ac:dyDescent="0.25">
      <c r="A159" s="12">
        <v>187</v>
      </c>
      <c r="B159" t="s">
        <v>971</v>
      </c>
      <c r="C159" t="s">
        <v>972</v>
      </c>
      <c r="D159" s="3">
        <f>A159</f>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110"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t="str">
        <f>IF(AND(G159&lt;&gt;"LIBSETS_SETTYPE_BATTLEGROUND",G159&lt;&gt;"LIBSETS_SETTYPE_SPECIAL"),IF(AL159&lt;&gt;"",VLOOKUP(AL159,'ESO zone constants'!$D$3:$H$4953,5,FALSE),""),"")</f>
        <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IF(A159="???","--","")&amp;IF(F159&lt;&gt;"Not in the game (anymore)",IF(A159&lt;&gt;"",CONCATENATE("[",A159,"] = {wayshrines={")&amp;IF(K159&lt;&gt;"",CONCATENATE(K159,","),"")&amp;IF(L159&lt;&gt;"",CONCATENATE(L159,","),"")&amp;IF(M159&lt;&gt;"",CONCATENATE(M159,","),"")&amp;CONCATENATE("}")&amp;IF(VALUE(N159)&gt;0,CONCATENATE(", traitsNeeded=",N159),"")&amp;CONCATENATE(", dlcId=",IF(T159&lt;&gt;"",T159,"DLC_BASE_GAME")),""),"")</f>
        <v>[187] = {wayshrines={48,48,48,}, dlcId=DLC_BASE_GAME</v>
      </c>
      <c r="BD159" s="21" t="str">
        <f>IF(F159&lt;&gt;"Not in the game (anymore)",IF(A159&lt;&gt;"",IF(Q159&lt;&gt;"",CONCATENATE(", zoneIds={",Q159),"")&amp;IF(Z159&lt;&gt;"",CONCATENATE(",",Z159),"")&amp;IF(AF159&lt;&gt;"",CONCATENATE(",",AF159),"")&amp;IF(AK159&lt;&gt;"",CONCATENATE(",",AK159),"")&amp;IF(AP159&lt;&gt;"",CONCATENATE(",",AP159),"")&amp;IF(AU159&lt;&gt;"",CONCATENATE(",",AU159),"")&amp;IF(Q159&lt;&gt;"",CONCATENATE("}",""),"")&amp;IF(OR(I159="true",I159="false",I159&lt;&gt;""), CONCATENATE(", veteran=", I159), ""),""),"")</f>
        <v>, zoneIds={117,117,117}, veteran=false</v>
      </c>
      <c r="BE159" s="21" t="str">
        <f>IF(F159&lt;&gt;"Not in the game (anymore)",IF(A159&lt;&gt;"",", setType="&amp;G159,"")&amp;IF(J159="true",", multiTrialSet=true",""),"")</f>
        <v>, setType=LIBSETS_SETTYPE_OVERLAND</v>
      </c>
      <c r="BF159" s="21" t="str">
        <f t="shared" si="4"/>
        <v>, isProcSetAllowedInPvP=1, dropMechanic={LIBSETS_DROP_MECHANIC_OVERLAND_BOSS_DELVE,LIBSETS_DROP_MECHANIC_OVERLAND_WORLDBOSS,LIBSETS_DROP_MECHANIC_OVERLAND_BOSS_PUBLIC_DUNGEON,LIBSETS_DROP_MECHANIC_OVERLAND_CHEST}</v>
      </c>
      <c r="BG159" s="21" t="str">
        <f t="shared" si="5"/>
        <v>}, --Swamp Raider / Sumpfräuber   [Shadowfen, Shadowfen, Shadowfen]</v>
      </c>
    </row>
    <row r="160" spans="1:59" x14ac:dyDescent="0.25">
      <c r="A160" s="12">
        <v>188</v>
      </c>
      <c r="B160" t="s">
        <v>973</v>
      </c>
      <c r="C160" t="s">
        <v>974</v>
      </c>
      <c r="D160" s="3">
        <f>A160</f>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110"/>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C160" s="43" t="str">
        <f>IF(AB160&lt;&gt;"",IF(AB160&lt;&gt;"LIBSETS_DROP_MECHANIC_MONSTER_NAME",VLOOKUP(AB160,'LibSets constants'!$I$4:$L$1003,3,FALSE),""),"")</f>
        <v/>
      </c>
      <c r="AD160" s="43" t="str">
        <f>IF(AB160&lt;&gt;"",IF(AB160&lt;&gt;"LIBSETS_DROP_MECHANIC_MONSTER_NAME",VLOOKUP(AB160,'LibSets constants'!$I$4:$L$1003,4,FALSE),""),"")</f>
        <v/>
      </c>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IF(A160="???","--","")&amp;IF(F160&lt;&gt;"Not in the game (anymore)",IF(A160&lt;&gt;"",CONCATENATE("[",A160,"] = {wayshrines={")&amp;IF(K160&lt;&gt;"",CONCATENATE(K160,","),"")&amp;IF(L160&lt;&gt;"",CONCATENATE(L160,","),"")&amp;IF(M160&lt;&gt;"",CONCATENATE(M160,","),"")&amp;CONCATENATE("}")&amp;IF(VALUE(N160)&gt;0,CONCATENATE(", traitsNeeded=",N160),"")&amp;CONCATENATE(", dlcId=",IF(T160&lt;&gt;"",T160,"DLC_BASE_GAME")),""),"")</f>
        <v>[188] = {wayshrines={188,188,188,}, dlcId=DLC_BASE_GAME</v>
      </c>
      <c r="BD160" s="21" t="str">
        <f>IF(F160&lt;&gt;"Not in the game (anymore)",IF(A160&lt;&gt;"",IF(Q160&lt;&gt;"",CONCATENATE(", zoneIds={",Q160),"")&amp;IF(Z160&lt;&gt;"",CONCATENATE(",",Z160),"")&amp;IF(AF160&lt;&gt;"",CONCATENATE(",",AF160),"")&amp;IF(AK160&lt;&gt;"",CONCATENATE(",",AK160),"")&amp;IF(AP160&lt;&gt;"",CONCATENATE(",",AP160),"")&amp;IF(AU160&lt;&gt;"",CONCATENATE(",",AU160),"")&amp;IF(Q160&lt;&gt;"",CONCATENATE("}",""),"")&amp;IF(OR(I160="true",I160="false",I160&lt;&gt;""), CONCATENATE(", veteran=", I160), ""),""),"")</f>
        <v>, zoneIds={131,58,58}, veteran=false</v>
      </c>
      <c r="BE160" s="21" t="str">
        <f>IF(F160&lt;&gt;"Not in the game (anymore)",IF(A160&lt;&gt;"",", setType="&amp;G160,"")&amp;IF(J160="true",", multiTrialSet=true",""),"")</f>
        <v>, setType=LIBSETS_SETTYPE_DUNGEON</v>
      </c>
      <c r="BF160" s="21" t="str">
        <f t="shared" si="4"/>
        <v/>
      </c>
      <c r="BG160" s="21" t="str">
        <f t="shared" si="5"/>
        <v>}, --Storm Master / Sturmmeister   [Tempest Island, Malabal Tor, Malabal Tor]</v>
      </c>
    </row>
    <row r="161" spans="1:59" x14ac:dyDescent="0.25">
      <c r="A161" s="12">
        <v>190</v>
      </c>
      <c r="B161" t="s">
        <v>975</v>
      </c>
      <c r="C161" t="s">
        <v>976</v>
      </c>
      <c r="D161" s="3">
        <f>A161</f>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 t="s">
        <v>1582</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C161" s="43" t="str">
        <f>IF(AB161&lt;&gt;"",IF(AB161&lt;&gt;"LIBSETS_DROP_MECHANIC_MONSTER_NAME",VLOOKUP(AB161,'LibSets constants'!$I$4:$L$1003,3,FALSE),""),"")</f>
        <v/>
      </c>
      <c r="AD161" s="43" t="str">
        <f>IF(AB161&lt;&gt;"",IF(AB161&lt;&gt;"LIBSETS_DROP_MECHANIC_MONSTER_NAME",VLOOKUP(AB161,'LibSets constants'!$I$4:$L$1003,4,FALSE),""),"")</f>
        <v/>
      </c>
      <c r="AE161" s="43"/>
      <c r="AF161" s="3"/>
      <c r="AG161" t="str">
        <f>IF(AND(AF161&lt;&gt;"",ISNUMBER(AF161),NOT(ISNA(AF161))),VLOOKUP(AF161,'ESO zone constants'!$A$3:$D$9999,4,FALSE),"")</f>
        <v/>
      </c>
      <c r="AH161" s="44"/>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IF(A161="???","--","")&amp;IF(F161&lt;&gt;"Not in the game (anymore)",IF(A161&lt;&gt;"",CONCATENATE("[",A161,"] = {wayshrines={")&amp;IF(K161&lt;&gt;"",CONCATENATE(K161,","),"")&amp;IF(L161&lt;&gt;"",CONCATENATE(L161,","),"")&amp;IF(M161&lt;&gt;"",CONCATENATE(M161,","),"")&amp;CONCATENATE("}")&amp;IF(VALUE(N161)&gt;0,CONCATENATE(", traitsNeeded=",N161),"")&amp;CONCATENATE(", dlcId=",IF(T161&lt;&gt;"",T161,"DLC_BASE_GAME")),""),"")</f>
        <v>[190] = {wayshrines={236,236,236,}, dlcId=DLC_IMPERIAL_CITY</v>
      </c>
      <c r="BD161" s="21" t="str">
        <f>IF(F161&lt;&gt;"Not in the game (anymore)",IF(A161&lt;&gt;"",IF(Q161&lt;&gt;"",CONCATENATE(", zoneIds={",Q161),"")&amp;IF(Z161&lt;&gt;"",CONCATENATE(",",Z161),"")&amp;IF(AF161&lt;&gt;"",CONCATENATE(",",AF161),"")&amp;IF(AK161&lt;&gt;"",CONCATENATE(",",AK161),"")&amp;IF(AP161&lt;&gt;"",CONCATENATE(",",AP161),"")&amp;IF(AU161&lt;&gt;"",CONCATENATE(",",AU161),"")&amp;IF(Q161&lt;&gt;"",CONCATENATE("}",""),"")&amp;IF(OR(I161="true",I161="false",I161&lt;&gt;""), CONCATENATE(", veteran=", I161), ""),""),"")</f>
        <v>, zoneIds={678,584}, veteran=false</v>
      </c>
      <c r="BE161" s="21" t="str">
        <f>IF(F161&lt;&gt;"Not in the game (anymore)",IF(A161&lt;&gt;"",", setType="&amp;G161,"")&amp;IF(J161="true",", multiTrialSet=true",""),"")</f>
        <v>, setType=LIBSETS_SETTYPE_DUNGEON</v>
      </c>
      <c r="BF161" s="21" t="str">
        <f t="shared" si="4"/>
        <v>, dropMechanic={LIBSETS_DROP_MECHANIC_IMPERIAL_CITY_VAULTS}</v>
      </c>
      <c r="BG161" s="21" t="str">
        <f t="shared" si="5"/>
        <v>}, --Scathing Mage / Verletzender Magier   [Imperial City Prison, Imperial City]</v>
      </c>
    </row>
    <row r="162" spans="1:59" x14ac:dyDescent="0.25">
      <c r="A162" s="12">
        <v>193</v>
      </c>
      <c r="B162" t="s">
        <v>977</v>
      </c>
      <c r="C162" t="s">
        <v>978</v>
      </c>
      <c r="D162" s="3">
        <f>A162</f>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110"/>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C162" s="43" t="str">
        <f>IF(AB162&lt;&gt;"",IF(AB162&lt;&gt;"LIBSETS_DROP_MECHANIC_MONSTER_NAME",VLOOKUP(AB162,'LibSets constants'!$I$4:$L$1003,3,FALSE),""),"")</f>
        <v/>
      </c>
      <c r="AD162" s="43" t="str">
        <f>IF(AB162&lt;&gt;"",IF(AB162&lt;&gt;"LIBSETS_DROP_MECHANIC_MONSTER_NAME",VLOOKUP(AB162,'LibSets constants'!$I$4:$L$1003,4,FALSE),""),"")</f>
        <v/>
      </c>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IF(A162="???","--","")&amp;IF(F162&lt;&gt;"Not in the game (anymore)",IF(A162&lt;&gt;"",CONCATENATE("[",A162,"] = {wayshrines={")&amp;IF(K162&lt;&gt;"",CONCATENATE(K162,","),"")&amp;IF(L162&lt;&gt;"",CONCATENATE(L162,","),"")&amp;IF(M162&lt;&gt;"",CONCATENATE(M162,","),"")&amp;CONCATENATE("}")&amp;IF(VALUE(N162)&gt;0,CONCATENATE(", traitsNeeded=",N162),"")&amp;CONCATENATE(", dlcId=",IF(T162&lt;&gt;"",T162,"DLC_BASE_GAME")),""),"")</f>
        <v>[193] = {wayshrines={188,188,188,}, dlcId=DLC_BASE_GAME</v>
      </c>
      <c r="BD162" s="21" t="str">
        <f>IF(F162&lt;&gt;"Not in the game (anymore)",IF(A162&lt;&gt;"",IF(Q162&lt;&gt;"",CONCATENATE(", zoneIds={",Q162),"")&amp;IF(Z162&lt;&gt;"",CONCATENATE(",",Z162),"")&amp;IF(AF162&lt;&gt;"",CONCATENATE(",",AF162),"")&amp;IF(AK162&lt;&gt;"",CONCATENATE(",",AK162),"")&amp;IF(AP162&lt;&gt;"",CONCATENATE(",",AP162),"")&amp;IF(AU162&lt;&gt;"",CONCATENATE(",",AU162),"")&amp;IF(Q162&lt;&gt;"",CONCATENATE("}",""),"")&amp;IF(OR(I162="true",I162="false",I162&lt;&gt;""), CONCATENATE(", veteran=", I162), ""),""),"")</f>
        <v>, zoneIds={131,58,58}, veteran=false</v>
      </c>
      <c r="BE162" s="21" t="str">
        <f>IF(F162&lt;&gt;"Not in the game (anymore)",IF(A162&lt;&gt;"",", setType="&amp;G162,"")&amp;IF(J162="true",", multiTrialSet=true",""),"")</f>
        <v>, setType=LIBSETS_SETTYPE_DUNGEON</v>
      </c>
      <c r="BF162" s="21" t="str">
        <f t="shared" si="4"/>
        <v/>
      </c>
      <c r="BG162" s="21" t="str">
        <f t="shared" si="5"/>
        <v>}, --Overwhelming Surge / Überwältigende Woge   [Tempest Island, Malabal Tor, Malabal Tor]</v>
      </c>
    </row>
    <row r="163" spans="1:59" x14ac:dyDescent="0.25">
      <c r="A163" s="12">
        <v>194</v>
      </c>
      <c r="B163" t="s">
        <v>979</v>
      </c>
      <c r="C163" t="s">
        <v>980</v>
      </c>
      <c r="D163" s="3">
        <f>A163</f>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110"/>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C163" s="43" t="str">
        <f>IF(AB163&lt;&gt;"",IF(AB163&lt;&gt;"LIBSETS_DROP_MECHANIC_MONSTER_NAME",VLOOKUP(AB163,'LibSets constants'!$I$4:$L$1003,3,FALSE),""),"")</f>
        <v/>
      </c>
      <c r="AD163" s="43" t="str">
        <f>IF(AB163&lt;&gt;"",IF(AB163&lt;&gt;"LIBSETS_DROP_MECHANIC_MONSTER_NAME",VLOOKUP(AB163,'LibSets constants'!$I$4:$L$1003,4,FALSE),""),"")</f>
        <v/>
      </c>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44"/>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IF(A163="???","--","")&amp;IF(F163&lt;&gt;"Not in the game (anymore)",IF(A163&lt;&gt;"",CONCATENATE("[",A163,"] = {wayshrines={")&amp;IF(K163&lt;&gt;"",CONCATENATE(K163,","),"")&amp;IF(L163&lt;&gt;"",CONCATENATE(L163,","),"")&amp;IF(M163&lt;&gt;"",CONCATENATE(M163,","),"")&amp;CONCATENATE("}")&amp;IF(VALUE(N163)&gt;0,CONCATENATE(", traitsNeeded=",N163),"")&amp;CONCATENATE(", dlcId=",IF(T163&lt;&gt;"",T163,"DLC_BASE_GAME")),""),"")</f>
        <v>[194] = {wayshrines={189,189,189,}, dlcId=DLC_BASE_GAME</v>
      </c>
      <c r="BD163" s="21" t="str">
        <f>IF(F163&lt;&gt;"Not in the game (anymore)",IF(A163&lt;&gt;"",IF(Q163&lt;&gt;"",CONCATENATE(", zoneIds={",Q163),"")&amp;IF(Z163&lt;&gt;"",CONCATENATE(",",Z163),"")&amp;IF(AF163&lt;&gt;"",CONCATENATE(",",AF163),"")&amp;IF(AK163&lt;&gt;"",CONCATENATE(",",AK163),"")&amp;IF(AP163&lt;&gt;"",CONCATENATE(",",AP163),"")&amp;IF(AU163&lt;&gt;"",CONCATENATE(",",AU163),"")&amp;IF(Q163&lt;&gt;"",CONCATENATE("}",""),"")&amp;IF(OR(I163="true",I163="false",I163&lt;&gt;""), CONCATENATE(", veteran=", I163), ""),""),"")</f>
        <v>, zoneIds={146,933,19}, veteran=false</v>
      </c>
      <c r="BE163" s="21" t="str">
        <f>IF(F163&lt;&gt;"Not in the game (anymore)",IF(A163&lt;&gt;"",", setType="&amp;G163,"")&amp;IF(J163="true",", multiTrialSet=true",""),"")</f>
        <v>, setType=LIBSETS_SETTYPE_DUNGEON</v>
      </c>
      <c r="BF163" s="21" t="str">
        <f t="shared" si="4"/>
        <v/>
      </c>
      <c r="BG163" s="21" t="str">
        <f t="shared" si="5"/>
        <v>}, --Combat Physician / Feldarzt   [Wayrest Sewers I, Wayrest Sewers II, Stormhaven]</v>
      </c>
    </row>
    <row r="164" spans="1:59" x14ac:dyDescent="0.25">
      <c r="A164" s="12">
        <v>195</v>
      </c>
      <c r="B164" t="s">
        <v>981</v>
      </c>
      <c r="C164" t="s">
        <v>982</v>
      </c>
      <c r="D164" s="3">
        <f>A164</f>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 t="s">
        <v>1582</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C164" s="43" t="str">
        <f>IF(AB164&lt;&gt;"",IF(AB164&lt;&gt;"LIBSETS_DROP_MECHANIC_MONSTER_NAME",VLOOKUP(AB164,'LibSets constants'!$I$4:$L$1003,3,FALSE),""),"")</f>
        <v/>
      </c>
      <c r="AD164" s="43" t="str">
        <f>IF(AB164&lt;&gt;"",IF(AB164&lt;&gt;"LIBSETS_DROP_MECHANIC_MONSTER_NAME",VLOOKUP(AB164,'LibSets constants'!$I$4:$L$1003,4,FALSE),""),"")</f>
        <v/>
      </c>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IF(A164="???","--","")&amp;IF(F164&lt;&gt;"Not in the game (anymore)",IF(A164&lt;&gt;"",CONCATENATE("[",A164,"] = {wayshrines={")&amp;IF(K164&lt;&gt;"",CONCATENATE(K164,","),"")&amp;IF(L164&lt;&gt;"",CONCATENATE(L164,","),"")&amp;IF(M164&lt;&gt;"",CONCATENATE(M164,","),"")&amp;CONCATENATE("}")&amp;IF(VALUE(N164)&gt;0,CONCATENATE(", traitsNeeded=",N164),"")&amp;CONCATENATE(", dlcId=",IF(T164&lt;&gt;"",T164,"DLC_BASE_GAME")),""),"")</f>
        <v>[195] = {wayshrines={236,236,236,}, dlcId=DLC_IMPERIAL_CITY</v>
      </c>
      <c r="BD164" s="21" t="str">
        <f>IF(F164&lt;&gt;"Not in the game (anymore)",IF(A164&lt;&gt;"",IF(Q164&lt;&gt;"",CONCATENATE(", zoneIds={",Q164),"")&amp;IF(Z164&lt;&gt;"",CONCATENATE(",",Z164),"")&amp;IF(AF164&lt;&gt;"",CONCATENATE(",",AF164),"")&amp;IF(AK164&lt;&gt;"",CONCATENATE(",",AK164),"")&amp;IF(AP164&lt;&gt;"",CONCATENATE(",",AP164),"")&amp;IF(AU164&lt;&gt;"",CONCATENATE(",",AU164),"")&amp;IF(Q164&lt;&gt;"",CONCATENATE("}",""),"")&amp;IF(OR(I164="true",I164="false",I164&lt;&gt;""), CONCATENATE(", veteran=", I164), ""),""),"")</f>
        <v>, zoneIds={678,584}, veteran=false</v>
      </c>
      <c r="BE164" s="21" t="str">
        <f>IF(F164&lt;&gt;"Not in the game (anymore)",IF(A164&lt;&gt;"",", setType="&amp;G164,"")&amp;IF(J164="true",", multiTrialSet=true",""),"")</f>
        <v>, setType=LIBSETS_SETTYPE_DUNGEON</v>
      </c>
      <c r="BF164" s="21" t="str">
        <f t="shared" si="4"/>
        <v>, dropMechanic={LIBSETS_DROP_MECHANIC_IMPERIAL_CITY_VAULTS}</v>
      </c>
      <c r="BG164" s="21" t="str">
        <f t="shared" si="5"/>
        <v>}, --Sheer Venom / Reingift   [Imperial City Prison, Imperial City]</v>
      </c>
    </row>
    <row r="165" spans="1:59" x14ac:dyDescent="0.25">
      <c r="A165" s="12">
        <v>196</v>
      </c>
      <c r="B165" t="s">
        <v>983</v>
      </c>
      <c r="C165" t="s">
        <v>984</v>
      </c>
      <c r="D165" s="3">
        <f>A165</f>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 t="s">
        <v>1582</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C165" s="43" t="str">
        <f>IF(AB165&lt;&gt;"",IF(AB165&lt;&gt;"LIBSETS_DROP_MECHANIC_MONSTER_NAME",VLOOKUP(AB165,'LibSets constants'!$I$4:$L$1003,3,FALSE),""),"")</f>
        <v/>
      </c>
      <c r="AD165" s="43" t="str">
        <f>IF(AB165&lt;&gt;"",IF(AB165&lt;&gt;"LIBSETS_DROP_MECHANIC_MONSTER_NAME",VLOOKUP(AB165,'LibSets constants'!$I$4:$L$1003,4,FALSE),""),"")</f>
        <v/>
      </c>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IF(A165="???","--","")&amp;IF(F165&lt;&gt;"Not in the game (anymore)",IF(A165&lt;&gt;"",CONCATENATE("[",A165,"] = {wayshrines={")&amp;IF(K165&lt;&gt;"",CONCATENATE(K165,","),"")&amp;IF(L165&lt;&gt;"",CONCATENATE(L165,","),"")&amp;IF(M165&lt;&gt;"",CONCATENATE(M165,","),"")&amp;CONCATENATE("}")&amp;IF(VALUE(N165)&gt;0,CONCATENATE(", traitsNeeded=",N165),"")&amp;CONCATENATE(", dlcId=",IF(T165&lt;&gt;"",T165,"DLC_BASE_GAME")),""),"")</f>
        <v>[196] = {wayshrines={236,236,236,}, dlcId=DLC_IMPERIAL_CITY</v>
      </c>
      <c r="BD165" s="21" t="str">
        <f>IF(F165&lt;&gt;"Not in the game (anymore)",IF(A165&lt;&gt;"",IF(Q165&lt;&gt;"",CONCATENATE(", zoneIds={",Q165),"")&amp;IF(Z165&lt;&gt;"",CONCATENATE(",",Z165),"")&amp;IF(AF165&lt;&gt;"",CONCATENATE(",",AF165),"")&amp;IF(AK165&lt;&gt;"",CONCATENATE(",",AK165),"")&amp;IF(AP165&lt;&gt;"",CONCATENATE(",",AP165),"")&amp;IF(AU165&lt;&gt;"",CONCATENATE(",",AU165),"")&amp;IF(Q165&lt;&gt;"",CONCATENATE("}",""),"")&amp;IF(OR(I165="true",I165="false",I165&lt;&gt;""), CONCATENATE(", veteran=", I165), ""),""),"")</f>
        <v>, zoneIds={678,584}, veteran=false</v>
      </c>
      <c r="BE165" s="21" t="str">
        <f>IF(F165&lt;&gt;"Not in the game (anymore)",IF(A165&lt;&gt;"",", setType="&amp;G165,"")&amp;IF(J165="true",", multiTrialSet=true",""),"")</f>
        <v>, setType=LIBSETS_SETTYPE_DUNGEON</v>
      </c>
      <c r="BF165" s="21" t="str">
        <f t="shared" si="4"/>
        <v>, dropMechanic={LIBSETS_DROP_MECHANIC_IMPERIAL_CITY_VAULTS}</v>
      </c>
      <c r="BG165" s="21" t="str">
        <f t="shared" si="5"/>
        <v>}, --Leeching Plate / Auslaugende Rüstung   [Imperial City Prison, Imperial City]</v>
      </c>
    </row>
    <row r="166" spans="1:59" x14ac:dyDescent="0.25">
      <c r="A166" s="12">
        <v>197</v>
      </c>
      <c r="B166" t="s">
        <v>985</v>
      </c>
      <c r="C166" t="s">
        <v>986</v>
      </c>
      <c r="D166" s="3">
        <f>A166</f>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110"/>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C166" s="43" t="str">
        <f>IF(AB166&lt;&gt;"",IF(AB166&lt;&gt;"LIBSETS_DROP_MECHANIC_MONSTER_NAME",VLOOKUP(AB166,'LibSets constants'!$I$4:$L$1003,3,FALSE),""),"")</f>
        <v/>
      </c>
      <c r="AD166" s="43" t="str">
        <f>IF(AB166&lt;&gt;"",IF(AB166&lt;&gt;"LIBSETS_DROP_MECHANIC_MONSTER_NAME",VLOOKUP(AB166,'LibSets constants'!$I$4:$L$1003,4,FALSE),""),"")</f>
        <v/>
      </c>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44"/>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IF(A166="???","--","")&amp;IF(F166&lt;&gt;"Not in the game (anymore)",IF(A166&lt;&gt;"",CONCATENATE("[",A166,"] = {wayshrines={")&amp;IF(K166&lt;&gt;"",CONCATENATE(K166,","),"")&amp;IF(L166&lt;&gt;"",CONCATENATE(L166,","),"")&amp;IF(M166&lt;&gt;"",CONCATENATE(M166,","),"")&amp;CONCATENATE("}")&amp;IF(VALUE(N166)&gt;0,CONCATENATE(", traitsNeeded=",N166),"")&amp;CONCATENATE(", dlcId=",IF(T166&lt;&gt;"",T166,"DLC_BASE_GAME")),""),"")</f>
        <v>[197] = {wayshrines={194,194,194,}, dlcId=DLC_BASE_GAME</v>
      </c>
      <c r="BD166" s="21" t="str">
        <f>IF(F166&lt;&gt;"Not in the game (anymore)",IF(A166&lt;&gt;"",IF(Q166&lt;&gt;"",CONCATENATE(", zoneIds={",Q166),"")&amp;IF(Z166&lt;&gt;"",CONCATENATE(",",Z166),"")&amp;IF(AF166&lt;&gt;"",CONCATENATE(",",AF166),"")&amp;IF(AK166&lt;&gt;"",CONCATENATE(",",AK166),"")&amp;IF(AP166&lt;&gt;"",CONCATENATE(",",AP166),"")&amp;IF(AU166&lt;&gt;"",CONCATENATE(",",AU166),"")&amp;IF(Q166&lt;&gt;"",CONCATENATE("}",""),"")&amp;IF(OR(I166="true",I166="false",I166&lt;&gt;""), CONCATENATE(", veteran=", I166), ""),""),"")</f>
        <v>, zoneIds={380,935,381}, veteran=false</v>
      </c>
      <c r="BE166" s="21" t="str">
        <f>IF(F166&lt;&gt;"Not in the game (anymore)",IF(A166&lt;&gt;"",", setType="&amp;G166,"")&amp;IF(J166="true",", multiTrialSet=true",""),"")</f>
        <v>, setType=LIBSETS_SETTYPE_DUNGEON</v>
      </c>
      <c r="BF166" s="21" t="str">
        <f t="shared" si="4"/>
        <v/>
      </c>
      <c r="BG166" s="21" t="str">
        <f t="shared" si="5"/>
        <v>}, --Tormentor / Quälender   [The Banished Cells I, The Banished Cells II, Auridon]</v>
      </c>
    </row>
    <row r="167" spans="1:59" x14ac:dyDescent="0.25">
      <c r="A167" s="12">
        <v>198</v>
      </c>
      <c r="B167" t="s">
        <v>987</v>
      </c>
      <c r="C167" t="s">
        <v>988</v>
      </c>
      <c r="D167" s="3">
        <f>A167</f>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 t="s">
        <v>1582</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C167" s="43" t="str">
        <f>IF(AB167&lt;&gt;"",IF(AB167&lt;&gt;"LIBSETS_DROP_MECHANIC_MONSTER_NAME",VLOOKUP(AB167,'LibSets constants'!$I$4:$L$1003,3,FALSE),""),"")</f>
        <v/>
      </c>
      <c r="AD167" s="43" t="str">
        <f>IF(AB167&lt;&gt;"",IF(AB167&lt;&gt;"LIBSETS_DROP_MECHANIC_MONSTER_NAME",VLOOKUP(AB167,'LibSets constants'!$I$4:$L$1003,4,FALSE),""),"")</f>
        <v/>
      </c>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IF(A167="???","--","")&amp;IF(F167&lt;&gt;"Not in the game (anymore)",IF(A167&lt;&gt;"",CONCATENATE("[",A167,"] = {wayshrines={")&amp;IF(K167&lt;&gt;"",CONCATENATE(K167,","),"")&amp;IF(L167&lt;&gt;"",CONCATENATE(L167,","),"")&amp;IF(M167&lt;&gt;"",CONCATENATE(M167,","),"")&amp;CONCATENATE("}")&amp;IF(VALUE(N167)&gt;0,CONCATENATE(", traitsNeeded=",N167),"")&amp;CONCATENATE(", dlcId=",IF(T167&lt;&gt;"",T167,"DLC_BASE_GAME")),""),"")</f>
        <v>[198] = {wayshrines={247,247,247,}, dlcId=DLC_IMPERIAL_CITY</v>
      </c>
      <c r="BD167" s="21" t="str">
        <f>IF(F167&lt;&gt;"Not in the game (anymore)",IF(A167&lt;&gt;"",IF(Q167&lt;&gt;"",CONCATENATE(", zoneIds={",Q167),"")&amp;IF(Z167&lt;&gt;"",CONCATENATE(",",Z167),"")&amp;IF(AF167&lt;&gt;"",CONCATENATE(",",AF167),"")&amp;IF(AK167&lt;&gt;"",CONCATENATE(",",AK167),"")&amp;IF(AP167&lt;&gt;"",CONCATENATE(",",AP167),"")&amp;IF(AU167&lt;&gt;"",CONCATENATE(",",AU167),"")&amp;IF(Q167&lt;&gt;"",CONCATENATE("}",""),"")&amp;IF(OR(I167="true",I167="false",I167&lt;&gt;""), CONCATENATE(", veteran=", I167), ""),""),"")</f>
        <v>, zoneIds={688,584}, veteran=false</v>
      </c>
      <c r="BE167" s="21" t="str">
        <f>IF(F167&lt;&gt;"Not in the game (anymore)",IF(A167&lt;&gt;"",", setType="&amp;G167,"")&amp;IF(J167="true",", multiTrialSet=true",""),"")</f>
        <v>, setType=LIBSETS_SETTYPE_DUNGEON</v>
      </c>
      <c r="BF167" s="21" t="str">
        <f t="shared" si="4"/>
        <v>, dropMechanic={LIBSETS_DROP_MECHANIC_IMPERIAL_CITY_VAULTS}</v>
      </c>
      <c r="BG167" s="21" t="str">
        <f t="shared" si="5"/>
        <v>}, --Essence Thief / Essenzdieb   [White-Gold Tower, Imperial City]</v>
      </c>
    </row>
    <row r="168" spans="1:59" x14ac:dyDescent="0.25">
      <c r="A168" s="12">
        <v>199</v>
      </c>
      <c r="B168" t="s">
        <v>989</v>
      </c>
      <c r="C168" s="111" t="s">
        <v>990</v>
      </c>
      <c r="D168" s="3">
        <f>A168</f>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110"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IF(A168="???","--","")&amp;IF(F168&lt;&gt;"Not in the game (anymore)",IF(A168&lt;&gt;"",CONCATENATE("[",A168,"] = {wayshrines={")&amp;IF(K168&lt;&gt;"",CONCATENATE(K168,","),"")&amp;IF(L168&lt;&gt;"",CONCATENATE(L168,","),"")&amp;IF(M168&lt;&gt;"",CONCATENATE(M168,","),"")&amp;CONCATENATE("}")&amp;IF(VALUE(N168)&gt;0,CONCATENATE(", traitsNeeded=",N168),"")&amp;CONCATENATE(", dlcId=",IF(T168&lt;&gt;"",T168,"DLC_BASE_GAME")),""),"")</f>
        <v>[199] = {wayshrines={-1,-1,-1,}, dlcId=DLC_IMPERIAL_CITY</v>
      </c>
      <c r="BD168" s="21" t="str">
        <f>IF(F168&lt;&gt;"Not in the game (anymore)",IF(A168&lt;&gt;"",IF(Q168&lt;&gt;"",CONCATENATE(", zoneIds={",Q168),"")&amp;IF(Z168&lt;&gt;"",CONCATENATE(",",Z168),"")&amp;IF(AF168&lt;&gt;"",CONCATENATE(",",AF168),"")&amp;IF(AK168&lt;&gt;"",CONCATENATE(",",AK168),"")&amp;IF(AP168&lt;&gt;"",CONCATENATE(",",AP168),"")&amp;IF(AU168&lt;&gt;"",CONCATENATE(",",AU168),"")&amp;IF(Q168&lt;&gt;"",CONCATENATE("}",""),"")&amp;IF(OR(I168="true",I168="false",I168&lt;&gt;""), CONCATENATE(", veteran=", I168), ""),""),"")</f>
        <v>, zoneIds={643}, veteran=false</v>
      </c>
      <c r="BE168" s="21" t="str">
        <f>IF(F168&lt;&gt;"Not in the game (anymore)",IF(A168&lt;&gt;"",", setType="&amp;G168,"")&amp;IF(J168="true",", multiTrialSet=true",""),"")</f>
        <v>, setType=LIBSETS_SETTYPE_IMPERIALCITY</v>
      </c>
      <c r="BF168" s="21" t="str">
        <f t="shared" si="4"/>
        <v>, isProcSetAllowedInPvP=1, dropMechanic={LIBSETS_DROP_MECHANIC_TELVAR_EQUIPMENT_LOCKBOX_MERCHANT}</v>
      </c>
      <c r="BG168" s="21" t="str">
        <f t="shared" si="5"/>
        <v>}, --Shield Breaker / Schildbrecher   [Imperial Sewers]</v>
      </c>
    </row>
    <row r="169" spans="1:59" x14ac:dyDescent="0.25">
      <c r="A169" s="12">
        <v>200</v>
      </c>
      <c r="B169" t="s">
        <v>991</v>
      </c>
      <c r="C169" s="111" t="s">
        <v>992</v>
      </c>
      <c r="D169" s="3">
        <f>A169</f>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110"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IF(A169="???","--","")&amp;IF(F169&lt;&gt;"Not in the game (anymore)",IF(A169&lt;&gt;"",CONCATENATE("[",A169,"] = {wayshrines={")&amp;IF(K169&lt;&gt;"",CONCATENATE(K169,","),"")&amp;IF(L169&lt;&gt;"",CONCATENATE(L169,","),"")&amp;IF(M169&lt;&gt;"",CONCATENATE(M169,","),"")&amp;CONCATENATE("}")&amp;IF(VALUE(N169)&gt;0,CONCATENATE(", traitsNeeded=",N169),"")&amp;CONCATENATE(", dlcId=",IF(T169&lt;&gt;"",T169,"DLC_BASE_GAME")),""),"")</f>
        <v>[200] = {wayshrines={-1,-1,-1,}, dlcId=DLC_IMPERIAL_CITY</v>
      </c>
      <c r="BD169" s="21" t="str">
        <f>IF(F169&lt;&gt;"Not in the game (anymore)",IF(A169&lt;&gt;"",IF(Q169&lt;&gt;"",CONCATENATE(", zoneIds={",Q169),"")&amp;IF(Z169&lt;&gt;"",CONCATENATE(",",Z169),"")&amp;IF(AF169&lt;&gt;"",CONCATENATE(",",AF169),"")&amp;IF(AK169&lt;&gt;"",CONCATENATE(",",AK169),"")&amp;IF(AP169&lt;&gt;"",CONCATENATE(",",AP169),"")&amp;IF(AU169&lt;&gt;"",CONCATENATE(",",AU169),"")&amp;IF(Q169&lt;&gt;"",CONCATENATE("}",""),"")&amp;IF(OR(I169="true",I169="false",I169&lt;&gt;""), CONCATENATE(", veteran=", I169), ""),""),"")</f>
        <v>, zoneIds={643}, veteran=false</v>
      </c>
      <c r="BE169" s="21" t="str">
        <f>IF(F169&lt;&gt;"Not in the game (anymore)",IF(A169&lt;&gt;"",", setType="&amp;G169,"")&amp;IF(J169="true",", multiTrialSet=true",""),"")</f>
        <v>, setType=LIBSETS_SETTYPE_IMPERIALCITY</v>
      </c>
      <c r="BF169" s="21" t="str">
        <f t="shared" si="4"/>
        <v>, dropMechanic={LIBSETS_DROP_MECHANIC_TELVAR_EQUIPMENT_LOCKBOX_MERCHANT}</v>
      </c>
      <c r="BG169" s="21" t="str">
        <f t="shared" si="5"/>
        <v>}, --Phoenix / Phönix   [Imperial Sewers]</v>
      </c>
    </row>
    <row r="170" spans="1:59" x14ac:dyDescent="0.25">
      <c r="A170" s="12">
        <v>201</v>
      </c>
      <c r="B170" t="s">
        <v>993</v>
      </c>
      <c r="C170" s="111" t="s">
        <v>994</v>
      </c>
      <c r="D170" s="3">
        <f>A170</f>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110"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IF(AB170&lt;&gt;"",IF(AB170&lt;&gt;"LIBSETS_DROP_MECHANIC_MONSTER_NAME",VLOOKUP(AB170,'LibSets constants'!$I$4:$L$1003,3,FALSE),""),"")</f>
        <v/>
      </c>
      <c r="AD170" s="3" t="str">
        <f>IF(AB170&lt;&gt;"",IF(AB170&lt;&gt;"LIBSETS_DROP_MECHANIC_MONSTER_NAME",VLOOKUP(AB170,'LibSets constants'!$I$4:$L$1003,4,FALSE),""),"")</f>
        <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IF(A170="???","--","")&amp;IF(F170&lt;&gt;"Not in the game (anymore)",IF(A170&lt;&gt;"",CONCATENATE("[",A170,"] = {wayshrines={")&amp;IF(K170&lt;&gt;"",CONCATENATE(K170,","),"")&amp;IF(L170&lt;&gt;"",CONCATENATE(L170,","),"")&amp;IF(M170&lt;&gt;"",CONCATENATE(M170,","),"")&amp;CONCATENATE("}")&amp;IF(VALUE(N170)&gt;0,CONCATENATE(", traitsNeeded=",N170),"")&amp;CONCATENATE(", dlcId=",IF(T170&lt;&gt;"",T170,"DLC_BASE_GAME")),""),"")</f>
        <v>[201] = {wayshrines={-1,-1,-1,}, dlcId=DLC_IMPERIAL_CITY</v>
      </c>
      <c r="BD170" s="21" t="str">
        <f>IF(F170&lt;&gt;"Not in the game (anymore)",IF(A170&lt;&gt;"",IF(Q170&lt;&gt;"",CONCATENATE(", zoneIds={",Q170),"")&amp;IF(Z170&lt;&gt;"",CONCATENATE(",",Z170),"")&amp;IF(AF170&lt;&gt;"",CONCATENATE(",",AF170),"")&amp;IF(AK170&lt;&gt;"",CONCATENATE(",",AK170),"")&amp;IF(AP170&lt;&gt;"",CONCATENATE(",",AP170),"")&amp;IF(AU170&lt;&gt;"",CONCATENATE(",",AU170),"")&amp;IF(Q170&lt;&gt;"",CONCATENATE("}",""),"")&amp;IF(OR(I170="true",I170="false",I170&lt;&gt;""), CONCATENATE(", veteran=", I170), ""),""),"")</f>
        <v>, zoneIds={643}, veteran=false</v>
      </c>
      <c r="BE170" s="21" t="str">
        <f>IF(F170&lt;&gt;"Not in the game (anymore)",IF(A170&lt;&gt;"",", setType="&amp;G170,"")&amp;IF(J170="true",", multiTrialSet=true",""),"")</f>
        <v>, setType=LIBSETS_SETTYPE_IMPERIALCITY</v>
      </c>
      <c r="BF170" s="21" t="str">
        <f t="shared" si="4"/>
        <v>, dropMechanic={LIBSETS_DROP_MECHANIC_TELVAR_EQUIPMENT_LOCKBOX_MERCHANT}</v>
      </c>
      <c r="BG170" s="21" t="str">
        <f t="shared" si="5"/>
        <v>}, --Reactive Armor / Reaktive Rüstung   [Imperial Sewers]</v>
      </c>
    </row>
    <row r="171" spans="1:59" x14ac:dyDescent="0.25">
      <c r="A171" s="12">
        <v>204</v>
      </c>
      <c r="B171" t="s">
        <v>995</v>
      </c>
      <c r="C171" t="s">
        <v>996</v>
      </c>
      <c r="D171" s="3">
        <f>A171</f>
        <v>204</v>
      </c>
      <c r="G171" s="8" t="s">
        <v>1477</v>
      </c>
      <c r="I171" t="s">
        <v>91</v>
      </c>
      <c r="J171" t="s">
        <v>91</v>
      </c>
      <c r="K171">
        <v>-1</v>
      </c>
      <c r="L171">
        <v>-1</v>
      </c>
      <c r="M171">
        <v>-1</v>
      </c>
      <c r="Q171" s="3" t="str">
        <f>IF(AND(G171&lt;&gt;"LIBSETS_SETTYPE_BATTLEGROUND",G171&lt;&gt;"LIBSETS_SETTYPE_SPECIAL"), IF(R171&lt;&gt;"",VLOOKUP(R171,'ESO zone constants'!$D$3:$H$10001,5,FALSE),""),"")</f>
        <v/>
      </c>
      <c r="R171" t="str">
        <f>IF(AND(O171&lt;&gt;"",NOT(ISERROR(O171))),O171,
IF(AND(P171&lt;&gt;"",ISNUMBER(P171),P171&gt;0,NOT(ISNA(P171))),VLOOKUP(P171,'ESO zone constants'!$A$3:$D$9999,4,FALSE),
IF(AND(K171&lt;&gt;"",K171&gt;0,NOT(ISERROR(K171))),VLOOKUP(K171,'ESO dumped WayshrineInfo'!$K$3:$N$9999,4,FALSE),"")))</f>
        <v/>
      </c>
      <c r="T171" s="19" t="str">
        <f>IF(AND(S171&lt;&gt;"",NOT(ISERROR(S171))),S171,IF(Q171&lt;&gt;"",IF(NOT(ISERROR(VLOOKUP(Q171,'ESO Dungeon constants'!$D$3:$H$9999,5,FALSE))),VLOOKUP(Q171,'ESO Dungeon constants'!$D$3:$I$9999,6,FALSE),VLOOKUP(Q171,'ESO zone constants'!$H$3:$K$9987,4,FALSE)),""))</f>
        <v/>
      </c>
      <c r="U171" s="3" t="str">
        <f>IF(T171&lt;&gt;"",VLOOKUP(T171,'LibSets constants'!$B$4:$C$1003,2,FALSE),"")</f>
        <v/>
      </c>
      <c r="V171" s="110" t="s">
        <v>1579</v>
      </c>
      <c r="Y171" s="65">
        <v>584</v>
      </c>
      <c r="Z171" s="3">
        <f>IF(AND(G171&lt;&gt;"LIBSETS_SETTYPE_BATTLEGROUND",G171&lt;&gt;"LIBSETS_SETTYPE_SPECIAL"),
IF(AND(Y171&lt;&gt;"",ISNUMBER(Y171),NOT(ISNA(Y171))),Y171,
   IF(AND(L171&lt;&gt;"",ISNUMBER(L171),L171&gt;0,NOT(ISNA(L171))),VLOOKUP(L171,'ESO dumped WayshrineInfo'!$K$3:$L$9999,2,FALSE),"")
),"")</f>
        <v>584</v>
      </c>
      <c r="AA171" t="str">
        <f>IF(AND(Z171&lt;&gt;"",ISNUMBER(Z171),NOT(ISNA(Z171))),VLOOKUP(Z171,'ESO zone constants'!$A$3:$D$9999,4,FALSE),"")</f>
        <v>Imperial City</v>
      </c>
      <c r="AB171" s="33" t="s">
        <v>1582</v>
      </c>
      <c r="AC171" s="43"/>
      <c r="AD171" s="43"/>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IF(A171="???","--","")&amp;IF(F171&lt;&gt;"Not in the game (anymore)",IF(A171&lt;&gt;"",CONCATENATE("[",A171,"] = {wayshrines={")&amp;IF(K171&lt;&gt;"",CONCATENATE(K171,","),"")&amp;IF(L171&lt;&gt;"",CONCATENATE(L171,","),"")&amp;IF(M171&lt;&gt;"",CONCATENATE(M171,","),"")&amp;CONCATENATE("}")&amp;IF(VALUE(N171)&gt;0,CONCATENATE(", traitsNeeded=",N171),"")&amp;CONCATENATE(", dlcId=",IF(T171&lt;&gt;"",T171,"DLC_BASE_GAME")),""),"")</f>
        <v>[204] = {wayshrines={-1,-1,-1,}, dlcId=DLC_BASE_GAME</v>
      </c>
      <c r="BD171" s="21" t="str">
        <f>IF(F171&lt;&gt;"Not in the game (anymore)",IF(A171&lt;&gt;"",IF(Q171&lt;&gt;"",CONCATENATE(", zoneIds={",Q171),"")&amp;IF(Z171&lt;&gt;"",CONCATENATE(",",Z171),"")&amp;IF(AF171&lt;&gt;"",CONCATENATE(",",AF171),"")&amp;IF(AK171&lt;&gt;"",CONCATENATE(",",AK171),"")&amp;IF(AP171&lt;&gt;"",CONCATENATE(",",AP171),"")&amp;IF(AU171&lt;&gt;"",CONCATENATE(",",AU171),"")&amp;IF(Q171&lt;&gt;"",CONCATENATE("}",""),"")&amp;IF(OR(I171="true",I171="false",I171&lt;&gt;""), CONCATENATE(", veteran=", I171), ""),""),"")</f>
        <v>,584, veteran=false</v>
      </c>
      <c r="BE171" s="21" t="str">
        <f>IF(F171&lt;&gt;"Not in the game (anymore)",IF(A171&lt;&gt;"",", setType="&amp;G171,"")&amp;IF(J171="true",", multiTrialSet=true",""),"")</f>
        <v>, setType=LIBSETS_SETTYPE_DAILYRANDOMDUNGEONANDICREWARD</v>
      </c>
      <c r="BF171" s="21" t="str">
        <f t="shared" si="4"/>
        <v>, isProcSetAllowedInPvP=1, dropMechanic={LIBSETS_DROP_MECHANIC_MAIL_DAILY_RANDOM_DUNGEON_REWARD,LIBSETS_DROP_MECHANIC_IMPERIAL_CITY_VAULTS}</v>
      </c>
      <c r="BG171" s="21" t="str">
        <f t="shared" si="5"/>
        <v>}, --Endurance / Beständigkeit   [, Imperial City]</v>
      </c>
    </row>
    <row r="172" spans="1:59" x14ac:dyDescent="0.25">
      <c r="A172" s="12">
        <v>205</v>
      </c>
      <c r="B172" t="s">
        <v>997</v>
      </c>
      <c r="C172" t="s">
        <v>998</v>
      </c>
      <c r="D172" s="3">
        <f>A172</f>
        <v>205</v>
      </c>
      <c r="G172" s="8" t="s">
        <v>1477</v>
      </c>
      <c r="I172" t="s">
        <v>91</v>
      </c>
      <c r="J172" t="s">
        <v>91</v>
      </c>
      <c r="K172">
        <v>-1</v>
      </c>
      <c r="L172">
        <v>-1</v>
      </c>
      <c r="M172">
        <v>-1</v>
      </c>
      <c r="O172" s="65" t="s">
        <v>39</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WayshrineInfo'!$K$3:$N$9999,4,FALSE),"")))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110" t="s">
        <v>1579</v>
      </c>
      <c r="Y172" s="65">
        <v>643</v>
      </c>
      <c r="Z172" s="3">
        <f>IF(AND(G172&lt;&gt;"LIBSETS_SETTYPE_BATTLEGROUND",G172&lt;&gt;"LIBSETS_SETTYPE_SPECIAL"),
IF(AND(Y172&lt;&gt;"",ISNUMBER(Y172),NOT(ISNA(Y172))),Y172,
   IF(AND(L172&lt;&gt;"",ISNUMBER(L172),L172&gt;0,NOT(ISNA(L172))),VLOOKUP(L172,'ESO dumped WayshrineInfo'!$K$3:$L$9999,2,FALSE),"")
),"")</f>
        <v>643</v>
      </c>
      <c r="AA172" t="str">
        <f>IF(AND(Z172&lt;&gt;"",ISNUMBER(Z172),NOT(ISNA(Z172))),VLOOKUP(Z172,'ESO zone constants'!$A$3:$D$9999,4,FALSE),"")</f>
        <v>Imperial Sewers</v>
      </c>
      <c r="AB172" s="33" t="s">
        <v>1582</v>
      </c>
      <c r="AC172" s="43"/>
      <c r="AD172" s="43"/>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IF(A172="???","--","")&amp;IF(F172&lt;&gt;"Not in the game (anymore)",IF(A172&lt;&gt;"",CONCATENATE("[",A172,"] = {wayshrines={")&amp;IF(K172&lt;&gt;"",CONCATENATE(K172,","),"")&amp;IF(L172&lt;&gt;"",CONCATENATE(L172,","),"")&amp;IF(M172&lt;&gt;"",CONCATENATE(M172,","),"")&amp;CONCATENATE("}")&amp;IF(VALUE(N172)&gt;0,CONCATENATE(", traitsNeeded=",N172),"")&amp;CONCATENATE(", dlcId=",IF(T172&lt;&gt;"",T172,"DLC_BASE_GAME")),""),"")</f>
        <v>[205] = {wayshrines={-1,-1,-1,}, dlcId=DLC_BASE_GAME</v>
      </c>
      <c r="BD172" s="21" t="str">
        <f>IF(F172&lt;&gt;"Not in the game (anymore)",IF(A172&lt;&gt;"",IF(Q172&lt;&gt;"",CONCATENATE(", zoneIds={",Q172),"")&amp;IF(Z172&lt;&gt;"",CONCATENATE(",",Z172),"")&amp;IF(AF172&lt;&gt;"",CONCATENATE(",",AF172),"")&amp;IF(AK172&lt;&gt;"",CONCATENATE(",",AK172),"")&amp;IF(AP172&lt;&gt;"",CONCATENATE(",",AP172),"")&amp;IF(AU172&lt;&gt;"",CONCATENATE(",",AU172),"")&amp;IF(Q172&lt;&gt;"",CONCATENATE("}",""),"")&amp;IF(OR(I172="true",I172="false",I172&lt;&gt;""), CONCATENATE(", veteran=", I172), ""),""),"")</f>
        <v>, zoneIds={584,643}, veteran=false</v>
      </c>
      <c r="BE172" s="21" t="str">
        <f>IF(F172&lt;&gt;"Not in the game (anymore)",IF(A172&lt;&gt;"",", setType="&amp;G172,"")&amp;IF(J172="true",", multiTrialSet=true",""),"")</f>
        <v>, setType=LIBSETS_SETTYPE_DAILYRANDOMDUNGEONANDICREWARD</v>
      </c>
      <c r="BF172" s="21" t="str">
        <f t="shared" si="4"/>
        <v>, isProcSetAllowedInPvP=1, dropMechanic={LIBSETS_DROP_MECHANIC_MAIL_DAILY_RANDOM_DUNGEON_REWARD,LIBSETS_DROP_MECHANIC_IMPERIAL_CITY_VAULTS}</v>
      </c>
      <c r="BG172" s="21" t="str">
        <f t="shared" si="5"/>
        <v>}, --Willpower / Willenskraft   [Imperial City, Imperial Sewers]</v>
      </c>
    </row>
    <row r="173" spans="1:59" x14ac:dyDescent="0.25">
      <c r="A173" s="12">
        <v>206</v>
      </c>
      <c r="B173" t="s">
        <v>999</v>
      </c>
      <c r="C173" t="s">
        <v>1000</v>
      </c>
      <c r="D173" s="3">
        <f>A173</f>
        <v>206</v>
      </c>
      <c r="G173" s="8" t="s">
        <v>1477</v>
      </c>
      <c r="I173" t="s">
        <v>91</v>
      </c>
      <c r="J173" t="s">
        <v>91</v>
      </c>
      <c r="K173">
        <v>-1</v>
      </c>
      <c r="L173">
        <v>-1</v>
      </c>
      <c r="M173">
        <v>-1</v>
      </c>
      <c r="Q173" s="3" t="str">
        <f>IF(AND(G173&lt;&gt;"LIBSETS_SETTYPE_BATTLEGROUND",G173&lt;&gt;"LIBSETS_SETTYPE_SPECIAL"), IF(R173&lt;&gt;"",VLOOKUP(R173,'ESO zone constants'!$D$3:$H$10001,5,FALSE),""),"")</f>
        <v/>
      </c>
      <c r="R173" t="str">
        <f>IF(AND(O173&lt;&gt;"",NOT(ISERROR(O173))),O173,
IF(AND(P173&lt;&gt;"",ISNUMBER(P173),P173&gt;0,NOT(ISNA(P173))),VLOOKUP(P173,'ESO zone constants'!$A$3:$D$9999,4,FALSE),
IF(AND(K173&lt;&gt;"",K173&gt;0,NOT(ISERROR(K173))),VLOOKUP(K173,'ESO dumped WayshrineInfo'!$K$3:$N$9999,4,FALSE),"")))</f>
        <v/>
      </c>
      <c r="T173" s="19" t="str">
        <f>IF(AND(S173&lt;&gt;"",NOT(ISERROR(S173))),S173,IF(Q173&lt;&gt;"",IF(NOT(ISERROR(VLOOKUP(Q173,'ESO Dungeon constants'!$D$3:$H$9999,5,FALSE))),VLOOKUP(Q173,'ESO Dungeon constants'!$D$3:$I$9999,6,FALSE),VLOOKUP(Q173,'ESO zone constants'!$H$3:$K$9987,4,FALSE)),""))</f>
        <v/>
      </c>
      <c r="U173" s="3" t="str">
        <f>IF(T173&lt;&gt;"",VLOOKUP(T173,'LibSets constants'!$B$4:$C$1003,2,FALSE),"")</f>
        <v/>
      </c>
      <c r="V173" s="110" t="s">
        <v>1579</v>
      </c>
      <c r="Y173" s="65">
        <v>584</v>
      </c>
      <c r="Z173" s="3">
        <f>IF(AND(G173&lt;&gt;"LIBSETS_SETTYPE_BATTLEGROUND",G173&lt;&gt;"LIBSETS_SETTYPE_SPECIAL"),
IF(AND(Y173&lt;&gt;"",ISNUMBER(Y173),NOT(ISNA(Y173))),Y173,
   IF(AND(L173&lt;&gt;"",ISNUMBER(L173),L173&gt;0,NOT(ISNA(L173))),VLOOKUP(L173,'ESO dumped WayshrineInfo'!$K$3:$L$9999,2,FALSE),"")
),"")</f>
        <v>584</v>
      </c>
      <c r="AA173" t="str">
        <f>IF(AND(Z173&lt;&gt;"",ISNUMBER(Z173),NOT(ISNA(Z173))),VLOOKUP(Z173,'ESO zone constants'!$A$3:$D$9999,4,FALSE),"")</f>
        <v>Imperial City</v>
      </c>
      <c r="AB173" s="33" t="s">
        <v>1582</v>
      </c>
      <c r="AC173" s="43"/>
      <c r="AD173" s="43"/>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IF(A173="???","--","")&amp;IF(F173&lt;&gt;"Not in the game (anymore)",IF(A173&lt;&gt;"",CONCATENATE("[",A173,"] = {wayshrines={")&amp;IF(K173&lt;&gt;"",CONCATENATE(K173,","),"")&amp;IF(L173&lt;&gt;"",CONCATENATE(L173,","),"")&amp;IF(M173&lt;&gt;"",CONCATENATE(M173,","),"")&amp;CONCATENATE("}")&amp;IF(VALUE(N173)&gt;0,CONCATENATE(", traitsNeeded=",N173),"")&amp;CONCATENATE(", dlcId=",IF(T173&lt;&gt;"",T173,"DLC_BASE_GAME")),""),"")</f>
        <v>[206] = {wayshrines={-1,-1,-1,}, dlcId=DLC_BASE_GAME</v>
      </c>
      <c r="BD173" s="21" t="str">
        <f>IF(F173&lt;&gt;"Not in the game (anymore)",IF(A173&lt;&gt;"",IF(Q173&lt;&gt;"",CONCATENATE(", zoneIds={",Q173),"")&amp;IF(Z173&lt;&gt;"",CONCATENATE(",",Z173),"")&amp;IF(AF173&lt;&gt;"",CONCATENATE(",",AF173),"")&amp;IF(AK173&lt;&gt;"",CONCATENATE(",",AK173),"")&amp;IF(AP173&lt;&gt;"",CONCATENATE(",",AP173),"")&amp;IF(AU173&lt;&gt;"",CONCATENATE(",",AU173),"")&amp;IF(Q173&lt;&gt;"",CONCATENATE("}",""),"")&amp;IF(OR(I173="true",I173="false",I173&lt;&gt;""), CONCATENATE(", veteran=", I173), ""),""),"")</f>
        <v>,584, veteran=false</v>
      </c>
      <c r="BE173" s="21" t="str">
        <f>IF(F173&lt;&gt;"Not in the game (anymore)",IF(A173&lt;&gt;"",", setType="&amp;G173,"")&amp;IF(J173="true",", multiTrialSet=true",""),"")</f>
        <v>, setType=LIBSETS_SETTYPE_DAILYRANDOMDUNGEONANDICREWARD</v>
      </c>
      <c r="BF173" s="21" t="str">
        <f t="shared" si="4"/>
        <v>, isProcSetAllowedInPvP=1, dropMechanic={LIBSETS_DROP_MECHANIC_MAIL_DAILY_RANDOM_DUNGEON_REWARD,LIBSETS_DROP_MECHANIC_IMPERIAL_CITY_VAULTS}</v>
      </c>
      <c r="BG173" s="21" t="str">
        <f t="shared" si="5"/>
        <v>}, --Agility / Agilität   [, Imperial City]</v>
      </c>
    </row>
    <row r="174" spans="1:59" x14ac:dyDescent="0.25">
      <c r="A174" s="5">
        <v>207</v>
      </c>
      <c r="B174" t="s">
        <v>1001</v>
      </c>
      <c r="C174" t="s">
        <v>1002</v>
      </c>
      <c r="D174" s="3">
        <f>A174</f>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110"/>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C174" s="43" t="str">
        <f>IF(AB174&lt;&gt;"",IF(AB174&lt;&gt;"LIBSETS_DROP_MECHANIC_MONSTER_NAME",VLOOKUP(AB174,'LibSets constants'!$I$4:$L$1003,3,FALSE),""),"")</f>
        <v/>
      </c>
      <c r="AD174" s="43" t="str">
        <f>IF(AB174&lt;&gt;"",IF(AB174&lt;&gt;"LIBSETS_DROP_MECHANIC_MONSTER_NAME",VLOOKUP(AB174,'LibSets constants'!$I$4:$L$1003,4,FALSE),""),"")</f>
        <v/>
      </c>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IF(A174="???","--","")&amp;IF(F174&lt;&gt;"Not in the game (anymore)",IF(A174&lt;&gt;"",CONCATENATE("[",A174,"] = {wayshrines={")&amp;IF(K174&lt;&gt;"",CONCATENATE(K174,","),"")&amp;IF(L174&lt;&gt;"",CONCATENATE(L174,","),"")&amp;IF(M174&lt;&gt;"",CONCATENATE(M174,","),"")&amp;CONCATENATE("}")&amp;IF(VALUE(N174)&gt;0,CONCATENATE(", traitsNeeded=",N174),"")&amp;CONCATENATE(", dlcId=",IF(T174&lt;&gt;"",T174,"DLC_BASE_GAME")),""),"")</f>
        <v>[207] = {wayshrines={241,241,241,}, traitsNeeded=6, dlcId=DLC_ORSINIUM</v>
      </c>
      <c r="BD174" s="21" t="str">
        <f>IF(F174&lt;&gt;"Not in the game (anymore)",IF(A174&lt;&gt;"",IF(Q174&lt;&gt;"",CONCATENATE(", zoneIds={",Q174),"")&amp;IF(Z174&lt;&gt;"",CONCATENATE(",",Z174),"")&amp;IF(AF174&lt;&gt;"",CONCATENATE(",",AF174),"")&amp;IF(AK174&lt;&gt;"",CONCATENATE(",",AK174),"")&amp;IF(AP174&lt;&gt;"",CONCATENATE(",",AP174),"")&amp;IF(AU174&lt;&gt;"",CONCATENATE(",",AU174),"")&amp;IF(Q174&lt;&gt;"",CONCATENATE("}",""),"")&amp;IF(OR(I174="true",I174="false",I174&lt;&gt;""), CONCATENATE(", veteran=", I174), ""),""),"")</f>
        <v>, zoneIds={684,684,684}, veteran=false</v>
      </c>
      <c r="BE174" s="21" t="str">
        <f>IF(F174&lt;&gt;"Not in the game (anymore)",IF(A174&lt;&gt;"",", setType="&amp;G174,"")&amp;IF(J174="true",", multiTrialSet=true",""),"")</f>
        <v>, setType=LIBSETS_SETTYPE_CRAFTED</v>
      </c>
      <c r="BF174" s="21" t="str">
        <f t="shared" si="4"/>
        <v>, isProcSetAllowedInPvP=1</v>
      </c>
      <c r="BG174" s="21" t="str">
        <f t="shared" si="5"/>
        <v>}, --Law of Julianos / Gesetz von Julianos   [Wrothgar, Wrothgar, Wrothgar]</v>
      </c>
    </row>
    <row r="175" spans="1:59" x14ac:dyDescent="0.25">
      <c r="A175" s="5">
        <v>208</v>
      </c>
      <c r="B175" t="s">
        <v>1003</v>
      </c>
      <c r="C175" t="s">
        <v>1004</v>
      </c>
      <c r="D175" s="3">
        <f>A175</f>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110"/>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C175" s="43" t="str">
        <f>IF(AB175&lt;&gt;"",IF(AB175&lt;&gt;"LIBSETS_DROP_MECHANIC_MONSTER_NAME",VLOOKUP(AB175,'LibSets constants'!$I$4:$L$1003,3,FALSE),""),"")</f>
        <v/>
      </c>
      <c r="AD175" s="43" t="str">
        <f>IF(AB175&lt;&gt;"",IF(AB175&lt;&gt;"LIBSETS_DROP_MECHANIC_MONSTER_NAME",VLOOKUP(AB175,'LibSets constants'!$I$4:$L$1003,4,FALSE),""),"")</f>
        <v/>
      </c>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IF(A175="???","--","")&amp;IF(F175&lt;&gt;"Not in the game (anymore)",IF(A175&lt;&gt;"",CONCATENATE("[",A175,"] = {wayshrines={")&amp;IF(K175&lt;&gt;"",CONCATENATE(K175,","),"")&amp;IF(L175&lt;&gt;"",CONCATENATE(L175,","),"")&amp;IF(M175&lt;&gt;"",CONCATENATE(M175,","),"")&amp;CONCATENATE("}")&amp;IF(VALUE(N175)&gt;0,CONCATENATE(", traitsNeeded=",N175),"")&amp;CONCATENATE(", dlcId=",IF(T175&lt;&gt;"",T175,"DLC_BASE_GAME")),""),"")</f>
        <v>[208] = {wayshrines={237,237,237,}, traitsNeeded=3, dlcId=DLC_ORSINIUM</v>
      </c>
      <c r="BD175" s="21" t="str">
        <f>IF(F175&lt;&gt;"Not in the game (anymore)",IF(A175&lt;&gt;"",IF(Q175&lt;&gt;"",CONCATENATE(", zoneIds={",Q175),"")&amp;IF(Z175&lt;&gt;"",CONCATENATE(",",Z175),"")&amp;IF(AF175&lt;&gt;"",CONCATENATE(",",AF175),"")&amp;IF(AK175&lt;&gt;"",CONCATENATE(",",AK175),"")&amp;IF(AP175&lt;&gt;"",CONCATENATE(",",AP175),"")&amp;IF(AU175&lt;&gt;"",CONCATENATE(",",AU175),"")&amp;IF(Q175&lt;&gt;"",CONCATENATE("}",""),"")&amp;IF(OR(I175="true",I175="false",I175&lt;&gt;""), CONCATENATE(", veteran=", I175), ""),""),"")</f>
        <v>, zoneIds={684,684,684}, veteran=false</v>
      </c>
      <c r="BE175" s="21" t="str">
        <f>IF(F175&lt;&gt;"Not in the game (anymore)",IF(A175&lt;&gt;"",", setType="&amp;G175,"")&amp;IF(J175="true",", multiTrialSet=true",""),"")</f>
        <v>, setType=LIBSETS_SETTYPE_CRAFTED</v>
      </c>
      <c r="BF175" s="21" t="str">
        <f t="shared" si="4"/>
        <v>, isProcSetAllowedInPvP=1</v>
      </c>
      <c r="BG175" s="21" t="str">
        <f t="shared" si="5"/>
        <v>}, --Trial by Fire / Feuertaufe   [Wrothgar, Wrothgar, Wrothgar]</v>
      </c>
    </row>
    <row r="176" spans="1:59" s="14" customFormat="1" x14ac:dyDescent="0.25">
      <c r="A176" s="24">
        <v>209</v>
      </c>
      <c r="B176" s="14" t="s">
        <v>1005</v>
      </c>
      <c r="C176" t="s">
        <v>1005</v>
      </c>
      <c r="D176" s="25">
        <f>A176</f>
        <v>209</v>
      </c>
      <c r="E176" s="112"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110"/>
      <c r="W176" s="3"/>
      <c r="X176" s="3"/>
      <c r="Y176" s="65">
        <v>643</v>
      </c>
      <c r="Z176" s="3">
        <f>IF(AND(G176&lt;&gt;"LIBSETS_SETTYPE_BATTLEGROUND",G176&lt;&gt;"LIBSETS_SETTYPE_SPECIAL"),
IF(AND(Y176&lt;&gt;"",ISNUMBER(Y176),NOT(ISNA(Y176))),Y176,
   IF(AND(L176&lt;&gt;"",ISNUMBER(L176),L176&gt;0,NOT(ISNA(L176))),VLOOKUP(L176,'ESO dumped WayshrineInfo'!$K$3:$L$9999,2,FALSE),"")
),"")</f>
        <v>643</v>
      </c>
      <c r="AA176" t="str">
        <f>IF(AND(Z176&lt;&gt;"",ISNUMBER(Z176),NOT(ISNA(Z176))),VLOOKUP(Z176,'ESO zone constants'!$A$3:$D$9999,4,FALSE),"")</f>
        <v>Imperial Sewers</v>
      </c>
      <c r="AB176" s="33"/>
      <c r="AC176" s="43" t="str">
        <f>IF(AB176&lt;&gt;"",IF(AB176&lt;&gt;"LIBSETS_DROP_MECHANIC_MONSTER_NAME",VLOOKUP(AB176,'LibSets constants'!$I$4:$L$1003,3,FALSE),""),"")</f>
        <v/>
      </c>
      <c r="AD176" s="43" t="str">
        <f>IF(AB176&lt;&gt;"",IF(AB176&lt;&gt;"LIBSETS_DROP_MECHANIC_MONSTER_NAME",VLOOKUP(AB176,'LibSets constants'!$I$4:$L$1003,4,FALSE),""),"")</f>
        <v/>
      </c>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IF(A176="???","--","")&amp;IF(F176&lt;&gt;"Not in the game (anymore)",IF(A176&lt;&gt;"",CONCATENATE("[",A176,"] = {wayshrines={")&amp;IF(K176&lt;&gt;"",CONCATENATE(K176,","),"")&amp;IF(L176&lt;&gt;"",CONCATENATE(L176,","),"")&amp;IF(M176&lt;&gt;"",CONCATENATE(M176,","),"")&amp;CONCATENATE("}")&amp;IF(VALUE(N176)&gt;0,CONCATENATE(", traitsNeeded=",N176),"")&amp;CONCATENATE(", dlcId=",IF(T176&lt;&gt;"",T176,"DLC_BASE_GAME")),""),"")</f>
        <v/>
      </c>
      <c r="BD176" s="21" t="str">
        <f>IF(F176&lt;&gt;"Not in the game (anymore)",IF(A176&lt;&gt;"",IF(Q176&lt;&gt;"",CONCATENATE(", zoneIds={",Q176),"")&amp;IF(Z176&lt;&gt;"",CONCATENATE(",",Z176),"")&amp;IF(AF176&lt;&gt;"",CONCATENATE(",",AF176),"")&amp;IF(AK176&lt;&gt;"",CONCATENATE(",",AK176),"")&amp;IF(AP176&lt;&gt;"",CONCATENATE(",",AP176),"")&amp;IF(AU176&lt;&gt;"",CONCATENATE(",",AU176),"")&amp;IF(Q176&lt;&gt;"",CONCATENATE("}",""),"")&amp;IF(OR(I176="true",I176="false",I176&lt;&gt;""), CONCATENATE(", veteran=", I176), ""),""),"")</f>
        <v/>
      </c>
      <c r="BE176" s="21" t="str">
        <f>IF(F176&lt;&gt;"Not in the game (anymore)",IF(A176&lt;&gt;"",", setType="&amp;G176,"")&amp;IF(J176="true",", multiTrialSet=true",""),"")</f>
        <v/>
      </c>
      <c r="BF176" s="21" t="str">
        <f t="shared" si="4"/>
        <v/>
      </c>
      <c r="BG176" s="21" t="str">
        <f t="shared" si="5"/>
        <v/>
      </c>
    </row>
    <row r="177" spans="1:59" x14ac:dyDescent="0.25">
      <c r="A177" s="12">
        <v>210</v>
      </c>
      <c r="B177" t="s">
        <v>1006</v>
      </c>
      <c r="C177" t="s">
        <v>1007</v>
      </c>
      <c r="D177" s="3">
        <f>A177</f>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110"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t="str">
        <f>IF(AND(G177&lt;&gt;"LIBSETS_SETTYPE_BATTLEGROUND",G177&lt;&gt;"LIBSETS_SETTYPE_SPECIAL"),IF(AL177&lt;&gt;"",VLOOKUP(AL177,'ESO zone constants'!$D$3:$H$4953,5,FALSE),""),"")</f>
        <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IF(A177="???","--","")&amp;IF(F177&lt;&gt;"Not in the game (anymore)",IF(A177&lt;&gt;"",CONCATENATE("[",A177,"] = {wayshrines={")&amp;IF(K177&lt;&gt;"",CONCATENATE(K177,","),"")&amp;IF(L177&lt;&gt;"",CONCATENATE(L177,","),"")&amp;IF(M177&lt;&gt;"",CONCATENATE(M177,","),"")&amp;CONCATENATE("}")&amp;IF(VALUE(N177)&gt;0,CONCATENATE(", traitsNeeded=",N177),"")&amp;CONCATENATE(", dlcId=",IF(T177&lt;&gt;"",T177,"DLC_BASE_GAME")),""),"")</f>
        <v>[210] = {wayshrines={244,244,244,}, dlcId=DLC_ORSINIUM</v>
      </c>
      <c r="BD177" s="21" t="str">
        <f>IF(F177&lt;&gt;"Not in the game (anymore)",IF(A177&lt;&gt;"",IF(Q177&lt;&gt;"",CONCATENATE(", zoneIds={",Q177),"")&amp;IF(Z177&lt;&gt;"",CONCATENATE(",",Z177),"")&amp;IF(AF177&lt;&gt;"",CONCATENATE(",",AF177),"")&amp;IF(AK177&lt;&gt;"",CONCATENATE(",",AK177),"")&amp;IF(AP177&lt;&gt;"",CONCATENATE(",",AP177),"")&amp;IF(AU177&lt;&gt;"",CONCATENATE(",",AU177),"")&amp;IF(Q177&lt;&gt;"",CONCATENATE("}",""),"")&amp;IF(OR(I177="true",I177="false",I177&lt;&gt;""), CONCATENATE(", veteran=", I177), ""),""),"")</f>
        <v>, zoneIds={684,684,684}, veteran=false</v>
      </c>
      <c r="BE177" s="21" t="str">
        <f>IF(F177&lt;&gt;"Not in the game (anymore)",IF(A177&lt;&gt;"",", setType="&amp;G177,"")&amp;IF(J177="true",", multiTrialSet=true",""),"")</f>
        <v>, setType=LIBSETS_SETTYPE_OVERLAND</v>
      </c>
      <c r="BF177" s="21" t="str">
        <f t="shared" si="4"/>
        <v>, isProcSetAllowedInPvP=1, dropMechanic={LIBSETS_DROP_MECHANIC_OVERLAND_BOSS_DELVE,LIBSETS_DROP_MECHANIC_OVERLAND_WORLDBOSS,LIBSETS_DROP_MECHANIC_OVERLAND_BOSS_PUBLIC_DUNGEON,LIBSETS_DROP_MECHANIC_OVERLAND_CHEST}</v>
      </c>
      <c r="BG177" s="21" t="str">
        <f t="shared" si="5"/>
        <v>}, --Mark of the Pariah / Zeichen des Ausgestoßenen   [Wrothgar, Wrothgar, Wrothgar]</v>
      </c>
    </row>
    <row r="178" spans="1:59" x14ac:dyDescent="0.25">
      <c r="A178" s="12">
        <v>211</v>
      </c>
      <c r="B178" t="s">
        <v>1008</v>
      </c>
      <c r="C178" t="s">
        <v>1008</v>
      </c>
      <c r="D178" s="3">
        <f>A178</f>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110"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C178" s="43" t="str">
        <f>IF(AB178&lt;&gt;"",IF(AB178&lt;&gt;"LIBSETS_DROP_MECHANIC_MONSTER_NAME",VLOOKUP(AB178,'LibSets constants'!$I$4:$L$1003,3,FALSE),""),"")</f>
        <v/>
      </c>
      <c r="AD178" s="43" t="str">
        <f>IF(AB178&lt;&gt;"",IF(AB178&lt;&gt;"LIBSETS_DROP_MECHANIC_MONSTER_NAME",VLOOKUP(AB178,'LibSets constants'!$I$4:$L$1003,4,FALSE),""),"")</f>
        <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IF(A178="???","--","")&amp;IF(F178&lt;&gt;"Not in the game (anymore)",IF(A178&lt;&gt;"",CONCATENATE("[",A178,"] = {wayshrines={")&amp;IF(K178&lt;&gt;"",CONCATENATE(K178,","),"")&amp;IF(L178&lt;&gt;"",CONCATENATE(L178,","),"")&amp;IF(M178&lt;&gt;"",CONCATENATE(M178,","),"")&amp;CONCATENATE("}")&amp;IF(VALUE(N178)&gt;0,CONCATENATE(", traitsNeeded=",N178),"")&amp;CONCATENATE(", dlcId=",IF(T178&lt;&gt;"",T178,"DLC_BASE_GAME")),""),"")</f>
        <v>[211] = {wayshrines={249,249,249,}, dlcId=DLC_ORSINIUM</v>
      </c>
      <c r="BD178" s="21" t="str">
        <f>IF(F178&lt;&gt;"Not in the game (anymore)",IF(A178&lt;&gt;"",IF(Q178&lt;&gt;"",CONCATENATE(", zoneIds={",Q178),"")&amp;IF(Z178&lt;&gt;"",CONCATENATE(",",Z178),"")&amp;IF(AF178&lt;&gt;"",CONCATENATE(",",AF178),"")&amp;IF(AK178&lt;&gt;"",CONCATENATE(",",AK178),"")&amp;IF(AP178&lt;&gt;"",CONCATENATE(",",AP178),"")&amp;IF(AU178&lt;&gt;"",CONCATENATE(",",AU178),"")&amp;IF(Q178&lt;&gt;"",CONCATENATE("}",""),"")&amp;IF(OR(I178="true",I178="false",I178&lt;&gt;""), CONCATENATE(", veteran=", I178), ""),""),"")</f>
        <v>, zoneIds={677,684,684}, veteran=false</v>
      </c>
      <c r="BE178" s="21" t="str">
        <f>IF(F178&lt;&gt;"Not in the game (anymore)",IF(A178&lt;&gt;"",", setType="&amp;G178,"")&amp;IF(J178="true",", multiTrialSet=true",""),"")</f>
        <v>, setType=LIBSETS_SETTYPE_ARENA</v>
      </c>
      <c r="BF178" s="21" t="str">
        <f t="shared" si="4"/>
        <v>, isProcSetAllowedInPvP=1, dropMechanic={LIBSETS_DROP_MECHANIC_ARENA_STAGE_CHEST}</v>
      </c>
      <c r="BG178" s="21" t="str">
        <f t="shared" si="5"/>
        <v>}, --Permafrost / Permafrost   [Maelstrom Arena, Wrothgar, Wrothgar]</v>
      </c>
    </row>
    <row r="179" spans="1:59" x14ac:dyDescent="0.25">
      <c r="A179" s="12">
        <v>212</v>
      </c>
      <c r="B179" t="s">
        <v>1009</v>
      </c>
      <c r="C179" t="s">
        <v>1010</v>
      </c>
      <c r="D179" s="3">
        <f>A179</f>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110"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t="str">
        <f>IF(AND(G179&lt;&gt;"LIBSETS_SETTYPE_BATTLEGROUND",G179&lt;&gt;"LIBSETS_SETTYPE_SPECIAL"),IF(AL179&lt;&gt;"",VLOOKUP(AL179,'ESO zone constants'!$D$3:$H$4953,5,FALSE),""),"")</f>
        <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IF(A179="???","--","")&amp;IF(F179&lt;&gt;"Not in the game (anymore)",IF(A179&lt;&gt;"",CONCATENATE("[",A179,"] = {wayshrines={")&amp;IF(K179&lt;&gt;"",CONCATENATE(K179,","),"")&amp;IF(L179&lt;&gt;"",CONCATENATE(L179,","),"")&amp;IF(M179&lt;&gt;"",CONCATENATE(M179,","),"")&amp;CONCATENATE("}")&amp;IF(VALUE(N179)&gt;0,CONCATENATE(", traitsNeeded=",N179),"")&amp;CONCATENATE(", dlcId=",IF(T179&lt;&gt;"",T179,"DLC_BASE_GAME")),""),"")</f>
        <v>[212] = {wayshrines={244,244,244,}, dlcId=DLC_ORSINIUM</v>
      </c>
      <c r="BD179" s="21" t="str">
        <f>IF(F179&lt;&gt;"Not in the game (anymore)",IF(A179&lt;&gt;"",IF(Q179&lt;&gt;"",CONCATENATE(", zoneIds={",Q179),"")&amp;IF(Z179&lt;&gt;"",CONCATENATE(",",Z179),"")&amp;IF(AF179&lt;&gt;"",CONCATENATE(",",AF179),"")&amp;IF(AK179&lt;&gt;"",CONCATENATE(",",AK179),"")&amp;IF(AP179&lt;&gt;"",CONCATENATE(",",AP179),"")&amp;IF(AU179&lt;&gt;"",CONCATENATE(",",AU179),"")&amp;IF(Q179&lt;&gt;"",CONCATENATE("}",""),"")&amp;IF(OR(I179="true",I179="false",I179&lt;&gt;""), CONCATENATE(", veteran=", I179), ""),""),"")</f>
        <v>, zoneIds={684,684,684}, veteran=false</v>
      </c>
      <c r="BE179" s="21" t="str">
        <f>IF(F179&lt;&gt;"Not in the game (anymore)",IF(A179&lt;&gt;"",", setType="&amp;G179,"")&amp;IF(J179="true",", multiTrialSet=true",""),"")</f>
        <v>, setType=LIBSETS_SETTYPE_OVERLAND</v>
      </c>
      <c r="BF179" s="21" t="str">
        <f t="shared" si="4"/>
        <v>, dropMechanic={LIBSETS_DROP_MECHANIC_OVERLAND_BOSS_DELVE,LIBSETS_DROP_MECHANIC_OVERLAND_WORLDBOSS,LIBSETS_DROP_MECHANIC_OVERLAND_BOSS_PUBLIC_DUNGEON,LIBSETS_DROP_MECHANIC_OVERLAND_CHEST}</v>
      </c>
      <c r="BG179" s="21" t="str">
        <f t="shared" si="5"/>
        <v>}, --Briarheart / Dornenherz   [Wrothgar, Wrothgar, Wrothgar]</v>
      </c>
    </row>
    <row r="180" spans="1:59" x14ac:dyDescent="0.25">
      <c r="A180" s="12">
        <v>213</v>
      </c>
      <c r="B180" t="s">
        <v>1011</v>
      </c>
      <c r="C180" t="s">
        <v>1012</v>
      </c>
      <c r="D180" s="3">
        <f>A180</f>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110"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C180" s="3" t="str">
        <f>IF(AB180&lt;&gt;"",IF(AB180&lt;&gt;"LIBSETS_DROP_MECHANIC_MONSTER_NAME",VLOOKUP(AB180,'LibSets constants'!$I$4:$L$1003,3,FALSE),""),"")</f>
        <v/>
      </c>
      <c r="AD180" s="3" t="str">
        <f>IF(AB180&lt;&gt;"",IF(AB180&lt;&gt;"LIBSETS_DROP_MECHANIC_MONSTER_NAME",VLOOKUP(AB180,'LibSets constants'!$I$4:$L$1003,4,FALSE),""),"")</f>
        <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IF(A180="???","--","")&amp;IF(F180&lt;&gt;"Not in the game (anymore)",IF(A180&lt;&gt;"",CONCATENATE("[",A180,"] = {wayshrines={")&amp;IF(K180&lt;&gt;"",CONCATENATE(K180,","),"")&amp;IF(L180&lt;&gt;"",CONCATENATE(L180,","),"")&amp;IF(M180&lt;&gt;"",CONCATENATE(M180,","),"")&amp;CONCATENATE("}")&amp;IF(VALUE(N180)&gt;0,CONCATENATE(", traitsNeeded=",N180),"")&amp;CONCATENATE(", dlcId=",IF(T180&lt;&gt;"",T180,"DLC_BASE_GAME")),""),"")</f>
        <v>[213] = {wayshrines={249,249,249,}, dlcId=DLC_ORSINIUM</v>
      </c>
      <c r="BD180" s="21" t="str">
        <f>IF(F180&lt;&gt;"Not in the game (anymore)",IF(A180&lt;&gt;"",IF(Q180&lt;&gt;"",CONCATENATE(", zoneIds={",Q180),"")&amp;IF(Z180&lt;&gt;"",CONCATENATE(",",Z180),"")&amp;IF(AF180&lt;&gt;"",CONCATENATE(",",AF180),"")&amp;IF(AK180&lt;&gt;"",CONCATENATE(",",AK180),"")&amp;IF(AP180&lt;&gt;"",CONCATENATE(",",AP180),"")&amp;IF(AU180&lt;&gt;"",CONCATENATE(",",AU180),"")&amp;IF(Q180&lt;&gt;"",CONCATENATE("}",""),"")&amp;IF(OR(I180="true",I180="false",I180&lt;&gt;""), CONCATENATE(", veteran=", I180), ""),""),"")</f>
        <v>, zoneIds={677,684,684}, veteran=false</v>
      </c>
      <c r="BE180" s="21" t="str">
        <f>IF(F180&lt;&gt;"Not in the game (anymore)",IF(A180&lt;&gt;"",", setType="&amp;G180,"")&amp;IF(J180="true",", multiTrialSet=true",""),"")</f>
        <v>, setType=LIBSETS_SETTYPE_ARENA</v>
      </c>
      <c r="BF180" s="21" t="str">
        <f t="shared" si="4"/>
        <v>, dropMechanic={LIBSETS_DROP_MECHANIC_ARENA_STAGE_CHEST}</v>
      </c>
      <c r="BG180" s="21" t="str">
        <f t="shared" si="5"/>
        <v>}, --Glorious Defender / Ruhmreicher Verteidiger   [Maelstrom Arena, Wrothgar, Wrothgar]</v>
      </c>
    </row>
    <row r="181" spans="1:59" x14ac:dyDescent="0.25">
      <c r="A181" s="12">
        <v>214</v>
      </c>
      <c r="B181" t="s">
        <v>1013</v>
      </c>
      <c r="C181" t="s">
        <v>1013</v>
      </c>
      <c r="D181" s="3">
        <f>A181</f>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110"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C181" s="43" t="str">
        <f>IF(AB181&lt;&gt;"",IF(AB181&lt;&gt;"LIBSETS_DROP_MECHANIC_MONSTER_NAME",VLOOKUP(AB181,'LibSets constants'!$I$4:$L$1003,3,FALSE),""),"")</f>
        <v/>
      </c>
      <c r="AD181" s="43" t="str">
        <f>IF(AB181&lt;&gt;"",IF(AB181&lt;&gt;"LIBSETS_DROP_MECHANIC_MONSTER_NAME",VLOOKUP(AB181,'LibSets constants'!$I$4:$L$1003,4,FALSE),""),"")</f>
        <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IF(A181="???","--","")&amp;IF(F181&lt;&gt;"Not in the game (anymore)",IF(A181&lt;&gt;"",CONCATENATE("[",A181,"] = {wayshrines={")&amp;IF(K181&lt;&gt;"",CONCATENATE(K181,","),"")&amp;IF(L181&lt;&gt;"",CONCATENATE(L181,","),"")&amp;IF(M181&lt;&gt;"",CONCATENATE(M181,","),"")&amp;CONCATENATE("}")&amp;IF(VALUE(N181)&gt;0,CONCATENATE(", traitsNeeded=",N181),"")&amp;CONCATENATE(", dlcId=",IF(T181&lt;&gt;"",T181,"DLC_BASE_GAME")),""),"")</f>
        <v>[214] = {wayshrines={249,249,249,}, dlcId=DLC_ORSINIUM</v>
      </c>
      <c r="BD181" s="21" t="str">
        <f>IF(F181&lt;&gt;"Not in the game (anymore)",IF(A181&lt;&gt;"",IF(Q181&lt;&gt;"",CONCATENATE(", zoneIds={",Q181),"")&amp;IF(Z181&lt;&gt;"",CONCATENATE(",",Z181),"")&amp;IF(AF181&lt;&gt;"",CONCATENATE(",",AF181),"")&amp;IF(AK181&lt;&gt;"",CONCATENATE(",",AK181),"")&amp;IF(AP181&lt;&gt;"",CONCATENATE(",",AP181),"")&amp;IF(AU181&lt;&gt;"",CONCATENATE(",",AU181),"")&amp;IF(Q181&lt;&gt;"",CONCATENATE("}",""),"")&amp;IF(OR(I181="true",I181="false",I181&lt;&gt;""), CONCATENATE(", veteran=", I181), ""),""),"")</f>
        <v>, zoneIds={677,684,684}, veteran=false</v>
      </c>
      <c r="BE181" s="21" t="str">
        <f>IF(F181&lt;&gt;"Not in the game (anymore)",IF(A181&lt;&gt;"",", setType="&amp;G181,"")&amp;IF(J181="true",", multiTrialSet=true",""),"")</f>
        <v>, setType=LIBSETS_SETTYPE_ARENA</v>
      </c>
      <c r="BF181" s="21" t="str">
        <f t="shared" si="4"/>
        <v>, dropMechanic={LIBSETS_DROP_MECHANIC_ARENA_STAGE_CHEST}</v>
      </c>
      <c r="BG181" s="21" t="str">
        <f t="shared" si="5"/>
        <v>}, --Para Bellum / Para Bellum   [Maelstrom Arena, Wrothgar, Wrothgar]</v>
      </c>
    </row>
    <row r="182" spans="1:59" x14ac:dyDescent="0.25">
      <c r="A182" s="12">
        <v>215</v>
      </c>
      <c r="B182" t="s">
        <v>1014</v>
      </c>
      <c r="C182" t="s">
        <v>1015</v>
      </c>
      <c r="D182" s="3">
        <f>A182</f>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110"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C182" s="3" t="str">
        <f>IF(AB182&lt;&gt;"",IF(AB182&lt;&gt;"LIBSETS_DROP_MECHANIC_MONSTER_NAME",VLOOKUP(AB182,'LibSets constants'!$I$4:$L$1003,3,FALSE),""),"")</f>
        <v/>
      </c>
      <c r="AD182" s="3" t="str">
        <f>IF(AB182&lt;&gt;"",IF(AB182&lt;&gt;"LIBSETS_DROP_MECHANIC_MONSTER_NAME",VLOOKUP(AB182,'LibSets constants'!$I$4:$L$1003,4,FALSE),""),"")</f>
        <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IF(A182="???","--","")&amp;IF(F182&lt;&gt;"Not in the game (anymore)",IF(A182&lt;&gt;"",CONCATENATE("[",A182,"] = {wayshrines={")&amp;IF(K182&lt;&gt;"",CONCATENATE(K182,","),"")&amp;IF(L182&lt;&gt;"",CONCATENATE(L182,","),"")&amp;IF(M182&lt;&gt;"",CONCATENATE(M182,","),"")&amp;CONCATENATE("}")&amp;IF(VALUE(N182)&gt;0,CONCATENATE(", traitsNeeded=",N182),"")&amp;CONCATENATE(", dlcId=",IF(T182&lt;&gt;"",T182,"DLC_BASE_GAME")),""),"")</f>
        <v>[215] = {wayshrines={249,249,249,}, dlcId=DLC_ORSINIUM</v>
      </c>
      <c r="BD182" s="21" t="str">
        <f>IF(F182&lt;&gt;"Not in the game (anymore)",IF(A182&lt;&gt;"",IF(Q182&lt;&gt;"",CONCATENATE(", zoneIds={",Q182),"")&amp;IF(Z182&lt;&gt;"",CONCATENATE(",",Z182),"")&amp;IF(AF182&lt;&gt;"",CONCATENATE(",",AF182),"")&amp;IF(AK182&lt;&gt;"",CONCATENATE(",",AK182),"")&amp;IF(AP182&lt;&gt;"",CONCATENATE(",",AP182),"")&amp;IF(AU182&lt;&gt;"",CONCATENATE(",",AU182),"")&amp;IF(Q182&lt;&gt;"",CONCATENATE("}",""),"")&amp;IF(OR(I182="true",I182="false",I182&lt;&gt;""), CONCATENATE(", veteran=", I182), ""),""),"")</f>
        <v>, zoneIds={677,684,684}, veteran=false</v>
      </c>
      <c r="BE182" s="21" t="str">
        <f>IF(F182&lt;&gt;"Not in the game (anymore)",IF(A182&lt;&gt;"",", setType="&amp;G182,"")&amp;IF(J182="true",", multiTrialSet=true",""),"")</f>
        <v>, setType=LIBSETS_SETTYPE_ARENA</v>
      </c>
      <c r="BF182" s="21" t="str">
        <f t="shared" si="4"/>
        <v>, dropMechanic={LIBSETS_DROP_MECHANIC_ARENA_STAGE_CHEST}</v>
      </c>
      <c r="BG182" s="21" t="str">
        <f t="shared" si="5"/>
        <v>}, --Elemental Succession / Elementarfolge   [Maelstrom Arena, Wrothgar, Wrothgar]</v>
      </c>
    </row>
    <row r="183" spans="1:59" x14ac:dyDescent="0.25">
      <c r="A183" s="12">
        <v>216</v>
      </c>
      <c r="B183" t="s">
        <v>1016</v>
      </c>
      <c r="C183" t="s">
        <v>1017</v>
      </c>
      <c r="D183" s="3">
        <f>A183</f>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110"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C183" s="3" t="str">
        <f>IF(AB183&lt;&gt;"",IF(AB183&lt;&gt;"LIBSETS_DROP_MECHANIC_MONSTER_NAME",VLOOKUP(AB183,'LibSets constants'!$I$4:$L$1003,3,FALSE),""),"")</f>
        <v/>
      </c>
      <c r="AD183" s="3" t="str">
        <f>IF(AB183&lt;&gt;"",IF(AB183&lt;&gt;"LIBSETS_DROP_MECHANIC_MONSTER_NAME",VLOOKUP(AB183,'LibSets constants'!$I$4:$L$1003,4,FALSE),""),"")</f>
        <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IF(A183="???","--","")&amp;IF(F183&lt;&gt;"Not in the game (anymore)",IF(A183&lt;&gt;"",CONCATENATE("[",A183,"] = {wayshrines={")&amp;IF(K183&lt;&gt;"",CONCATENATE(K183,","),"")&amp;IF(L183&lt;&gt;"",CONCATENATE(L183,","),"")&amp;IF(M183&lt;&gt;"",CONCATENATE(M183,","),"")&amp;CONCATENATE("}")&amp;IF(VALUE(N183)&gt;0,CONCATENATE(", traitsNeeded=",N183),"")&amp;CONCATENATE(", dlcId=",IF(T183&lt;&gt;"",T183,"DLC_BASE_GAME")),""),"")</f>
        <v>[216] = {wayshrines={249,249,249,}, dlcId=DLC_ORSINIUM</v>
      </c>
      <c r="BD183" s="21" t="str">
        <f>IF(F183&lt;&gt;"Not in the game (anymore)",IF(A183&lt;&gt;"",IF(Q183&lt;&gt;"",CONCATENATE(", zoneIds={",Q183),"")&amp;IF(Z183&lt;&gt;"",CONCATENATE(",",Z183),"")&amp;IF(AF183&lt;&gt;"",CONCATENATE(",",AF183),"")&amp;IF(AK183&lt;&gt;"",CONCATENATE(",",AK183),"")&amp;IF(AP183&lt;&gt;"",CONCATENATE(",",AP183),"")&amp;IF(AU183&lt;&gt;"",CONCATENATE(",",AU183),"")&amp;IF(Q183&lt;&gt;"",CONCATENATE("}",""),"")&amp;IF(OR(I183="true",I183="false",I183&lt;&gt;""), CONCATENATE(", veteran=", I183), ""),""),"")</f>
        <v>, zoneIds={677,684,684}, veteran=false</v>
      </c>
      <c r="BE183" s="21" t="str">
        <f>IF(F183&lt;&gt;"Not in the game (anymore)",IF(A183&lt;&gt;"",", setType="&amp;G183,"")&amp;IF(J183="true",", multiTrialSet=true",""),"")</f>
        <v>, setType=LIBSETS_SETTYPE_ARENA</v>
      </c>
      <c r="BF183" s="21" t="str">
        <f t="shared" si="4"/>
        <v>, dropMechanic={LIBSETS_DROP_MECHANIC_ARENA_STAGE_CHEST}</v>
      </c>
      <c r="BG183" s="21" t="str">
        <f t="shared" si="5"/>
        <v>}, --Hunt Leader / Jagdleiter   [Maelstrom Arena, Wrothgar, Wrothgar]</v>
      </c>
    </row>
    <row r="184" spans="1:59" x14ac:dyDescent="0.25">
      <c r="A184" s="12">
        <v>217</v>
      </c>
      <c r="B184" t="s">
        <v>1018</v>
      </c>
      <c r="C184" t="s">
        <v>1019</v>
      </c>
      <c r="D184" s="3">
        <f>A184</f>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110"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C184" s="3" t="str">
        <f>IF(AB184&lt;&gt;"",IF(AB184&lt;&gt;"LIBSETS_DROP_MECHANIC_MONSTER_NAME",VLOOKUP(AB184,'LibSets constants'!$I$4:$L$1003,3,FALSE),""),"")</f>
        <v/>
      </c>
      <c r="AD184" s="3" t="str">
        <f>IF(AB184&lt;&gt;"",IF(AB184&lt;&gt;"LIBSETS_DROP_MECHANIC_MONSTER_NAME",VLOOKUP(AB184,'LibSets constants'!$I$4:$L$1003,4,FALSE),""),"")</f>
        <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IF(A184="???","--","")&amp;IF(F184&lt;&gt;"Not in the game (anymore)",IF(A184&lt;&gt;"",CONCATENATE("[",A184,"] = {wayshrines={")&amp;IF(K184&lt;&gt;"",CONCATENATE(K184,","),"")&amp;IF(L184&lt;&gt;"",CONCATENATE(L184,","),"")&amp;IF(M184&lt;&gt;"",CONCATENATE(M184,","),"")&amp;CONCATENATE("}")&amp;IF(VALUE(N184)&gt;0,CONCATENATE(", traitsNeeded=",N184),"")&amp;CONCATENATE(", dlcId=",IF(T184&lt;&gt;"",T184,"DLC_BASE_GAME")),""),"")</f>
        <v>[217] = {wayshrines={249,249,249,}, dlcId=DLC_ORSINIUM</v>
      </c>
      <c r="BD184" s="21" t="str">
        <f>IF(F184&lt;&gt;"Not in the game (anymore)",IF(A184&lt;&gt;"",IF(Q184&lt;&gt;"",CONCATENATE(", zoneIds={",Q184),"")&amp;IF(Z184&lt;&gt;"",CONCATENATE(",",Z184),"")&amp;IF(AF184&lt;&gt;"",CONCATENATE(",",AF184),"")&amp;IF(AK184&lt;&gt;"",CONCATENATE(",",AK184),"")&amp;IF(AP184&lt;&gt;"",CONCATENATE(",",AP184),"")&amp;IF(AU184&lt;&gt;"",CONCATENATE(",",AU184),"")&amp;IF(Q184&lt;&gt;"",CONCATENATE("}",""),"")&amp;IF(OR(I184="true",I184="false",I184&lt;&gt;""), CONCATENATE(", veteran=", I184), ""),""),"")</f>
        <v>, zoneIds={677,684,684}, veteran=false</v>
      </c>
      <c r="BE184" s="21" t="str">
        <f>IF(F184&lt;&gt;"Not in the game (anymore)",IF(A184&lt;&gt;"",", setType="&amp;G184,"")&amp;IF(J184="true",", multiTrialSet=true",""),"")</f>
        <v>, setType=LIBSETS_SETTYPE_ARENA</v>
      </c>
      <c r="BF184" s="21" t="str">
        <f t="shared" si="4"/>
        <v>, dropMechanic={LIBSETS_DROP_MECHANIC_ARENA_STAGE_CHEST}</v>
      </c>
      <c r="BG184" s="21" t="str">
        <f t="shared" si="5"/>
        <v>}, --Winterborn / Winterkind   [Maelstrom Arena, Wrothgar, Wrothgar]</v>
      </c>
    </row>
    <row r="185" spans="1:59" x14ac:dyDescent="0.25">
      <c r="A185" s="12">
        <v>218</v>
      </c>
      <c r="B185" t="s">
        <v>1020</v>
      </c>
      <c r="C185" t="s">
        <v>2602</v>
      </c>
      <c r="D185" s="3">
        <f>A185</f>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110"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t="str">
        <f>IF(AND(G185&lt;&gt;"LIBSETS_SETTYPE_BATTLEGROUND",G185&lt;&gt;"LIBSETS_SETTYPE_SPECIAL"),IF(AL185&lt;&gt;"",VLOOKUP(AL185,'ESO zone constants'!$D$3:$H$4953,5,FALSE),""),"")</f>
        <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IF(A185="???","--","")&amp;IF(F185&lt;&gt;"Not in the game (anymore)",IF(A185&lt;&gt;"",CONCATENATE("[",A185,"] = {wayshrines={")&amp;IF(K185&lt;&gt;"",CONCATENATE(K185,","),"")&amp;IF(L185&lt;&gt;"",CONCATENATE(L185,","),"")&amp;IF(M185&lt;&gt;"",CONCATENATE(M185,","),"")&amp;CONCATENATE("}")&amp;IF(VALUE(N185)&gt;0,CONCATENATE(", traitsNeeded=",N185),"")&amp;CONCATENATE(", dlcId=",IF(T185&lt;&gt;"",T185,"DLC_BASE_GAME")),""),"")</f>
        <v>[218] = {wayshrines={244,244,244,}, dlcId=DLC_ORSINIUM</v>
      </c>
      <c r="BD185" s="21" t="str">
        <f>IF(F185&lt;&gt;"Not in the game (anymore)",IF(A185&lt;&gt;"",IF(Q185&lt;&gt;"",CONCATENATE(", zoneIds={",Q185),"")&amp;IF(Z185&lt;&gt;"",CONCATENATE(",",Z185),"")&amp;IF(AF185&lt;&gt;"",CONCATENATE(",",AF185),"")&amp;IF(AK185&lt;&gt;"",CONCATENATE(",",AK185),"")&amp;IF(AP185&lt;&gt;"",CONCATENATE(",",AP185),"")&amp;IF(AU185&lt;&gt;"",CONCATENATE(",",AU185),"")&amp;IF(Q185&lt;&gt;"",CONCATENATE("}",""),"")&amp;IF(OR(I185="true",I185="false",I185&lt;&gt;""), CONCATENATE(", veteran=", I185), ""),""),"")</f>
        <v>, zoneIds={684,684,684}, veteran=false</v>
      </c>
      <c r="BE185" s="21" t="str">
        <f>IF(F185&lt;&gt;"Not in the game (anymore)",IF(A185&lt;&gt;"",", setType="&amp;G185,"")&amp;IF(J185="true",", multiTrialSet=true",""),"")</f>
        <v>, setType=LIBSETS_SETTYPE_OVERLAND</v>
      </c>
      <c r="BF185" s="21" t="str">
        <f t="shared" si="4"/>
        <v>, dropMechanic={LIBSETS_DROP_MECHANIC_OVERLAND_BOSS_DELVE,LIBSETS_DROP_MECHANIC_OVERLAND_WORLDBOSS,LIBSETS_DROP_MECHANIC_OVERLAND_BOSS_PUBLIC_DUNGEON,LIBSETS_DROP_MECHANIC_OVERLAND_CHEST}</v>
      </c>
      <c r="BG185" s="21" t="str">
        <f t="shared" si="5"/>
        <v>}, --Trinimac\'s Valor / Trinimacs Heldenmut   [Wrothgar, Wrothgar, Wrothgar]</v>
      </c>
    </row>
    <row r="186" spans="1:59" x14ac:dyDescent="0.25">
      <c r="A186" s="5">
        <v>219</v>
      </c>
      <c r="B186" t="s">
        <v>1021</v>
      </c>
      <c r="C186" t="s">
        <v>1021</v>
      </c>
      <c r="D186" s="3">
        <f>A186</f>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110"/>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C186" s="43" t="str">
        <f>IF(AB186&lt;&gt;"",IF(AB186&lt;&gt;"LIBSETS_DROP_MECHANIC_MONSTER_NAME",VLOOKUP(AB186,'LibSets constants'!$I$4:$L$1003,3,FALSE),""),"")</f>
        <v/>
      </c>
      <c r="AD186" s="43" t="str">
        <f>IF(AB186&lt;&gt;"",IF(AB186&lt;&gt;"LIBSETS_DROP_MECHANIC_MONSTER_NAME",VLOOKUP(AB186,'LibSets constants'!$I$4:$L$1003,4,FALSE),""),"")</f>
        <v/>
      </c>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IF(A186="???","--","")&amp;IF(F186&lt;&gt;"Not in the game (anymore)",IF(A186&lt;&gt;"",CONCATENATE("[",A186,"] = {wayshrines={")&amp;IF(K186&lt;&gt;"",CONCATENATE(K186,","),"")&amp;IF(L186&lt;&gt;"",CONCATENATE(L186,","),"")&amp;IF(M186&lt;&gt;"",CONCATENATE(M186,","),"")&amp;CONCATENATE("}")&amp;IF(VALUE(N186)&gt;0,CONCATENATE(", traitsNeeded=",N186),"")&amp;CONCATENATE(", dlcId=",IF(T186&lt;&gt;"",T186,"DLC_BASE_GAME")),""),"")</f>
        <v>[219] = {wayshrines={237,237,237,}, traitsNeeded=9, dlcId=DLC_ORSINIUM</v>
      </c>
      <c r="BD186" s="21" t="str">
        <f>IF(F186&lt;&gt;"Not in the game (anymore)",IF(A186&lt;&gt;"",IF(Q186&lt;&gt;"",CONCATENATE(", zoneIds={",Q186),"")&amp;IF(Z186&lt;&gt;"",CONCATENATE(",",Z186),"")&amp;IF(AF186&lt;&gt;"",CONCATENATE(",",AF186),"")&amp;IF(AK186&lt;&gt;"",CONCATENATE(",",AK186),"")&amp;IF(AP186&lt;&gt;"",CONCATENATE(",",AP186),"")&amp;IF(AU186&lt;&gt;"",CONCATENATE(",",AU186),"")&amp;IF(Q186&lt;&gt;"",CONCATENATE("}",""),"")&amp;IF(OR(I186="true",I186="false",I186&lt;&gt;""), CONCATENATE(", veteran=", I186), ""),""),"")</f>
        <v>, zoneIds={684,684,684}, veteran=false</v>
      </c>
      <c r="BE186" s="21" t="str">
        <f>IF(F186&lt;&gt;"Not in the game (anymore)",IF(A186&lt;&gt;"",", setType="&amp;G186,"")&amp;IF(J186="true",", multiTrialSet=true",""),"")</f>
        <v>, setType=LIBSETS_SETTYPE_CRAFTED</v>
      </c>
      <c r="BF186" s="21" t="str">
        <f t="shared" si="4"/>
        <v/>
      </c>
      <c r="BG186" s="21" t="str">
        <f t="shared" si="5"/>
        <v>}, --Morkuldin / Morkuldin   [Wrothgar, Wrothgar, Wrothgar]</v>
      </c>
    </row>
    <row r="187" spans="1:59" x14ac:dyDescent="0.25">
      <c r="A187" s="5">
        <v>224</v>
      </c>
      <c r="B187" t="s">
        <v>1022</v>
      </c>
      <c r="C187" t="s">
        <v>2603</v>
      </c>
      <c r="D187" s="3">
        <f>A187</f>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110"/>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C187" s="43" t="str">
        <f>IF(AB187&lt;&gt;"",IF(AB187&lt;&gt;"LIBSETS_DROP_MECHANIC_MONSTER_NAME",VLOOKUP(AB187,'LibSets constants'!$I$4:$L$1003,3,FALSE),""),"")</f>
        <v/>
      </c>
      <c r="AD187" s="43" t="str">
        <f>IF(AB187&lt;&gt;"",IF(AB187&lt;&gt;"LIBSETS_DROP_MECHANIC_MONSTER_NAME",VLOOKUP(AB187,'LibSets constants'!$I$4:$L$1003,4,FALSE),""),"")</f>
        <v/>
      </c>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IF(A187="???","--","")&amp;IF(F187&lt;&gt;"Not in the game (anymore)",IF(A187&lt;&gt;"",CONCATENATE("[",A187,"] = {wayshrines={")&amp;IF(K187&lt;&gt;"",CONCATENATE(K187,","),"")&amp;IF(L187&lt;&gt;"",CONCATENATE(L187,","),"")&amp;IF(M187&lt;&gt;"",CONCATENATE(M187,","),"")&amp;CONCATENATE("}")&amp;IF(VALUE(N187)&gt;0,CONCATENATE(", traitsNeeded=",N187),"")&amp;CONCATENATE(", dlcId=",IF(T187&lt;&gt;"",T187,"DLC_BASE_GAME")),""),"")</f>
        <v>[224] = {wayshrines={257,257,257,}, traitsNeeded=5, dlcId=DLC_THIEVES_GUILD</v>
      </c>
      <c r="BD187" s="21" t="str">
        <f>IF(F187&lt;&gt;"Not in the game (anymore)",IF(A187&lt;&gt;"",IF(Q187&lt;&gt;"",CONCATENATE(", zoneIds={",Q187),"")&amp;IF(Z187&lt;&gt;"",CONCATENATE(",",Z187),"")&amp;IF(AF187&lt;&gt;"",CONCATENATE(",",AF187),"")&amp;IF(AK187&lt;&gt;"",CONCATENATE(",",AK187),"")&amp;IF(AP187&lt;&gt;"",CONCATENATE(",",AP187),"")&amp;IF(AU187&lt;&gt;"",CONCATENATE(",",AU187),"")&amp;IF(Q187&lt;&gt;"",CONCATENATE("}",""),"")&amp;IF(OR(I187="true",I187="false",I187&lt;&gt;""), CONCATENATE(", veteran=", I187), ""),""),"")</f>
        <v>, zoneIds={816,816,816}, veteran=false</v>
      </c>
      <c r="BE187" s="21" t="str">
        <f>IF(F187&lt;&gt;"Not in the game (anymore)",IF(A187&lt;&gt;"",", setType="&amp;G187,"")&amp;IF(J187="true",", multiTrialSet=true",""),"")</f>
        <v>, setType=LIBSETS_SETTYPE_CRAFTED</v>
      </c>
      <c r="BF187" s="21" t="str">
        <f t="shared" si="4"/>
        <v/>
      </c>
      <c r="BG187" s="21" t="str">
        <f t="shared" si="5"/>
        <v>}, --Tava\'s Favor / Tavas Gunst   [Hew's Bane, Hew's Bane, Hew's Bane]</v>
      </c>
    </row>
    <row r="188" spans="1:59" x14ac:dyDescent="0.25">
      <c r="A188" s="5">
        <v>225</v>
      </c>
      <c r="B188" t="s">
        <v>1023</v>
      </c>
      <c r="C188" t="s">
        <v>1024</v>
      </c>
      <c r="D188" s="3">
        <f>A188</f>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110"/>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C188" s="3" t="str">
        <f>IF(AB188&lt;&gt;"",IF(AB188&lt;&gt;"LIBSETS_DROP_MECHANIC_MONSTER_NAME",VLOOKUP(AB188,'LibSets constants'!$I$4:$L$1003,3,FALSE),""),"")</f>
        <v/>
      </c>
      <c r="AD188" s="3" t="str">
        <f>IF(AB188&lt;&gt;"",IF(AB188&lt;&gt;"LIBSETS_DROP_MECHANIC_MONSTER_NAME",VLOOKUP(AB188,'LibSets constants'!$I$4:$L$1003,4,FALSE),""),"")</f>
        <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IF(A188="???","--","")&amp;IF(F188&lt;&gt;"Not in the game (anymore)",IF(A188&lt;&gt;"",CONCATENATE("[",A188,"] = {wayshrines={")&amp;IF(K188&lt;&gt;"",CONCATENATE(K188,","),"")&amp;IF(L188&lt;&gt;"",CONCATENATE(L188,","),"")&amp;IF(M188&lt;&gt;"",CONCATENATE(M188,","),"")&amp;CONCATENATE("}")&amp;IF(VALUE(N188)&gt;0,CONCATENATE(", traitsNeeded=",N188),"")&amp;CONCATENATE(", dlcId=",IF(T188&lt;&gt;"",T188,"DLC_BASE_GAME")),""),"")</f>
        <v>[225] = {wayshrines={257,257,257,}, traitsNeeded=7, dlcId=DLC_THIEVES_GUILD</v>
      </c>
      <c r="BD188" s="21" t="str">
        <f>IF(F188&lt;&gt;"Not in the game (anymore)",IF(A188&lt;&gt;"",IF(Q188&lt;&gt;"",CONCATENATE(", zoneIds={",Q188),"")&amp;IF(Z188&lt;&gt;"",CONCATENATE(",",Z188),"")&amp;IF(AF188&lt;&gt;"",CONCATENATE(",",AF188),"")&amp;IF(AK188&lt;&gt;"",CONCATENATE(",",AK188),"")&amp;IF(AP188&lt;&gt;"",CONCATENATE(",",AP188),"")&amp;IF(AU188&lt;&gt;"",CONCATENATE(",",AU188),"")&amp;IF(Q188&lt;&gt;"",CONCATENATE("}",""),"")&amp;IF(OR(I188="true",I188="false",I188&lt;&gt;""), CONCATENATE(", veteran=", I188), ""),""),"")</f>
        <v>, zoneIds={816,816,816}, veteran=false</v>
      </c>
      <c r="BE188" s="21" t="str">
        <f>IF(F188&lt;&gt;"Not in the game (anymore)",IF(A188&lt;&gt;"",", setType="&amp;G188,"")&amp;IF(J188="true",", multiTrialSet=true",""),"")</f>
        <v>, setType=LIBSETS_SETTYPE_CRAFTED</v>
      </c>
      <c r="BF188" s="21" t="str">
        <f t="shared" si="4"/>
        <v/>
      </c>
      <c r="BG188" s="21" t="str">
        <f t="shared" si="5"/>
        <v>}, --Clever Alchemist / Schlauer Alchemist   [Hew's Bane, Hew's Bane, Hew's Bane]</v>
      </c>
    </row>
    <row r="189" spans="1:59" x14ac:dyDescent="0.25">
      <c r="A189" s="5">
        <v>226</v>
      </c>
      <c r="B189" t="s">
        <v>1025</v>
      </c>
      <c r="C189" t="s">
        <v>1026</v>
      </c>
      <c r="D189" s="3">
        <f>A189</f>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110"/>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C189" s="3" t="str">
        <f>IF(AB189&lt;&gt;"",IF(AB189&lt;&gt;"LIBSETS_DROP_MECHANIC_MONSTER_NAME",VLOOKUP(AB189,'LibSets constants'!$I$4:$L$1003,3,FALSE),""),"")</f>
        <v/>
      </c>
      <c r="AD189" s="3" t="str">
        <f>IF(AB189&lt;&gt;"",IF(AB189&lt;&gt;"LIBSETS_DROP_MECHANIC_MONSTER_NAME",VLOOKUP(AB189,'LibSets constants'!$I$4:$L$1003,4,FALSE),""),"")</f>
        <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IF(A189="???","--","")&amp;IF(F189&lt;&gt;"Not in the game (anymore)",IF(A189&lt;&gt;"",CONCATENATE("[",A189,"] = {wayshrines={")&amp;IF(K189&lt;&gt;"",CONCATENATE(K189,","),"")&amp;IF(L189&lt;&gt;"",CONCATENATE(L189,","),"")&amp;IF(M189&lt;&gt;"",CONCATENATE(M189,","),"")&amp;CONCATENATE("}")&amp;IF(VALUE(N189)&gt;0,CONCATENATE(", traitsNeeded=",N189),"")&amp;CONCATENATE(", dlcId=",IF(T189&lt;&gt;"",T189,"DLC_BASE_GAME")),""),"")</f>
        <v>[226] = {wayshrines={255,255,255,}, traitsNeeded=9, dlcId=DLC_THIEVES_GUILD</v>
      </c>
      <c r="BD189" s="21" t="str">
        <f>IF(F189&lt;&gt;"Not in the game (anymore)",IF(A189&lt;&gt;"",IF(Q189&lt;&gt;"",CONCATENATE(", zoneIds={",Q189),"")&amp;IF(Z189&lt;&gt;"",CONCATENATE(",",Z189),"")&amp;IF(AF189&lt;&gt;"",CONCATENATE(",",AF189),"")&amp;IF(AK189&lt;&gt;"",CONCATENATE(",",AK189),"")&amp;IF(AP189&lt;&gt;"",CONCATENATE(",",AP189),"")&amp;IF(AU189&lt;&gt;"",CONCATENATE(",",AU189),"")&amp;IF(Q189&lt;&gt;"",CONCATENATE("}",""),"")&amp;IF(OR(I189="true",I189="false",I189&lt;&gt;""), CONCATENATE(", veteran=", I189), ""),""),"")</f>
        <v>, zoneIds={816,816,816}, veteran=false</v>
      </c>
      <c r="BE189" s="21" t="str">
        <f>IF(F189&lt;&gt;"Not in the game (anymore)",IF(A189&lt;&gt;"",", setType="&amp;G189,"")&amp;IF(J189="true",", multiTrialSet=true",""),"")</f>
        <v>, setType=LIBSETS_SETTYPE_CRAFTED</v>
      </c>
      <c r="BF189" s="21" t="str">
        <f t="shared" si="4"/>
        <v/>
      </c>
      <c r="BG189" s="21" t="str">
        <f t="shared" si="5"/>
        <v>}, --Eternal Hunt / Ewige Jagd   [Hew's Bane, Hew's Bane, Hew's Bane]</v>
      </c>
    </row>
    <row r="190" spans="1:59" x14ac:dyDescent="0.25">
      <c r="A190" s="12">
        <v>227</v>
      </c>
      <c r="B190" t="s">
        <v>1027</v>
      </c>
      <c r="C190" t="s">
        <v>2604</v>
      </c>
      <c r="D190" s="3">
        <f>A190</f>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110"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t="str">
        <f>IF(AND(G190&lt;&gt;"LIBSETS_SETTYPE_BATTLEGROUND",G190&lt;&gt;"LIBSETS_SETTYPE_SPECIAL"),IF(AL190&lt;&gt;"",VLOOKUP(AL190,'ESO zone constants'!$D$3:$H$4953,5,FALSE),""),"")</f>
        <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IF(A190="???","--","")&amp;IF(F190&lt;&gt;"Not in the game (anymore)",IF(A190&lt;&gt;"",CONCATENATE("[",A190,"] = {wayshrines={")&amp;IF(K190&lt;&gt;"",CONCATENATE(K190,","),"")&amp;IF(L190&lt;&gt;"",CONCATENATE(L190,","),"")&amp;IF(M190&lt;&gt;"",CONCATENATE(M190,","),"")&amp;CONCATENATE("}")&amp;IF(VALUE(N190)&gt;0,CONCATENATE(", traitsNeeded=",N190),"")&amp;CONCATENATE(", dlcId=",IF(T190&lt;&gt;"",T190,"DLC_BASE_GAME")),""),"")</f>
        <v>[227] = {wayshrines={255,255,255,}, dlcId=DLC_THIEVES_GUILD</v>
      </c>
      <c r="BD190" s="21" t="str">
        <f>IF(F190&lt;&gt;"Not in the game (anymore)",IF(A190&lt;&gt;"",IF(Q190&lt;&gt;"",CONCATENATE(", zoneIds={",Q190),"")&amp;IF(Z190&lt;&gt;"",CONCATENATE(",",Z190),"")&amp;IF(AF190&lt;&gt;"",CONCATENATE(",",AF190),"")&amp;IF(AK190&lt;&gt;"",CONCATENATE(",",AK190),"")&amp;IF(AP190&lt;&gt;"",CONCATENATE(",",AP190),"")&amp;IF(AU190&lt;&gt;"",CONCATENATE(",",AU190),"")&amp;IF(Q190&lt;&gt;"",CONCATENATE("}",""),"")&amp;IF(OR(I190="true",I190="false",I190&lt;&gt;""), CONCATENATE(", veteran=", I190), ""),""),"")</f>
        <v>, zoneIds={816,816,816}, veteran=false</v>
      </c>
      <c r="BE190" s="21" t="str">
        <f>IF(F190&lt;&gt;"Not in the game (anymore)",IF(A190&lt;&gt;"",", setType="&amp;G190,"")&amp;IF(J190="true",", multiTrialSet=true",""),"")</f>
        <v>, setType=LIBSETS_SETTYPE_OVERLAND</v>
      </c>
      <c r="BF190" s="21" t="str">
        <f t="shared" si="4"/>
        <v>, isProcSetAllowedInPvP=1, dropMechanic={LIBSETS_DROP_MECHANIC_OVERLAND_BOSS_DELVE,LIBSETS_DROP_MECHANIC_OVERLAND_WORLDBOSS,LIBSETS_DROP_MECHANIC_OVERLAND_BOSS_PUBLIC_DUNGEON,LIBSETS_DROP_MECHANIC_OVERLAND_CHEST}</v>
      </c>
      <c r="BG190" s="21" t="str">
        <f t="shared" si="5"/>
        <v>}, --Bahraha\'s Curse / Bahrahas Fluch   [Hew's Bane, Hew's Bane, Hew's Bane]</v>
      </c>
    </row>
    <row r="191" spans="1:59" x14ac:dyDescent="0.25">
      <c r="A191" s="12">
        <v>228</v>
      </c>
      <c r="B191" t="s">
        <v>1028</v>
      </c>
      <c r="C191" t="s">
        <v>2605</v>
      </c>
      <c r="D191" s="3">
        <f>A191</f>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110"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t="str">
        <f>IF(AND(G191&lt;&gt;"LIBSETS_SETTYPE_BATTLEGROUND",G191&lt;&gt;"LIBSETS_SETTYPE_SPECIAL"),IF(AL191&lt;&gt;"",VLOOKUP(AL191,'ESO zone constants'!$D$3:$H$4953,5,FALSE),""),"")</f>
        <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IF(A191="???","--","")&amp;IF(F191&lt;&gt;"Not in the game (anymore)",IF(A191&lt;&gt;"",CONCATENATE("[",A191,"] = {wayshrines={")&amp;IF(K191&lt;&gt;"",CONCATENATE(K191,","),"")&amp;IF(L191&lt;&gt;"",CONCATENATE(L191,","),"")&amp;IF(M191&lt;&gt;"",CONCATENATE(M191,","),"")&amp;CONCATENATE("}")&amp;IF(VALUE(N191)&gt;0,CONCATENATE(", traitsNeeded=",N191),"")&amp;CONCATENATE(", dlcId=",IF(T191&lt;&gt;"",T191,"DLC_BASE_GAME")),""),"")</f>
        <v>[228] = {wayshrines={255,255,255,}, dlcId=DLC_THIEVES_GUILD</v>
      </c>
      <c r="BD191" s="21" t="str">
        <f>IF(F191&lt;&gt;"Not in the game (anymore)",IF(A191&lt;&gt;"",IF(Q191&lt;&gt;"",CONCATENATE(", zoneIds={",Q191),"")&amp;IF(Z191&lt;&gt;"",CONCATENATE(",",Z191),"")&amp;IF(AF191&lt;&gt;"",CONCATENATE(",",AF191),"")&amp;IF(AK191&lt;&gt;"",CONCATENATE(",",AK191),"")&amp;IF(AP191&lt;&gt;"",CONCATENATE(",",AP191),"")&amp;IF(AU191&lt;&gt;"",CONCATENATE(",",AU191),"")&amp;IF(Q191&lt;&gt;"",CONCATENATE("}",""),"")&amp;IF(OR(I191="true",I191="false",I191&lt;&gt;""), CONCATENATE(", veteran=", I191), ""),""),"")</f>
        <v>, zoneIds={816,816,816}, veteran=false</v>
      </c>
      <c r="BE191" s="21" t="str">
        <f>IF(F191&lt;&gt;"Not in the game (anymore)",IF(A191&lt;&gt;"",", setType="&amp;G191,"")&amp;IF(J191="true",", multiTrialSet=true",""),"")</f>
        <v>, setType=LIBSETS_SETTYPE_OVERLAND</v>
      </c>
      <c r="BF191" s="21" t="str">
        <f t="shared" si="4"/>
        <v>, isProcSetAllowedInPvP=1, dropMechanic={LIBSETS_DROP_MECHANIC_OVERLAND_BOSS_DELVE,LIBSETS_DROP_MECHANIC_OVERLAND_WORLDBOSS,LIBSETS_DROP_MECHANIC_OVERLAND_BOSS_PUBLIC_DUNGEON,LIBSETS_DROP_MECHANIC_OVERLAND_CHEST}</v>
      </c>
      <c r="BG191" s="21" t="str">
        <f t="shared" si="5"/>
        <v>}, --Syvarra\'s Scales / Syvarras Schuppen   [Hew's Bane, Hew's Bane, Hew's Bane]</v>
      </c>
    </row>
    <row r="192" spans="1:59" x14ac:dyDescent="0.25">
      <c r="A192" s="12">
        <v>229</v>
      </c>
      <c r="B192" t="s">
        <v>1029</v>
      </c>
      <c r="C192" t="s">
        <v>1030</v>
      </c>
      <c r="D192" s="3">
        <f>A192</f>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110" t="s">
        <v>3352</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IF(A192="???","--","")&amp;IF(F192&lt;&gt;"Not in the game (anymore)",IF(A192&lt;&gt;"",CONCATENATE("[",A192,"] = {wayshrines={")&amp;IF(K192&lt;&gt;"",CONCATENATE(K192,","),"")&amp;IF(L192&lt;&gt;"",CONCATENATE(L192,","),"")&amp;IF(M192&lt;&gt;"",CONCATENATE(M192,","),"")&amp;CONCATENATE("}")&amp;IF(VALUE(N192)&gt;0,CONCATENATE(", traitsNeeded=",N192),"")&amp;CONCATENATE(", dlcId=",IF(T192&lt;&gt;"",T192,"DLC_BASE_GAME")),""),"")</f>
        <v>[229] = {wayshrines={258,258,258,}, dlcId=DLC_THIEVES_GUILD</v>
      </c>
      <c r="BD192" s="21" t="str">
        <f>IF(F192&lt;&gt;"Not in the game (anymore)",IF(A192&lt;&gt;"",IF(Q192&lt;&gt;"",CONCATENATE(", zoneIds={",Q192),"")&amp;IF(Z192&lt;&gt;"",CONCATENATE(",",Z192),"")&amp;IF(AF192&lt;&gt;"",CONCATENATE(",",AF192),"")&amp;IF(AK192&lt;&gt;"",CONCATENATE(",",AK192),"")&amp;IF(AP192&lt;&gt;"",CONCATENATE(",",AP192),"")&amp;IF(AU192&lt;&gt;"",CONCATENATE(",",AU192),"")&amp;IF(Q192&lt;&gt;"",CONCATENATE("}",""),"")&amp;IF(OR(I192="true",I192="false",I192&lt;&gt;""), CONCATENATE(", veteran=", I192), ""),""),"")</f>
        <v>, zoneIds={725,382,382}, veteran=false</v>
      </c>
      <c r="BE192" s="21" t="str">
        <f>IF(F192&lt;&gt;"Not in the game (anymore)",IF(A192&lt;&gt;"",", setType="&amp;G192,"")&amp;IF(J192="true",", multiTrialSet=true",""),"")</f>
        <v>, setType=LIBSETS_SETTYPE_TRIAL</v>
      </c>
      <c r="BF192" s="21" t="str">
        <f t="shared" si="4"/>
        <v>, dropMechanic={LIBSETS_DROP_MECHANIC_TRIAL_BOSS}</v>
      </c>
      <c r="BG192" s="21" t="str">
        <f t="shared" si="5"/>
        <v>}, --Twilight Remedy / Zwielichtgenesung   [Maw of Lorkhaj, Reaper's March, Reaper's March]</v>
      </c>
    </row>
    <row r="193" spans="1:59" x14ac:dyDescent="0.25">
      <c r="A193" s="12">
        <v>230</v>
      </c>
      <c r="B193" t="s">
        <v>1031</v>
      </c>
      <c r="C193" t="s">
        <v>1032</v>
      </c>
      <c r="D193" s="3">
        <f>A193</f>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110" t="s">
        <v>3352</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IF(A193="???","--","")&amp;IF(F193&lt;&gt;"Not in the game (anymore)",IF(A193&lt;&gt;"",CONCATENATE("[",A193,"] = {wayshrines={")&amp;IF(K193&lt;&gt;"",CONCATENATE(K193,","),"")&amp;IF(L193&lt;&gt;"",CONCATENATE(L193,","),"")&amp;IF(M193&lt;&gt;"",CONCATENATE(M193,","),"")&amp;CONCATENATE("}")&amp;IF(VALUE(N193)&gt;0,CONCATENATE(", traitsNeeded=",N193),"")&amp;CONCATENATE(", dlcId=",IF(T193&lt;&gt;"",T193,"DLC_BASE_GAME")),""),"")</f>
        <v>[230] = {wayshrines={258,258,258,}, dlcId=DLC_THIEVES_GUILD</v>
      </c>
      <c r="BD193" s="21" t="str">
        <f>IF(F193&lt;&gt;"Not in the game (anymore)",IF(A193&lt;&gt;"",IF(Q193&lt;&gt;"",CONCATENATE(", zoneIds={",Q193),"")&amp;IF(Z193&lt;&gt;"",CONCATENATE(",",Z193),"")&amp;IF(AF193&lt;&gt;"",CONCATENATE(",",AF193),"")&amp;IF(AK193&lt;&gt;"",CONCATENATE(",",AK193),"")&amp;IF(AP193&lt;&gt;"",CONCATENATE(",",AP193),"")&amp;IF(AU193&lt;&gt;"",CONCATENATE(",",AU193),"")&amp;IF(Q193&lt;&gt;"",CONCATENATE("}",""),"")&amp;IF(OR(I193="true",I193="false",I193&lt;&gt;""), CONCATENATE(", veteran=", I193), ""),""),"")</f>
        <v>, zoneIds={725,382,382}, veteran=false</v>
      </c>
      <c r="BE193" s="21" t="str">
        <f>IF(F193&lt;&gt;"Not in the game (anymore)",IF(A193&lt;&gt;"",", setType="&amp;G193,"")&amp;IF(J193="true",", multiTrialSet=true",""),"")</f>
        <v>, setType=LIBSETS_SETTYPE_TRIAL</v>
      </c>
      <c r="BF193" s="21" t="str">
        <f t="shared" si="4"/>
        <v>, dropMechanic={LIBSETS_DROP_MECHANIC_TRIAL_BOSS}</v>
      </c>
      <c r="BG193" s="21" t="str">
        <f t="shared" si="5"/>
        <v>}, --Moondancer / Mondtänzer   [Maw of Lorkhaj, Reaper's March, Reaper's March]</v>
      </c>
    </row>
    <row r="194" spans="1:59" x14ac:dyDescent="0.25">
      <c r="A194" s="12">
        <v>231</v>
      </c>
      <c r="B194" t="s">
        <v>1033</v>
      </c>
      <c r="C194" t="s">
        <v>1034</v>
      </c>
      <c r="D194" s="3">
        <f>A194</f>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110" t="s">
        <v>3352</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IF(A194="???","--","")&amp;IF(F194&lt;&gt;"Not in the game (anymore)",IF(A194&lt;&gt;"",CONCATENATE("[",A194,"] = {wayshrines={")&amp;IF(K194&lt;&gt;"",CONCATENATE(K194,","),"")&amp;IF(L194&lt;&gt;"",CONCATENATE(L194,","),"")&amp;IF(M194&lt;&gt;"",CONCATENATE(M194,","),"")&amp;CONCATENATE("}")&amp;IF(VALUE(N194)&gt;0,CONCATENATE(", traitsNeeded=",N194),"")&amp;CONCATENATE(", dlcId=",IF(T194&lt;&gt;"",T194,"DLC_BASE_GAME")),""),"")</f>
        <v>[231] = {wayshrines={258,258,258,}, dlcId=DLC_THIEVES_GUILD</v>
      </c>
      <c r="BD194" s="21" t="str">
        <f>IF(F194&lt;&gt;"Not in the game (anymore)",IF(A194&lt;&gt;"",IF(Q194&lt;&gt;"",CONCATENATE(", zoneIds={",Q194),"")&amp;IF(Z194&lt;&gt;"",CONCATENATE(",",Z194),"")&amp;IF(AF194&lt;&gt;"",CONCATENATE(",",AF194),"")&amp;IF(AK194&lt;&gt;"",CONCATENATE(",",AK194),"")&amp;IF(AP194&lt;&gt;"",CONCATENATE(",",AP194),"")&amp;IF(AU194&lt;&gt;"",CONCATENATE(",",AU194),"")&amp;IF(Q194&lt;&gt;"",CONCATENATE("}",""),"")&amp;IF(OR(I194="true",I194="false",I194&lt;&gt;""), CONCATENATE(", veteran=", I194), ""),""),"")</f>
        <v>, zoneIds={725,382,382}, veteran=false</v>
      </c>
      <c r="BE194" s="21" t="str">
        <f>IF(F194&lt;&gt;"Not in the game (anymore)",IF(A194&lt;&gt;"",", setType="&amp;G194,"")&amp;IF(J194="true",", multiTrialSet=true",""),"")</f>
        <v>, setType=LIBSETS_SETTYPE_TRIAL</v>
      </c>
      <c r="BF194" s="21" t="str">
        <f t="shared" si="4"/>
        <v>, dropMechanic={LIBSETS_DROP_MECHANIC_TRIAL_BOSS}</v>
      </c>
      <c r="BG194" s="21" t="str">
        <f t="shared" si="5"/>
        <v>}, --Lunar Bastion / Mondbastion   [Maw of Lorkhaj, Reaper's March, Reaper's March]</v>
      </c>
    </row>
    <row r="195" spans="1:59" x14ac:dyDescent="0.25">
      <c r="A195" s="12">
        <v>232</v>
      </c>
      <c r="B195" t="s">
        <v>1035</v>
      </c>
      <c r="C195" t="s">
        <v>1036</v>
      </c>
      <c r="D195" s="3">
        <f>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110" t="s">
        <v>3352</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IF(F195&lt;&gt;"Not in the game (anymore)",IF(A195&lt;&gt;"",", setType="&amp;G195,"")&amp;IF(J195="true",", multiTrialSet=true",""),"")</f>
        <v>, setType=LIBSETS_SETTYPE_TRIAL</v>
      </c>
      <c r="BF195" s="21" t="str">
        <f t="shared" si="4"/>
        <v>, dropMechanic={LIBSETS_DROP_MECHANIC_TRIAL_BOSS}</v>
      </c>
      <c r="BG195" s="21" t="str">
        <f t="shared" si="5"/>
        <v>}, --Roar of Alkosh / Brüllen von Alkosh   [Maw of Lorkhaj, Reaper's March, Reaper's March]</v>
      </c>
    </row>
    <row r="196" spans="1:59" x14ac:dyDescent="0.25">
      <c r="A196" s="12">
        <v>234</v>
      </c>
      <c r="B196" t="s">
        <v>1037</v>
      </c>
      <c r="C196" t="s">
        <v>2606</v>
      </c>
      <c r="D196" s="3">
        <f>A196</f>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c r="Z196" s="3" t="str">
        <f>IF(AND(G196&lt;&gt;"LIBSETS_SETTYPE_BATTLEGROUND",G196&lt;&gt;"LIBSETS_SETTYPE_SPECIAL"),
IF(AND(Y196&lt;&gt;"",ISNUMBER(Y196),NOT(ISNA(Y196))),Y196,
   IF(AND(L196&lt;&gt;"",ISNUMBER(L196),L196&gt;0,NOT(ISNA(L196))),VLOOKUP(L196,'ESO dumped WayshrineInfo'!$K$3:$L$9999,2,FALSE),"")
),"")</f>
        <v/>
      </c>
      <c r="AA196" t="str">
        <f>IF(AND(Z196&lt;&gt;"",ISNUMBER(Z196),NOT(ISNA(Z196))),VLOOKUP(Z196,'ESO zone constants'!$A$3:$D$9999,4,FALSE),"")</f>
        <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 veteran=false</v>
      </c>
      <c r="BE196" s="21" t="str">
        <f>IF(F196&lt;&gt;"Not in the game (anymore)",IF(A196&lt;&gt;"",", setType="&amp;G196,"")&amp;IF(J196="true",", multiTrialSet=true",""),"")</f>
        <v>, setType=LIBSETS_SETTYPE_CYRODIIL</v>
      </c>
      <c r="BF196" s="21" t="str">
        <f t="shared" ref="BF196:BF259" si="6">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7">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v>
      </c>
    </row>
    <row r="197" spans="1:59" x14ac:dyDescent="0.25">
      <c r="A197" s="12">
        <v>235</v>
      </c>
      <c r="B197" t="s">
        <v>1038</v>
      </c>
      <c r="C197" t="s">
        <v>1039</v>
      </c>
      <c r="D197" s="3">
        <f>A197</f>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IF(A197="???","--","")&amp;IF(F197&lt;&gt;"Not in the game (anymore)",IF(A197&lt;&gt;"",CONCATENATE("[",A197,"] = {wayshrines={")&amp;IF(K197&lt;&gt;"",CONCATENATE(K197,","),"")&amp;IF(L197&lt;&gt;"",CONCATENATE(L197,","),"")&amp;IF(M197&lt;&gt;"",CONCATENATE(M197,","),"")&amp;CONCATENATE("}")&amp;IF(VALUE(N197)&gt;0,CONCATENATE(", traitsNeeded=",N197),"")&amp;CONCATENATE(", dlcId=",IF(T197&lt;&gt;"",T197,"DLC_BASE_GAME")),""),"")</f>
        <v>[235] = {wayshrines={-1,-1,-1,}, dlcId=DLC_BASE_GAME</v>
      </c>
      <c r="BD197" s="21" t="str">
        <f>IF(F197&lt;&gt;"Not in the game (anymore)",IF(A197&lt;&gt;"",IF(Q197&lt;&gt;"",CONCATENATE(", zoneIds={",Q197),"")&amp;IF(Z197&lt;&gt;"",CONCATENATE(",",Z197),"")&amp;IF(AF197&lt;&gt;"",CONCATENATE(",",AF197),"")&amp;IF(AK197&lt;&gt;"",CONCATENATE(",",AK197),"")&amp;IF(AP197&lt;&gt;"",CONCATENATE(",",AP197),"")&amp;IF(AU197&lt;&gt;"",CONCATENATE(",",AU197),"")&amp;IF(Q197&lt;&gt;"",CONCATENATE("}",""),"")&amp;IF(OR(I197="true",I197="false",I197&lt;&gt;""), CONCATENATE(", veteran=", I197), ""),""),"")</f>
        <v>, zoneIds={181,181}, veteran=false</v>
      </c>
      <c r="BE197" s="21" t="str">
        <f>IF(F197&lt;&gt;"Not in the game (anymore)",IF(A197&lt;&gt;"",", setType="&amp;G197,"")&amp;IF(J197="true",", multiTrialSet=true",""),"")</f>
        <v>, setType=LIBSETS_SETTYPE_CYRODIIL</v>
      </c>
      <c r="BF197" s="21" t="str">
        <f t="shared" si="6"/>
        <v>, dropMechanic={LIBSETS_DROP_MECHANIC_MAIL_PVP_REWARDS_FOR_THE_WORTHY,LIBSETS_DROP_MECHANIC_AP_ELITE_GEAR_LOCKBOX_MERCHANT}</v>
      </c>
      <c r="BG197" s="21" t="str">
        <f t="shared" si="7"/>
        <v>}, --Robes of Transmutation / Roben der Transmutation   [Cyrodiil, Cyrodiil]</v>
      </c>
    </row>
    <row r="198" spans="1:59" x14ac:dyDescent="0.25">
      <c r="A198" s="12">
        <v>236</v>
      </c>
      <c r="B198" t="s">
        <v>1040</v>
      </c>
      <c r="C198" t="s">
        <v>1041</v>
      </c>
      <c r="D198" s="3">
        <f>A198</f>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IF(A198="???","--","")&amp;IF(F198&lt;&gt;"Not in the game (anymore)",IF(A198&lt;&gt;"",CONCATENATE("[",A198,"] = {wayshrines={")&amp;IF(K198&lt;&gt;"",CONCATENATE(K198,","),"")&amp;IF(L198&lt;&gt;"",CONCATENATE(L198,","),"")&amp;IF(M198&lt;&gt;"",CONCATENATE(M198,","),"")&amp;CONCATENATE("}")&amp;IF(VALUE(N198)&gt;0,CONCATENATE(", traitsNeeded=",N198),"")&amp;CONCATENATE(", dlcId=",IF(T198&lt;&gt;"",T198,"DLC_BASE_GAME")),""),"")</f>
        <v>[236] = {wayshrines={-1,-1,-1,}, dlcId=DLC_BASE_GAME</v>
      </c>
      <c r="BD198" s="21" t="str">
        <f>IF(F198&lt;&gt;"Not in the game (anymore)",IF(A198&lt;&gt;"",IF(Q198&lt;&gt;"",CONCATENATE(", zoneIds={",Q198),"")&amp;IF(Z198&lt;&gt;"",CONCATENATE(",",Z198),"")&amp;IF(AF198&lt;&gt;"",CONCATENATE(",",AF198),"")&amp;IF(AK198&lt;&gt;"",CONCATENATE(",",AK198),"")&amp;IF(AP198&lt;&gt;"",CONCATENATE(",",AP198),"")&amp;IF(AU198&lt;&gt;"",CONCATENATE(",",AU198),"")&amp;IF(Q198&lt;&gt;"",CONCATENATE("}",""),"")&amp;IF(OR(I198="true",I198="false",I198&lt;&gt;""), CONCATENATE(", veteran=", I198), ""),""),"")</f>
        <v>, zoneIds={181}, veteran=false</v>
      </c>
      <c r="BE198" s="21" t="str">
        <f>IF(F198&lt;&gt;"Not in the game (anymore)",IF(A198&lt;&gt;"",", setType="&amp;G198,"")&amp;IF(J198="true",", multiTrialSet=true",""),"")</f>
        <v>, setType=LIBSETS_SETTYPE_CYRODIIL</v>
      </c>
      <c r="BF198" s="21" t="str">
        <f t="shared" si="6"/>
        <v>, dropMechanic={LIBSETS_DROP_MECHANIC_AP_ELITE_GEAR_LOCKBOX_MERCHANT}</v>
      </c>
      <c r="BG198" s="21" t="str">
        <f t="shared" si="7"/>
        <v>}, --Vicious Death / Grausamer Tod   [Cyrodiil]</v>
      </c>
    </row>
    <row r="199" spans="1:59" x14ac:dyDescent="0.25">
      <c r="A199" s="12">
        <v>237</v>
      </c>
      <c r="B199" t="s">
        <v>1042</v>
      </c>
      <c r="C199" t="s">
        <v>2607</v>
      </c>
      <c r="D199" s="3">
        <f>A199</f>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IF(A199="???","--","")&amp;IF(F199&lt;&gt;"Not in the game (anymore)",IF(A199&lt;&gt;"",CONCATENATE("[",A199,"] = {wayshrines={")&amp;IF(K199&lt;&gt;"",CONCATENATE(K199,","),"")&amp;IF(L199&lt;&gt;"",CONCATENATE(L199,","),"")&amp;IF(M199&lt;&gt;"",CONCATENATE(M199,","),"")&amp;CONCATENATE("}")&amp;IF(VALUE(N199)&gt;0,CONCATENATE(", traitsNeeded=",N199),"")&amp;CONCATENATE(", dlcId=",IF(T199&lt;&gt;"",T199,"DLC_BASE_GAME")),""),"")</f>
        <v>[237] = {wayshrines={-1,-1,-1,}, dlcId=DLC_BASE_GAME</v>
      </c>
      <c r="BD199" s="21" t="str">
        <f>IF(F199&lt;&gt;"Not in the game (anymore)",IF(A199&lt;&gt;"",IF(Q199&lt;&gt;"",CONCATENATE(", zoneIds={",Q199),"")&amp;IF(Z199&lt;&gt;"",CONCATENATE(",",Z199),"")&amp;IF(AF199&lt;&gt;"",CONCATENATE(",",AF199),"")&amp;IF(AK199&lt;&gt;"",CONCATENATE(",",AK199),"")&amp;IF(AP199&lt;&gt;"",CONCATENATE(",",AP199),"")&amp;IF(AU199&lt;&gt;"",CONCATENATE(",",AU199),"")&amp;IF(Q199&lt;&gt;"",CONCATENATE("}",""),"")&amp;IF(OR(I199="true",I199="false",I199&lt;&gt;""), CONCATENATE(", veteran=", I199), ""),""),"")</f>
        <v>, zoneIds={181,181}, veteran=false</v>
      </c>
      <c r="BE199" s="21" t="str">
        <f>IF(F199&lt;&gt;"Not in the game (anymore)",IF(A199&lt;&gt;"",", setType="&amp;G199,"")&amp;IF(J199="true",", multiTrialSet=true",""),"")</f>
        <v>, setType=LIBSETS_SETTYPE_CYRODIIL</v>
      </c>
      <c r="BF199" s="21" t="str">
        <f t="shared" si="6"/>
        <v>, isProcSetAllowedInPvP=1, dropMechanic={LIBSETS_DROP_MECHANIC_MAIL_PVP_REWARDS_FOR_THE_WORTHY,LIBSETS_DROP_MECHANIC_AP_ELITE_GEAR_LOCKBOX_MERCHANT}</v>
      </c>
      <c r="BG199" s="21" t="str">
        <f t="shared" si="7"/>
        <v>}, --Leki\'s Focus / Lekis Fokus   [Cyrodiil, Cyrodiil]</v>
      </c>
    </row>
    <row r="200" spans="1:59" x14ac:dyDescent="0.25">
      <c r="A200" s="12">
        <v>238</v>
      </c>
      <c r="B200" t="s">
        <v>1043</v>
      </c>
      <c r="C200" t="s">
        <v>2608</v>
      </c>
      <c r="D200" s="3">
        <f>A200</f>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IF(A200="???","--","")&amp;IF(F200&lt;&gt;"Not in the game (anymore)",IF(A200&lt;&gt;"",CONCATENATE("[",A200,"] = {wayshrines={")&amp;IF(K200&lt;&gt;"",CONCATENATE(K200,","),"")&amp;IF(L200&lt;&gt;"",CONCATENATE(L200,","),"")&amp;IF(M200&lt;&gt;"",CONCATENATE(M200,","),"")&amp;CONCATENATE("}")&amp;IF(VALUE(N200)&gt;0,CONCATENATE(", traitsNeeded=",N200),"")&amp;CONCATENATE(", dlcId=",IF(T200&lt;&gt;"",T200,"DLC_BASE_GAME")),""),"")</f>
        <v>[238] = {wayshrines={-1,-1,-1,}, dlcId=DLC_BASE_GAME</v>
      </c>
      <c r="BD200" s="21" t="str">
        <f>IF(F200&lt;&gt;"Not in the game (anymore)",IF(A200&lt;&gt;"",IF(Q200&lt;&gt;"",CONCATENATE(", zoneIds={",Q200),"")&amp;IF(Z200&lt;&gt;"",CONCATENATE(",",Z200),"")&amp;IF(AF200&lt;&gt;"",CONCATENATE(",",AF200),"")&amp;IF(AK200&lt;&gt;"",CONCATENATE(",",AK200),"")&amp;IF(AP200&lt;&gt;"",CONCATENATE(",",AP200),"")&amp;IF(AU200&lt;&gt;"",CONCATENATE(",",AU200),"")&amp;IF(Q200&lt;&gt;"",CONCATENATE("}",""),"")&amp;IF(OR(I200="true",I200="false",I200&lt;&gt;""), CONCATENATE(", veteran=", I200), ""),""),"")</f>
        <v>, zoneIds={181,181}, veteran=false</v>
      </c>
      <c r="BE200" s="21" t="str">
        <f>IF(F200&lt;&gt;"Not in the game (anymore)",IF(A200&lt;&gt;"",", setType="&amp;G200,"")&amp;IF(J200="true",", multiTrialSet=true",""),"")</f>
        <v>, setType=LIBSETS_SETTYPE_CYRODIIL</v>
      </c>
      <c r="BF200" s="21" t="str">
        <f t="shared" si="6"/>
        <v>, dropMechanic={LIBSETS_DROP_MECHANIC_MAIL_PVP_REWARDS_FOR_THE_WORTHY,LIBSETS_DROP_MECHANIC_AP_ELITE_GEAR_LOCKBOX_MERCHANT}</v>
      </c>
      <c r="BG200" s="21" t="str">
        <f t="shared" si="7"/>
        <v>}, --Fasalla\'s Guile / Fasallas List   [Cyrodiil, Cyrodiil]</v>
      </c>
    </row>
    <row r="201" spans="1:59" x14ac:dyDescent="0.25">
      <c r="A201" s="12">
        <v>239</v>
      </c>
      <c r="B201" t="s">
        <v>1044</v>
      </c>
      <c r="C201" t="s">
        <v>2609</v>
      </c>
      <c r="D201" s="3">
        <f>A201</f>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IF(A201="???","--","")&amp;IF(F201&lt;&gt;"Not in the game (anymore)",IF(A201&lt;&gt;"",CONCATENATE("[",A201,"] = {wayshrines={")&amp;IF(K201&lt;&gt;"",CONCATENATE(K201,","),"")&amp;IF(L201&lt;&gt;"",CONCATENATE(L201,","),"")&amp;IF(M201&lt;&gt;"",CONCATENATE(M201,","),"")&amp;CONCATENATE("}")&amp;IF(VALUE(N201)&gt;0,CONCATENATE(", traitsNeeded=",N201),"")&amp;CONCATENATE(", dlcId=",IF(T201&lt;&gt;"",T201,"DLC_BASE_GAME")),""),"")</f>
        <v>[239] = {wayshrines={-1,-1,-1,}, dlcId=DLC_BASE_GAME</v>
      </c>
      <c r="BD201" s="21" t="str">
        <f>IF(F201&lt;&gt;"Not in the game (anymore)",IF(A201&lt;&gt;"",IF(Q201&lt;&gt;"",CONCATENATE(", zoneIds={",Q201),"")&amp;IF(Z201&lt;&gt;"",CONCATENATE(",",Z201),"")&amp;IF(AF201&lt;&gt;"",CONCATENATE(",",AF201),"")&amp;IF(AK201&lt;&gt;"",CONCATENATE(",",AK201),"")&amp;IF(AP201&lt;&gt;"",CONCATENATE(",",AP201),"")&amp;IF(AU201&lt;&gt;"",CONCATENATE(",",AU201),"")&amp;IF(Q201&lt;&gt;"",CONCATENATE("}",""),"")&amp;IF(OR(I201="true",I201="false",I201&lt;&gt;""), CONCATENATE(", veteran=", I201), ""),""),"")</f>
        <v>, zoneIds={181,181}, veteran=false</v>
      </c>
      <c r="BE201" s="21" t="str">
        <f>IF(F201&lt;&gt;"Not in the game (anymore)",IF(A201&lt;&gt;"",", setType="&amp;G201,"")&amp;IF(J201="true",", multiTrialSet=true",""),"")</f>
        <v>, setType=LIBSETS_SETTYPE_CYRODIIL</v>
      </c>
      <c r="BF201" s="21" t="str">
        <f t="shared" si="6"/>
        <v>, dropMechanic={LIBSETS_DROP_MECHANIC_MAIL_PVP_REWARDS_FOR_THE_WORTHY,LIBSETS_DROP_MECHANIC_AP_ELITE_GEAR_LOCKBOX_MERCHANT}</v>
      </c>
      <c r="BG201" s="21" t="str">
        <f t="shared" si="7"/>
        <v>}, --Warrior\'s Fury / Raserei des Kriegers   [Cyrodiil, Cyrodiil]</v>
      </c>
    </row>
    <row r="202" spans="1:59" x14ac:dyDescent="0.25">
      <c r="A202" s="5">
        <v>240</v>
      </c>
      <c r="B202" t="s">
        <v>1045</v>
      </c>
      <c r="C202" t="s">
        <v>1046</v>
      </c>
      <c r="D202" s="3">
        <f>A202</f>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C202" s="43" t="str">
        <f>IF(AB202&lt;&gt;"",IF(AB202&lt;&gt;"LIBSETS_DROP_MECHANIC_MONSTER_NAME",VLOOKUP(AB202,'LibSets constants'!$I$4:$L$1003,3,FALSE),""),"")</f>
        <v/>
      </c>
      <c r="AD202" s="43" t="str">
        <f>IF(AB202&lt;&gt;"",IF(AB202&lt;&gt;"LIBSETS_DROP_MECHANIC_MONSTER_NAME",VLOOKUP(AB202,'LibSets constants'!$I$4:$L$1003,4,FALSE),""),"")</f>
        <v/>
      </c>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IF(A202="???","--","")&amp;IF(F202&lt;&gt;"Not in the game (anymore)",IF(A202&lt;&gt;"",CONCATENATE("[",A202,"] = {wayshrines={")&amp;IF(K202&lt;&gt;"",CONCATENATE(K202,","),"")&amp;IF(L202&lt;&gt;"",CONCATENATE(L202,","),"")&amp;IF(M202&lt;&gt;"",CONCATENATE(M202,","),"")&amp;CONCATENATE("}")&amp;IF(VALUE(N202)&gt;0,CONCATENATE(", traitsNeeded=",N202),"")&amp;CONCATENATE(", dlcId=",IF(T202&lt;&gt;"",T202,"DLC_BASE_GAME")),""),"")</f>
        <v>[240] = {wayshrines={254,254,254,}, traitsNeeded=5, dlcId=DLC_DARK_BROTHERHOOD</v>
      </c>
      <c r="BD202" s="21" t="str">
        <f>IF(F202&lt;&gt;"Not in the game (anymore)",IF(A202&lt;&gt;"",IF(Q202&lt;&gt;"",CONCATENATE(", zoneIds={",Q202),"")&amp;IF(Z202&lt;&gt;"",CONCATENATE(",",Z202),"")&amp;IF(AF202&lt;&gt;"",CONCATENATE(",",AF202),"")&amp;IF(AK202&lt;&gt;"",CONCATENATE(",",AK202),"")&amp;IF(AP202&lt;&gt;"",CONCATENATE(",",AP202),"")&amp;IF(AU202&lt;&gt;"",CONCATENATE(",",AU202),"")&amp;IF(Q202&lt;&gt;"",CONCATENATE("}",""),"")&amp;IF(OR(I202="true",I202="false",I202&lt;&gt;""), CONCATENATE(", veteran=", I202), ""),""),"")</f>
        <v>, zoneIds={823,823,823}, veteran=false</v>
      </c>
      <c r="BE202" s="21" t="str">
        <f>IF(F202&lt;&gt;"Not in the game (anymore)",IF(A202&lt;&gt;"",", setType="&amp;G202,"")&amp;IF(J202="true",", multiTrialSet=true",""),"")</f>
        <v>, setType=LIBSETS_SETTYPE_CRAFTED</v>
      </c>
      <c r="BF202" s="21" t="str">
        <f t="shared" si="6"/>
        <v>, isProcSetAllowedInPvP=1</v>
      </c>
      <c r="BG202" s="21" t="str">
        <f t="shared" si="7"/>
        <v>}, --Kvatch Gladiator / Gladiator von Kvatch   [Gold Coast, Gold Coast, Gold Coast]</v>
      </c>
    </row>
    <row r="203" spans="1:59" x14ac:dyDescent="0.25">
      <c r="A203" s="5">
        <v>241</v>
      </c>
      <c r="B203" t="s">
        <v>1047</v>
      </c>
      <c r="C203" t="s">
        <v>2610</v>
      </c>
      <c r="D203" s="3">
        <f>A203</f>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C203" s="43" t="str">
        <f>IF(AB203&lt;&gt;"",IF(AB203&lt;&gt;"LIBSETS_DROP_MECHANIC_MONSTER_NAME",VLOOKUP(AB203,'LibSets constants'!$I$4:$L$1003,3,FALSE),""),"")</f>
        <v/>
      </c>
      <c r="AD203" s="43" t="str">
        <f>IF(AB203&lt;&gt;"",IF(AB203&lt;&gt;"LIBSETS_DROP_MECHANIC_MONSTER_NAME",VLOOKUP(AB203,'LibSets constants'!$I$4:$L$1003,4,FALSE),""),"")</f>
        <v/>
      </c>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IF(A203="???","--","")&amp;IF(F203&lt;&gt;"Not in the game (anymore)",IF(A203&lt;&gt;"",CONCATENATE("[",A203,"] = {wayshrines={")&amp;IF(K203&lt;&gt;"",CONCATENATE(K203,","),"")&amp;IF(L203&lt;&gt;"",CONCATENATE(L203,","),"")&amp;IF(M203&lt;&gt;"",CONCATENATE(M203,","),"")&amp;CONCATENATE("}")&amp;IF(VALUE(N203)&gt;0,CONCATENATE(", traitsNeeded=",N203),"")&amp;CONCATENATE(", dlcId=",IF(T203&lt;&gt;"",T203,"DLC_BASE_GAME")),""),"")</f>
        <v>[241] = {wayshrines={251,251,251,}, traitsNeeded=7, dlcId=DLC_DARK_BROTHERHOOD</v>
      </c>
      <c r="BD203" s="21" t="str">
        <f>IF(F203&lt;&gt;"Not in the game (anymore)",IF(A203&lt;&gt;"",IF(Q203&lt;&gt;"",CONCATENATE(", zoneIds={",Q203),"")&amp;IF(Z203&lt;&gt;"",CONCATENATE(",",Z203),"")&amp;IF(AF203&lt;&gt;"",CONCATENATE(",",AF203),"")&amp;IF(AK203&lt;&gt;"",CONCATENATE(",",AK203),"")&amp;IF(AP203&lt;&gt;"",CONCATENATE(",",AP203),"")&amp;IF(AU203&lt;&gt;"",CONCATENATE(",",AU203),"")&amp;IF(Q203&lt;&gt;"",CONCATENATE("}",""),"")&amp;IF(OR(I203="true",I203="false",I203&lt;&gt;""), CONCATENATE(", veteran=", I203), ""),""),"")</f>
        <v>, zoneIds={823,823,823}, veteran=false</v>
      </c>
      <c r="BE203" s="21" t="str">
        <f>IF(F203&lt;&gt;"Not in the game (anymore)",IF(A203&lt;&gt;"",", setType="&amp;G203,"")&amp;IF(J203="true",", multiTrialSet=true",""),"")</f>
        <v>, setType=LIBSETS_SETTYPE_CRAFTED</v>
      </c>
      <c r="BF203" s="21" t="str">
        <f t="shared" si="6"/>
        <v/>
      </c>
      <c r="BG203" s="21" t="str">
        <f t="shared" si="7"/>
        <v>}, --Varen\'s Legacy / Varens Erbe   [Gold Coast, Gold Coast, Gold Coast]</v>
      </c>
    </row>
    <row r="204" spans="1:59" x14ac:dyDescent="0.25">
      <c r="A204" s="5">
        <v>242</v>
      </c>
      <c r="B204" t="s">
        <v>1048</v>
      </c>
      <c r="C204" t="s">
        <v>2611</v>
      </c>
      <c r="D204" s="3">
        <f>A204</f>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C204" s="43" t="str">
        <f>IF(AB204&lt;&gt;"",IF(AB204&lt;&gt;"LIBSETS_DROP_MECHANIC_MONSTER_NAME",VLOOKUP(AB204,'LibSets constants'!$I$4:$L$1003,3,FALSE),""),"")</f>
        <v/>
      </c>
      <c r="AD204" s="43" t="str">
        <f>IF(AB204&lt;&gt;"",IF(AB204&lt;&gt;"LIBSETS_DROP_MECHANIC_MONSTER_NAME",VLOOKUP(AB204,'LibSets constants'!$I$4:$L$1003,4,FALSE),""),"")</f>
        <v/>
      </c>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IF(A204="???","--","")&amp;IF(F204&lt;&gt;"Not in the game (anymore)",IF(A204&lt;&gt;"",CONCATENATE("[",A204,"] = {wayshrines={")&amp;IF(K204&lt;&gt;"",CONCATENATE(K204,","),"")&amp;IF(L204&lt;&gt;"",CONCATENATE(L204,","),"")&amp;IF(M204&lt;&gt;"",CONCATENATE(M204,","),"")&amp;CONCATENATE("}")&amp;IF(VALUE(N204)&gt;0,CONCATENATE(", traitsNeeded=",N204),"")&amp;CONCATENATE(", dlcId=",IF(T204&lt;&gt;"",T204,"DLC_BASE_GAME")),""),"")</f>
        <v>[242] = {wayshrines={254,254,254,}, traitsNeeded=9, dlcId=DLC_DARK_BROTHERHOOD</v>
      </c>
      <c r="BD204" s="21" t="str">
        <f>IF(F204&lt;&gt;"Not in the game (anymore)",IF(A204&lt;&gt;"",IF(Q204&lt;&gt;"",CONCATENATE(", zoneIds={",Q204),"")&amp;IF(Z204&lt;&gt;"",CONCATENATE(",",Z204),"")&amp;IF(AF204&lt;&gt;"",CONCATENATE(",",AF204),"")&amp;IF(AK204&lt;&gt;"",CONCATENATE(",",AK204),"")&amp;IF(AP204&lt;&gt;"",CONCATENATE(",",AP204),"")&amp;IF(AU204&lt;&gt;"",CONCATENATE(",",AU204),"")&amp;IF(Q204&lt;&gt;"",CONCATENATE("}",""),"")&amp;IF(OR(I204="true",I204="false",I204&lt;&gt;""), CONCATENATE(", veteran=", I204), ""),""),"")</f>
        <v>, zoneIds={823,823,823}, veteran=false</v>
      </c>
      <c r="BE204" s="21" t="str">
        <f>IF(F204&lt;&gt;"Not in the game (anymore)",IF(A204&lt;&gt;"",", setType="&amp;G204,"")&amp;IF(J204="true",", multiTrialSet=true",""),"")</f>
        <v>, setType=LIBSETS_SETTYPE_CRAFTED</v>
      </c>
      <c r="BF204" s="21" t="str">
        <f t="shared" si="6"/>
        <v/>
      </c>
      <c r="BG204" s="21" t="str">
        <f t="shared" si="7"/>
        <v>}, --Pelinal\'s Aptitude / Pelinals Talent   [Gold Coast, Gold Coast, Gold Coast]</v>
      </c>
    </row>
    <row r="205" spans="1:59" x14ac:dyDescent="0.25">
      <c r="A205" s="12">
        <v>243</v>
      </c>
      <c r="B205" t="s">
        <v>1049</v>
      </c>
      <c r="C205" t="s">
        <v>1050</v>
      </c>
      <c r="D205" s="3">
        <f>A205</f>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t="str">
        <f>IF(AND(G205&lt;&gt;"LIBSETS_SETTYPE_BATTLEGROUND",G205&lt;&gt;"LIBSETS_SETTYPE_SPECIAL"),IF(AL205&lt;&gt;"",VLOOKUP(AL205,'ESO zone constants'!$D$3:$H$4953,5,FALSE),""),"")</f>
        <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IF(A205="???","--","")&amp;IF(F205&lt;&gt;"Not in the game (anymore)",IF(A205&lt;&gt;"",CONCATENATE("[",A205,"] = {wayshrines={")&amp;IF(K205&lt;&gt;"",CONCATENATE(K205,","),"")&amp;IF(L205&lt;&gt;"",CONCATENATE(L205,","),"")&amp;IF(M205&lt;&gt;"",CONCATENATE(M205,","),"")&amp;CONCATENATE("}")&amp;IF(VALUE(N205)&gt;0,CONCATENATE(", traitsNeeded=",N205),"")&amp;CONCATENATE(", dlcId=",IF(T205&lt;&gt;"",T205,"DLC_BASE_GAME")),""),"")</f>
        <v>[243] = {wayshrines={254,254,254,}, dlcId=DLC_DARK_BROTHERHOOD</v>
      </c>
      <c r="BD205" s="21" t="str">
        <f>IF(F205&lt;&gt;"Not in the game (anymore)",IF(A205&lt;&gt;"",IF(Q205&lt;&gt;"",CONCATENATE(", zoneIds={",Q205),"")&amp;IF(Z205&lt;&gt;"",CONCATENATE(",",Z205),"")&amp;IF(AF205&lt;&gt;"",CONCATENATE(",",AF205),"")&amp;IF(AK205&lt;&gt;"",CONCATENATE(",",AK205),"")&amp;IF(AP205&lt;&gt;"",CONCATENATE(",",AP205),"")&amp;IF(AU205&lt;&gt;"",CONCATENATE(",",AU205),"")&amp;IF(Q205&lt;&gt;"",CONCATENATE("}",""),"")&amp;IF(OR(I205="true",I205="false",I205&lt;&gt;""), CONCATENATE(", veteran=", I205), ""),""),"")</f>
        <v>, zoneIds={823,823,823}, veteran=false</v>
      </c>
      <c r="BE205" s="21" t="str">
        <f>IF(F205&lt;&gt;"Not in the game (anymore)",IF(A205&lt;&gt;"",", setType="&amp;G205,"")&amp;IF(J205="true",", multiTrialSet=true",""),"")</f>
        <v>, setType=LIBSETS_SETTYPE_OVERLAND</v>
      </c>
      <c r="BF205" s="21" t="str">
        <f t="shared" si="6"/>
        <v>, dropMechanic={LIBSETS_DROP_MECHANIC_OVERLAND_BOSS_DELVE,LIBSETS_DROP_MECHANIC_OVERLAND_WORLDBOSS,LIBSETS_DROP_MECHANIC_OVERLAND_BOSS_PUBLIC_DUNGEON,LIBSETS_DROP_MECHANIC_OVERLAND_CHEST}</v>
      </c>
      <c r="BG205" s="21" t="str">
        <f t="shared" si="7"/>
        <v>}, --Hide of Morihaus / Haut von Morihaus   [Gold Coast, Gold Coast, Gold Coast]</v>
      </c>
    </row>
    <row r="206" spans="1:59" x14ac:dyDescent="0.25">
      <c r="A206" s="12">
        <v>244</v>
      </c>
      <c r="B206" t="s">
        <v>1051</v>
      </c>
      <c r="C206" t="s">
        <v>1052</v>
      </c>
      <c r="D206" s="3">
        <f>A206</f>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t="str">
        <f>IF(AND(G206&lt;&gt;"LIBSETS_SETTYPE_BATTLEGROUND",G206&lt;&gt;"LIBSETS_SETTYPE_SPECIAL"),IF(AL206&lt;&gt;"",VLOOKUP(AL206,'ESO zone constants'!$D$3:$H$4953,5,FALSE),""),"")</f>
        <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IF(A206="???","--","")&amp;IF(F206&lt;&gt;"Not in the game (anymore)",IF(A206&lt;&gt;"",CONCATENATE("[",A206,"] = {wayshrines={")&amp;IF(K206&lt;&gt;"",CONCATENATE(K206,","),"")&amp;IF(L206&lt;&gt;"",CONCATENATE(L206,","),"")&amp;IF(M206&lt;&gt;"",CONCATENATE(M206,","),"")&amp;CONCATENATE("}")&amp;IF(VALUE(N206)&gt;0,CONCATENATE(", traitsNeeded=",N206),"")&amp;CONCATENATE(", dlcId=",IF(T206&lt;&gt;"",T206,"DLC_BASE_GAME")),""),"")</f>
        <v>[244] = {wayshrines={254,254,254,}, dlcId=DLC_DARK_BROTHERHOOD</v>
      </c>
      <c r="BD206" s="21" t="str">
        <f>IF(F206&lt;&gt;"Not in the game (anymore)",IF(A206&lt;&gt;"",IF(Q206&lt;&gt;"",CONCATENATE(", zoneIds={",Q206),"")&amp;IF(Z206&lt;&gt;"",CONCATENATE(",",Z206),"")&amp;IF(AF206&lt;&gt;"",CONCATENATE(",",AF206),"")&amp;IF(AK206&lt;&gt;"",CONCATENATE(",",AK206),"")&amp;IF(AP206&lt;&gt;"",CONCATENATE(",",AP206),"")&amp;IF(AU206&lt;&gt;"",CONCATENATE(",",AU206),"")&amp;IF(Q206&lt;&gt;"",CONCATENATE("}",""),"")&amp;IF(OR(I206="true",I206="false",I206&lt;&gt;""), CONCATENATE(", veteran=", I206), ""),""),"")</f>
        <v>, zoneIds={823,823,823}, veteran=false</v>
      </c>
      <c r="BE206" s="21" t="str">
        <f>IF(F206&lt;&gt;"Not in the game (anymore)",IF(A206&lt;&gt;"",", setType="&amp;G206,"")&amp;IF(J206="true",", multiTrialSet=true",""),"")</f>
        <v>, setType=LIBSETS_SETTYPE_OVERLAND</v>
      </c>
      <c r="BF206" s="21" t="str">
        <f t="shared" si="6"/>
        <v>, isProcSetAllowedInPvP=1, dropMechanic={LIBSETS_DROP_MECHANIC_OVERLAND_BOSS_DELVE,LIBSETS_DROP_MECHANIC_OVERLAND_WORLDBOSS,LIBSETS_DROP_MECHANIC_OVERLAND_BOSS_PUBLIC_DUNGEON,LIBSETS_DROP_MECHANIC_OVERLAND_CHEST}</v>
      </c>
      <c r="BG206" s="21" t="str">
        <f t="shared" si="7"/>
        <v>}, --Flanking Strategist / Flankierender Stratege   [Gold Coast, Gold Coast, Gold Coast]</v>
      </c>
    </row>
    <row r="207" spans="1:59" x14ac:dyDescent="0.25">
      <c r="A207" s="12">
        <v>245</v>
      </c>
      <c r="B207" t="s">
        <v>1053</v>
      </c>
      <c r="C207" t="s">
        <v>2612</v>
      </c>
      <c r="D207" s="3">
        <f>A207</f>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t="str">
        <f>IF(AND(G207&lt;&gt;"LIBSETS_SETTYPE_BATTLEGROUND",G207&lt;&gt;"LIBSETS_SETTYPE_SPECIAL"),IF(AL207&lt;&gt;"",VLOOKUP(AL207,'ESO zone constants'!$D$3:$H$4953,5,FALSE),""),"")</f>
        <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IF(A207="???","--","")&amp;IF(F207&lt;&gt;"Not in the game (anymore)",IF(A207&lt;&gt;"",CONCATENATE("[",A207,"] = {wayshrines={")&amp;IF(K207&lt;&gt;"",CONCATENATE(K207,","),"")&amp;IF(L207&lt;&gt;"",CONCATENATE(L207,","),"")&amp;IF(M207&lt;&gt;"",CONCATENATE(M207,","),"")&amp;CONCATENATE("}")&amp;IF(VALUE(N207)&gt;0,CONCATENATE(", traitsNeeded=",N207),"")&amp;CONCATENATE(", dlcId=",IF(T207&lt;&gt;"",T207,"DLC_BASE_GAME")),""),"")</f>
        <v>[245] = {wayshrines={254,254,254,}, dlcId=DLC_DARK_BROTHERHOOD</v>
      </c>
      <c r="BD207" s="21" t="str">
        <f>IF(F207&lt;&gt;"Not in the game (anymore)",IF(A207&lt;&gt;"",IF(Q207&lt;&gt;"",CONCATENATE(", zoneIds={",Q207),"")&amp;IF(Z207&lt;&gt;"",CONCATENATE(",",Z207),"")&amp;IF(AF207&lt;&gt;"",CONCATENATE(",",AF207),"")&amp;IF(AK207&lt;&gt;"",CONCATENATE(",",AK207),"")&amp;IF(AP207&lt;&gt;"",CONCATENATE(",",AP207),"")&amp;IF(AU207&lt;&gt;"",CONCATENATE(",",AU207),"")&amp;IF(Q207&lt;&gt;"",CONCATENATE("}",""),"")&amp;IF(OR(I207="true",I207="false",I207&lt;&gt;""), CONCATENATE(", veteran=", I207), ""),""),"")</f>
        <v>, zoneIds={823,823,823}, veteran=false</v>
      </c>
      <c r="BE207" s="21" t="str">
        <f>IF(F207&lt;&gt;"Not in the game (anymore)",IF(A207&lt;&gt;"",", setType="&amp;G207,"")&amp;IF(J207="true",", multiTrialSet=true",""),"")</f>
        <v>, setType=LIBSETS_SETTYPE_OVERLAND</v>
      </c>
      <c r="BF207" s="21" t="str">
        <f t="shared" si="6"/>
        <v>, dropMechanic={LIBSETS_DROP_MECHANIC_OVERLAND_BOSS_DELVE,LIBSETS_DROP_MECHANIC_OVERLAND_WORLDBOSS,LIBSETS_DROP_MECHANIC_OVERLAND_BOSS_PUBLIC_DUNGEON,LIBSETS_DROP_MECHANIC_OVERLAND_CHEST}</v>
      </c>
      <c r="BG207" s="21" t="str">
        <f t="shared" si="7"/>
        <v>}, --Sithis\' Touch / Sithis' Berührung   [Gold Coast, Gold Coast, Gold Coast]</v>
      </c>
    </row>
    <row r="208" spans="1:59" x14ac:dyDescent="0.25">
      <c r="A208" s="12">
        <v>246</v>
      </c>
      <c r="B208" t="s">
        <v>1054</v>
      </c>
      <c r="C208" s="111" t="s">
        <v>2613</v>
      </c>
      <c r="D208" s="3">
        <f>A208</f>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IF(A208="???","--","")&amp;IF(F208&lt;&gt;"Not in the game (anymore)",IF(A208&lt;&gt;"",CONCATENATE("[",A208,"] = {wayshrines={")&amp;IF(K208&lt;&gt;"",CONCATENATE(K208,","),"")&amp;IF(L208&lt;&gt;"",CONCATENATE(L208,","),"")&amp;IF(M208&lt;&gt;"",CONCATENATE(M208,","),"")&amp;CONCATENATE("}")&amp;IF(VALUE(N208)&gt;0,CONCATENATE(", traitsNeeded=",N208),"")&amp;CONCATENATE(", dlcId=",IF(T208&lt;&gt;"",T208,"DLC_BASE_GAME")),""),"")</f>
        <v>[246] = {wayshrines={-1,-1,-1,}, dlcId=DLC_IMPERIAL_CITY</v>
      </c>
      <c r="BD208" s="21" t="str">
        <f>IF(F208&lt;&gt;"Not in the game (anymore)",IF(A208&lt;&gt;"",IF(Q208&lt;&gt;"",CONCATENATE(", zoneIds={",Q208),"")&amp;IF(Z208&lt;&gt;"",CONCATENATE(",",Z208),"")&amp;IF(AF208&lt;&gt;"",CONCATENATE(",",AF208),"")&amp;IF(AK208&lt;&gt;"",CONCATENATE(",",AK208),"")&amp;IF(AP208&lt;&gt;"",CONCATENATE(",",AP208),"")&amp;IF(AU208&lt;&gt;"",CONCATENATE(",",AU208),"")&amp;IF(Q208&lt;&gt;"",CONCATENATE("}",""),"")&amp;IF(OR(I208="true",I208="false",I208&lt;&gt;""), CONCATENATE(", veteran=", I208), ""),""),"")</f>
        <v>, zoneIds={643}, veteran=false</v>
      </c>
      <c r="BE208" s="21" t="str">
        <f>IF(F208&lt;&gt;"Not in the game (anymore)",IF(A208&lt;&gt;"",", setType="&amp;G208,"")&amp;IF(J208="true",", multiTrialSet=true",""),"")</f>
        <v>, setType=LIBSETS_SETTYPE_IMPERIALCITY</v>
      </c>
      <c r="BF208" s="21" t="str">
        <f t="shared" si="6"/>
        <v>, dropMechanic={LIBSETS_DROP_MECHANIC_TELVAR_EQUIPMENT_LOCKBOX_MERCHANT}</v>
      </c>
      <c r="BG208" s="21" t="str">
        <f t="shared" si="7"/>
        <v>}, --Galerion\'s Revenge / Galerions Revanche   [Imperial Sewers]</v>
      </c>
    </row>
    <row r="209" spans="1:59" x14ac:dyDescent="0.25">
      <c r="A209" s="12">
        <v>247</v>
      </c>
      <c r="B209" t="s">
        <v>1055</v>
      </c>
      <c r="C209" s="111" t="s">
        <v>1056</v>
      </c>
      <c r="D209" s="3">
        <f>A209</f>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IF(A209="???","--","")&amp;IF(F209&lt;&gt;"Not in the game (anymore)",IF(A209&lt;&gt;"",CONCATENATE("[",A209,"] = {wayshrines={")&amp;IF(K209&lt;&gt;"",CONCATENATE(K209,","),"")&amp;IF(L209&lt;&gt;"",CONCATENATE(L209,","),"")&amp;IF(M209&lt;&gt;"",CONCATENATE(M209,","),"")&amp;CONCATENATE("}")&amp;IF(VALUE(N209)&gt;0,CONCATENATE(", traitsNeeded=",N209),"")&amp;CONCATENATE(", dlcId=",IF(T209&lt;&gt;"",T209,"DLC_BASE_GAME")),""),"")</f>
        <v>[247] = {wayshrines={-1,-1,-1,}, dlcId=DLC_IMPERIAL_CITY</v>
      </c>
      <c r="BD209" s="21" t="str">
        <f>IF(F209&lt;&gt;"Not in the game (anymore)",IF(A209&lt;&gt;"",IF(Q209&lt;&gt;"",CONCATENATE(", zoneIds={",Q209),"")&amp;IF(Z209&lt;&gt;"",CONCATENATE(",",Z209),"")&amp;IF(AF209&lt;&gt;"",CONCATENATE(",",AF209),"")&amp;IF(AK209&lt;&gt;"",CONCATENATE(",",AK209),"")&amp;IF(AP209&lt;&gt;"",CONCATENATE(",",AP209),"")&amp;IF(AU209&lt;&gt;"",CONCATENATE(",",AU209),"")&amp;IF(Q209&lt;&gt;"",CONCATENATE("}",""),"")&amp;IF(OR(I209="true",I209="false",I209&lt;&gt;""), CONCATENATE(", veteran=", I209), ""),""),"")</f>
        <v>, zoneIds={643}, veteran=false</v>
      </c>
      <c r="BE209" s="21" t="str">
        <f>IF(F209&lt;&gt;"Not in the game (anymore)",IF(A209&lt;&gt;"",", setType="&amp;G209,"")&amp;IF(J209="true",", multiTrialSet=true",""),"")</f>
        <v>, setType=LIBSETS_SETTYPE_IMPERIALCITY</v>
      </c>
      <c r="BF209" s="21" t="str">
        <f t="shared" si="6"/>
        <v>, dropMechanic={LIBSETS_DROP_MECHANIC_TELVAR_EQUIPMENT_LOCKBOX_MERCHANT}</v>
      </c>
      <c r="BG209" s="21" t="str">
        <f t="shared" si="7"/>
        <v>}, --Vicecanon of Venom / Vizekanoniker des Gifts   [Imperial Sewers]</v>
      </c>
    </row>
    <row r="210" spans="1:59" x14ac:dyDescent="0.25">
      <c r="A210" s="12">
        <v>248</v>
      </c>
      <c r="B210" t="s">
        <v>1057</v>
      </c>
      <c r="C210" s="111" t="s">
        <v>1058</v>
      </c>
      <c r="D210" s="3">
        <f>A210</f>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IF(A210="???","--","")&amp;IF(F210&lt;&gt;"Not in the game (anymore)",IF(A210&lt;&gt;"",CONCATENATE("[",A210,"] = {wayshrines={")&amp;IF(K210&lt;&gt;"",CONCATENATE(K210,","),"")&amp;IF(L210&lt;&gt;"",CONCATENATE(L210,","),"")&amp;IF(M210&lt;&gt;"",CONCATENATE(M210,","),"")&amp;CONCATENATE("}")&amp;IF(VALUE(N210)&gt;0,CONCATENATE(", traitsNeeded=",N210),"")&amp;CONCATENATE(", dlcId=",IF(T210&lt;&gt;"",T210,"DLC_BASE_GAME")),""),"")</f>
        <v>[248] = {wayshrines={-1,-1,-1,}, dlcId=DLC_IMPERIAL_CITY</v>
      </c>
      <c r="BD210" s="21" t="str">
        <f>IF(F210&lt;&gt;"Not in the game (anymore)",IF(A210&lt;&gt;"",IF(Q210&lt;&gt;"",CONCATENATE(", zoneIds={",Q210),"")&amp;IF(Z210&lt;&gt;"",CONCATENATE(",",Z210),"")&amp;IF(AF210&lt;&gt;"",CONCATENATE(",",AF210),"")&amp;IF(AK210&lt;&gt;"",CONCATENATE(",",AK210),"")&amp;IF(AP210&lt;&gt;"",CONCATENATE(",",AP210),"")&amp;IF(AU210&lt;&gt;"",CONCATENATE(",",AU210),"")&amp;IF(Q210&lt;&gt;"",CONCATENATE("}",""),"")&amp;IF(OR(I210="true",I210="false",I210&lt;&gt;""), CONCATENATE(", veteran=", I210), ""),""),"")</f>
        <v>, zoneIds={643}, veteran=false</v>
      </c>
      <c r="BE210" s="21" t="str">
        <f>IF(F210&lt;&gt;"Not in the game (anymore)",IF(A210&lt;&gt;"",", setType="&amp;G210,"")&amp;IF(J210="true",", multiTrialSet=true",""),"")</f>
        <v>, setType=LIBSETS_SETTYPE_IMPERIALCITY</v>
      </c>
      <c r="BF210" s="21" t="str">
        <f t="shared" si="6"/>
        <v>, dropMechanic={LIBSETS_DROP_MECHANIC_TELVAR_EQUIPMENT_LOCKBOX_MERCHANT}</v>
      </c>
      <c r="BG210" s="21" t="str">
        <f t="shared" si="7"/>
        <v>}, --Thews of the Harbinger / Muskeln des Vorboten   [Imperial Sewers]</v>
      </c>
    </row>
    <row r="211" spans="1:59" x14ac:dyDescent="0.25">
      <c r="A211" s="12">
        <v>253</v>
      </c>
      <c r="B211" t="s">
        <v>1059</v>
      </c>
      <c r="C211" s="111" t="s">
        <v>1060</v>
      </c>
      <c r="D211" s="3">
        <f>A211</f>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IF(A211="???","--","")&amp;IF(F211&lt;&gt;"Not in the game (anymore)",IF(A211&lt;&gt;"",CONCATENATE("[",A211,"] = {wayshrines={")&amp;IF(K211&lt;&gt;"",CONCATENATE(K211,","),"")&amp;IF(L211&lt;&gt;"",CONCATENATE(L211,","),"")&amp;IF(M211&lt;&gt;"",CONCATENATE(M211,","),"")&amp;CONCATENATE("}")&amp;IF(VALUE(N211)&gt;0,CONCATENATE(", traitsNeeded=",N211),"")&amp;CONCATENATE(", dlcId=",IF(T211&lt;&gt;"",T211,"DLC_BASE_GAME")),""),"")</f>
        <v>[253] = {wayshrines={-1,-1,-1,}, dlcId=DLC_IMPERIAL_CITY</v>
      </c>
      <c r="BD211" s="21" t="str">
        <f>IF(F211&lt;&gt;"Not in the game (anymore)",IF(A211&lt;&gt;"",IF(Q211&lt;&gt;"",CONCATENATE(", zoneIds={",Q211),"")&amp;IF(Z211&lt;&gt;"",CONCATENATE(",",Z211),"")&amp;IF(AF211&lt;&gt;"",CONCATENATE(",",AF211),"")&amp;IF(AK211&lt;&gt;"",CONCATENATE(",",AK211),"")&amp;IF(AP211&lt;&gt;"",CONCATENATE(",",AP211),"")&amp;IF(AU211&lt;&gt;"",CONCATENATE(",",AU211),"")&amp;IF(Q211&lt;&gt;"",CONCATENATE("}",""),"")&amp;IF(OR(I211="true",I211="false",I211&lt;&gt;""), CONCATENATE(", veteran=", I211), ""),""),"")</f>
        <v>, zoneIds={643}, veteran=false</v>
      </c>
      <c r="BE211" s="21" t="str">
        <f>IF(F211&lt;&gt;"Not in the game (anymore)",IF(A211&lt;&gt;"",", setType="&amp;G211,"")&amp;IF(J211="true",", multiTrialSet=true",""),"")</f>
        <v>, setType=LIBSETS_SETTYPE_IMPERIALCITY</v>
      </c>
      <c r="BF211" s="21" t="str">
        <f t="shared" si="6"/>
        <v>, dropMechanic={LIBSETS_DROP_MECHANIC_TELVAR_EQUIPMENT_LOCKBOX_MERCHANT}</v>
      </c>
      <c r="BG211" s="21" t="str">
        <f t="shared" si="7"/>
        <v>}, --Imperial Physique / Kaiserliche Physis   [Imperial Sewers]</v>
      </c>
    </row>
    <row r="212" spans="1:59" x14ac:dyDescent="0.25">
      <c r="A212" s="5">
        <v>256</v>
      </c>
      <c r="B212" t="s">
        <v>1061</v>
      </c>
      <c r="C212" t="s">
        <v>13</v>
      </c>
      <c r="D212" s="3">
        <f>A212</f>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IF(A212="???","--","")&amp;IF(F212&lt;&gt;"Not in the game (anymore)",IF(A212&lt;&gt;"",CONCATENATE("[",A212,"] = {wayshrines={")&amp;IF(K212&lt;&gt;"",CONCATENATE(K212,","),"")&amp;IF(L212&lt;&gt;"",CONCATENATE(L212,","),"")&amp;IF(M212&lt;&gt;"",CONCATENATE(M212,","),"")&amp;CONCATENATE("}")&amp;IF(VALUE(N212)&gt;0,CONCATENATE(", traitsNeeded=",N212),"")&amp;CONCATENATE(", dlcId=",IF(T212&lt;&gt;"",T212,"DLC_BASE_GAME")),""),"")</f>
        <v>[256] = {wayshrines={260,260,260,}, dlcId=DLC_SHADOWS_OF_THE_HIST</v>
      </c>
      <c r="BD212" s="21" t="str">
        <f>IF(F212&lt;&gt;"Not in the game (anymore)",IF(A212&lt;&gt;"",IF(Q212&lt;&gt;"",CONCATENATE(", zoneIds={",Q212),"")&amp;IF(Z212&lt;&gt;"",CONCATENATE(",",Z212),"")&amp;IF(AF212&lt;&gt;"",CONCATENATE(",",AF212),"")&amp;IF(AK212&lt;&gt;"",CONCATENATE(",",AK212),"")&amp;IF(AP212&lt;&gt;"",CONCATENATE(",",AP212),"")&amp;IF(AU212&lt;&gt;"",CONCATENATE(",",AU212),"")&amp;IF(Q212&lt;&gt;"",CONCATENATE("}",""),"")&amp;IF(OR(I212="true",I212="false",I212&lt;&gt;""), CONCATENATE(", veteran=", I212), ""),""),"")</f>
        <v>, zoneIds={843,117,117}, veteran={[EQUIP_TYPE_HEAD]=true, [EQUIP_TYPE_SHOULDERS]=false}</v>
      </c>
      <c r="BE212" s="21" t="str">
        <f>IF(F212&lt;&gt;"Not in the game (anymore)",IF(A212&lt;&gt;"",", setType="&amp;G212,"")&amp;IF(J212="true",", multiTrialSet=true",""),"")</f>
        <v>, setType=LIBSETS_SETTYPE_MONSTER</v>
      </c>
      <c r="BF212" s="21" t="str">
        <f t="shared" si="6"/>
        <v>, dropMechanic={LIBSETS_DROP_MECHANIC_MONSTER_NAME}, dropMechanicNames={['en']={'Tree-Minder Na-Kesh',},['de']={'Baumhirtin Na-Kesh',},}</v>
      </c>
      <c r="BG212" s="21" t="str">
        <f t="shared" si="7"/>
        <v>}, --Mighty Chudan / Mächtiger Chudan   [Ruins of Mazzatun, Shadowfen, Shadowfen]</v>
      </c>
    </row>
    <row r="213" spans="1:59" x14ac:dyDescent="0.25">
      <c r="A213" s="5">
        <v>257</v>
      </c>
      <c r="B213" t="s">
        <v>32</v>
      </c>
      <c r="C213" t="s">
        <v>32</v>
      </c>
      <c r="D213" s="3">
        <f>A213</f>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IF(A213="???","--","")&amp;IF(F213&lt;&gt;"Not in the game (anymore)",IF(A213&lt;&gt;"",CONCATENATE("[",A213,"] = {wayshrines={")&amp;IF(K213&lt;&gt;"",CONCATENATE(K213,","),"")&amp;IF(L213&lt;&gt;"",CONCATENATE(L213,","),"")&amp;IF(M213&lt;&gt;"",CONCATENATE(M213,","),"")&amp;CONCATENATE("}")&amp;IF(VALUE(N213)&gt;0,CONCATENATE(", traitsNeeded=",N213),"")&amp;CONCATENATE(", dlcId=",IF(T213&lt;&gt;"",T213,"DLC_BASE_GAME")),""),"")</f>
        <v>[257] = {wayshrines={261,261,261,}, dlcId=DLC_SHADOWS_OF_THE_HIST</v>
      </c>
      <c r="BD213" s="21" t="str">
        <f>IF(F213&lt;&gt;"Not in the game (anymore)",IF(A213&lt;&gt;"",IF(Q213&lt;&gt;"",CONCATENATE(", zoneIds={",Q213),"")&amp;IF(Z213&lt;&gt;"",CONCATENATE(",",Z213),"")&amp;IF(AF213&lt;&gt;"",CONCATENATE(",",AF213),"")&amp;IF(AK213&lt;&gt;"",CONCATENATE(",",AK213),"")&amp;IF(AP213&lt;&gt;"",CONCATENATE(",",AP213),"")&amp;IF(AU213&lt;&gt;"",CONCATENATE(",",AU213),"")&amp;IF(Q213&lt;&gt;"",CONCATENATE("}",""),"")&amp;IF(OR(I213="true",I213="false",I213&lt;&gt;""), CONCATENATE(", veteran=", I213), ""),""),"")</f>
        <v>, zoneIds={848,117,117}, veteran={[EQUIP_TYPE_HEAD]=true, [EQUIP_TYPE_SHOULDERS]=false}</v>
      </c>
      <c r="BE213" s="21" t="str">
        <f>IF(F213&lt;&gt;"Not in the game (anymore)",IF(A213&lt;&gt;"",", setType="&amp;G213,"")&amp;IF(J213="true",", multiTrialSet=true",""),"")</f>
        <v>, setType=LIBSETS_SETTYPE_MONSTER</v>
      </c>
      <c r="BF213" s="21" t="str">
        <f t="shared" si="6"/>
        <v>, dropMechanic={LIBSETS_DROP_MECHANIC_MONSTER_NAME}, dropMechanicNames={['en']={'Velidreth',},['de']={'Velidreth',},}</v>
      </c>
      <c r="BG213" s="21" t="str">
        <f t="shared" si="7"/>
        <v>}, --Velidreth / Velidreth   [Cradle of Shadows, Shadowfen, Shadowfen]</v>
      </c>
    </row>
    <row r="214" spans="1:59" x14ac:dyDescent="0.25">
      <c r="A214" s="12">
        <v>258</v>
      </c>
      <c r="B214" t="s">
        <v>1062</v>
      </c>
      <c r="C214" t="s">
        <v>1063</v>
      </c>
      <c r="D214" s="3">
        <f>A214</f>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C214" s="40" t="str">
        <f>IF(AB214&lt;&gt;"",IF(AB214&lt;&gt;"LIBSETS_DROP_MECHANIC_MONSTER_NAME",VLOOKUP(AB214,'LibSets constants'!$I$4:$L$1003,3,FALSE),""),"")</f>
        <v/>
      </c>
      <c r="AD214" s="40" t="str">
        <f>IF(AB214&lt;&gt;"",IF(AB214&lt;&gt;"LIBSETS_DROP_MECHANIC_MONSTER_NAME",VLOOKUP(AB214,'LibSets constants'!$I$4:$L$1003,4,FALSE),""),"")</f>
        <v/>
      </c>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IF(A214="???","--","")&amp;IF(F214&lt;&gt;"Not in the game (anymore)",IF(A214&lt;&gt;"",CONCATENATE("[",A214,"] = {wayshrines={")&amp;IF(K214&lt;&gt;"",CONCATENATE(K214,","),"")&amp;IF(L214&lt;&gt;"",CONCATENATE(L214,","),"")&amp;IF(M214&lt;&gt;"",CONCATENATE(M214,","),"")&amp;CONCATENATE("}")&amp;IF(VALUE(N214)&gt;0,CONCATENATE(", traitsNeeded=",N214),"")&amp;CONCATENATE(", dlcId=",IF(T214&lt;&gt;"",T214,"DLC_BASE_GAME")),""),"")</f>
        <v>[258] = {wayshrines={260,260,260,}, dlcId=DLC_SHADOWS_OF_THE_HIST</v>
      </c>
      <c r="BD214" s="21" t="str">
        <f>IF(F214&lt;&gt;"Not in the game (anymore)",IF(A214&lt;&gt;"",IF(Q214&lt;&gt;"",CONCATENATE(", zoneIds={",Q214),"")&amp;IF(Z214&lt;&gt;"",CONCATENATE(",",Z214),"")&amp;IF(AF214&lt;&gt;"",CONCATENATE(",",AF214),"")&amp;IF(AK214&lt;&gt;"",CONCATENATE(",",AK214),"")&amp;IF(AP214&lt;&gt;"",CONCATENATE(",",AP214),"")&amp;IF(AU214&lt;&gt;"",CONCATENATE(",",AU214),"")&amp;IF(Q214&lt;&gt;"",CONCATENATE("}",""),"")&amp;IF(OR(I214="true",I214="false",I214&lt;&gt;""), CONCATENATE(", veteran=", I214), ""),""),"")</f>
        <v>, zoneIds={843,117,117}, veteran=false</v>
      </c>
      <c r="BE214" s="21" t="str">
        <f>IF(F214&lt;&gt;"Not in the game (anymore)",IF(A214&lt;&gt;"",", setType="&amp;G214,"")&amp;IF(J214="true",", multiTrialSet=true",""),"")</f>
        <v>, setType=LIBSETS_SETTYPE_DUNGEON</v>
      </c>
      <c r="BF214" s="21" t="str">
        <f t="shared" si="6"/>
        <v>, isProcSetAllowedInPvP=1</v>
      </c>
      <c r="BG214" s="21" t="str">
        <f t="shared" si="7"/>
        <v>}, --Amber Plasm / Bernsteinplasma   [Ruins of Mazzatun, Shadowfen, Shadowfen]</v>
      </c>
    </row>
    <row r="215" spans="1:59" x14ac:dyDescent="0.25">
      <c r="A215" s="12">
        <v>259</v>
      </c>
      <c r="B215" t="s">
        <v>1064</v>
      </c>
      <c r="C215" t="s">
        <v>2614</v>
      </c>
      <c r="D215" s="3">
        <f>A215</f>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C215" s="40" t="str">
        <f>IF(AB215&lt;&gt;"",IF(AB215&lt;&gt;"LIBSETS_DROP_MECHANIC_MONSTER_NAME",VLOOKUP(AB215,'LibSets constants'!$I$4:$L$1003,3,FALSE),""),"")</f>
        <v/>
      </c>
      <c r="AD215" s="40" t="str">
        <f>IF(AB215&lt;&gt;"",IF(AB215&lt;&gt;"LIBSETS_DROP_MECHANIC_MONSTER_NAME",VLOOKUP(AB215,'LibSets constants'!$I$4:$L$1003,4,FALSE),""),"")</f>
        <v/>
      </c>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IF(A215="???","--","")&amp;IF(F215&lt;&gt;"Not in the game (anymore)",IF(A215&lt;&gt;"",CONCATENATE("[",A215,"] = {wayshrines={")&amp;IF(K215&lt;&gt;"",CONCATENATE(K215,","),"")&amp;IF(L215&lt;&gt;"",CONCATENATE(L215,","),"")&amp;IF(M215&lt;&gt;"",CONCATENATE(M215,","),"")&amp;CONCATENATE("}")&amp;IF(VALUE(N215)&gt;0,CONCATENATE(", traitsNeeded=",N215),"")&amp;CONCATENATE(", dlcId=",IF(T215&lt;&gt;"",T215,"DLC_BASE_GAME")),""),"")</f>
        <v>[259] = {wayshrines={260,260,260,}, dlcId=DLC_SHADOWS_OF_THE_HIST</v>
      </c>
      <c r="BD215" s="21" t="str">
        <f>IF(F215&lt;&gt;"Not in the game (anymore)",IF(A215&lt;&gt;"",IF(Q215&lt;&gt;"",CONCATENATE(", zoneIds={",Q215),"")&amp;IF(Z215&lt;&gt;"",CONCATENATE(",",Z215),"")&amp;IF(AF215&lt;&gt;"",CONCATENATE(",",AF215),"")&amp;IF(AK215&lt;&gt;"",CONCATENATE(",",AK215),"")&amp;IF(AP215&lt;&gt;"",CONCATENATE(",",AP215),"")&amp;IF(AU215&lt;&gt;"",CONCATENATE(",",AU215),"")&amp;IF(Q215&lt;&gt;"",CONCATENATE("}",""),"")&amp;IF(OR(I215="true",I215="false",I215&lt;&gt;""), CONCATENATE(", veteran=", I215), ""),""),"")</f>
        <v>, zoneIds={843,117,117}, veteran=false</v>
      </c>
      <c r="BE215" s="21" t="str">
        <f>IF(F215&lt;&gt;"Not in the game (anymore)",IF(A215&lt;&gt;"",", setType="&amp;G215,"")&amp;IF(J215="true",", multiTrialSet=true",""),"")</f>
        <v>, setType=LIBSETS_SETTYPE_DUNGEON</v>
      </c>
      <c r="BF215" s="21" t="str">
        <f t="shared" si="6"/>
        <v/>
      </c>
      <c r="BG215" s="21" t="str">
        <f t="shared" si="7"/>
        <v>}, --Heem-Jas\' Retribution / Heem-Jas' Vergeltung   [Ruins of Mazzatun, Shadowfen, Shadowfen]</v>
      </c>
    </row>
    <row r="216" spans="1:59" x14ac:dyDescent="0.25">
      <c r="A216" s="12">
        <v>260</v>
      </c>
      <c r="B216" t="s">
        <v>1065</v>
      </c>
      <c r="C216" t="s">
        <v>1066</v>
      </c>
      <c r="D216" s="3">
        <f>A216</f>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C216" s="40" t="str">
        <f>IF(AB216&lt;&gt;"",IF(AB216&lt;&gt;"LIBSETS_DROP_MECHANIC_MONSTER_NAME",VLOOKUP(AB216,'LibSets constants'!$I$4:$L$1003,3,FALSE),""),"")</f>
        <v/>
      </c>
      <c r="AD216" s="40" t="str">
        <f>IF(AB216&lt;&gt;"",IF(AB216&lt;&gt;"LIBSETS_DROP_MECHANIC_MONSTER_NAME",VLOOKUP(AB216,'LibSets constants'!$I$4:$L$1003,4,FALSE),""),"")</f>
        <v/>
      </c>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IF(A216="???","--","")&amp;IF(F216&lt;&gt;"Not in the game (anymore)",IF(A216&lt;&gt;"",CONCATENATE("[",A216,"] = {wayshrines={")&amp;IF(K216&lt;&gt;"",CONCATENATE(K216,","),"")&amp;IF(L216&lt;&gt;"",CONCATENATE(L216,","),"")&amp;IF(M216&lt;&gt;"",CONCATENATE(M216,","),"")&amp;CONCATENATE("}")&amp;IF(VALUE(N216)&gt;0,CONCATENATE(", traitsNeeded=",N216),"")&amp;CONCATENATE(", dlcId=",IF(T216&lt;&gt;"",T216,"DLC_BASE_GAME")),""),"")</f>
        <v>[260] = {wayshrines={260,260,260,}, dlcId=DLC_SHADOWS_OF_THE_HIST</v>
      </c>
      <c r="BD216" s="21" t="str">
        <f>IF(F216&lt;&gt;"Not in the game (anymore)",IF(A216&lt;&gt;"",IF(Q216&lt;&gt;"",CONCATENATE(", zoneIds={",Q216),"")&amp;IF(Z216&lt;&gt;"",CONCATENATE(",",Z216),"")&amp;IF(AF216&lt;&gt;"",CONCATENATE(",",AF216),"")&amp;IF(AK216&lt;&gt;"",CONCATENATE(",",AK216),"")&amp;IF(AP216&lt;&gt;"",CONCATENATE(",",AP216),"")&amp;IF(AU216&lt;&gt;"",CONCATENATE(",",AU216),"")&amp;IF(Q216&lt;&gt;"",CONCATENATE("}",""),"")&amp;IF(OR(I216="true",I216="false",I216&lt;&gt;""), CONCATENATE(", veteran=", I216), ""),""),"")</f>
        <v>, zoneIds={843,117,117}, veteran=false</v>
      </c>
      <c r="BE216" s="21" t="str">
        <f>IF(F216&lt;&gt;"Not in the game (anymore)",IF(A216&lt;&gt;"",", setType="&amp;G216,"")&amp;IF(J216="true",", multiTrialSet=true",""),"")</f>
        <v>, setType=LIBSETS_SETTYPE_DUNGEON</v>
      </c>
      <c r="BF216" s="21" t="str">
        <f t="shared" si="6"/>
        <v/>
      </c>
      <c r="BG216" s="21" t="str">
        <f t="shared" si="7"/>
        <v>}, --Aspect of Mazzatun / Aspekt von Mazzatun   [Ruins of Mazzatun, Shadowfen, Shadowfen]</v>
      </c>
    </row>
    <row r="217" spans="1:59" x14ac:dyDescent="0.25">
      <c r="A217" s="12">
        <v>261</v>
      </c>
      <c r="B217" t="s">
        <v>1067</v>
      </c>
      <c r="C217" t="s">
        <v>1068</v>
      </c>
      <c r="D217" s="3">
        <f>A217</f>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C217" s="40" t="str">
        <f>IF(AB217&lt;&gt;"",IF(AB217&lt;&gt;"LIBSETS_DROP_MECHANIC_MONSTER_NAME",VLOOKUP(AB217,'LibSets constants'!$I$4:$L$1003,3,FALSE),""),"")</f>
        <v/>
      </c>
      <c r="AD217" s="40" t="str">
        <f>IF(AB217&lt;&gt;"",IF(AB217&lt;&gt;"LIBSETS_DROP_MECHANIC_MONSTER_NAME",VLOOKUP(AB217,'LibSets constants'!$I$4:$L$1003,4,FALSE),""),"")</f>
        <v/>
      </c>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IF(A217="???","--","")&amp;IF(F217&lt;&gt;"Not in the game (anymore)",IF(A217&lt;&gt;"",CONCATENATE("[",A217,"] = {wayshrines={")&amp;IF(K217&lt;&gt;"",CONCATENATE(K217,","),"")&amp;IF(L217&lt;&gt;"",CONCATENATE(L217,","),"")&amp;IF(M217&lt;&gt;"",CONCATENATE(M217,","),"")&amp;CONCATENATE("}")&amp;IF(VALUE(N217)&gt;0,CONCATENATE(", traitsNeeded=",N217),"")&amp;CONCATENATE(", dlcId=",IF(T217&lt;&gt;"",T217,"DLC_BASE_GAME")),""),"")</f>
        <v>[261] = {wayshrines={261,261,261,}, dlcId=DLC_SHADOWS_OF_THE_HIST</v>
      </c>
      <c r="BD217" s="21" t="str">
        <f>IF(F217&lt;&gt;"Not in the game (anymore)",IF(A217&lt;&gt;"",IF(Q217&lt;&gt;"",CONCATENATE(", zoneIds={",Q217),"")&amp;IF(Z217&lt;&gt;"",CONCATENATE(",",Z217),"")&amp;IF(AF217&lt;&gt;"",CONCATENATE(",",AF217),"")&amp;IF(AK217&lt;&gt;"",CONCATENATE(",",AK217),"")&amp;IF(AP217&lt;&gt;"",CONCATENATE(",",AP217),"")&amp;IF(AU217&lt;&gt;"",CONCATENATE(",",AU217),"")&amp;IF(Q217&lt;&gt;"",CONCATENATE("}",""),"")&amp;IF(OR(I217="true",I217="false",I217&lt;&gt;""), CONCATENATE(", veteran=", I217), ""),""),"")</f>
        <v>, zoneIds={848,117,117}, veteran=false</v>
      </c>
      <c r="BE217" s="21" t="str">
        <f>IF(F217&lt;&gt;"Not in the game (anymore)",IF(A217&lt;&gt;"",", setType="&amp;G217,"")&amp;IF(J217="true",", multiTrialSet=true",""),"")</f>
        <v>, setType=LIBSETS_SETTYPE_DUNGEON</v>
      </c>
      <c r="BF217" s="21" t="str">
        <f t="shared" si="6"/>
        <v/>
      </c>
      <c r="BG217" s="21" t="str">
        <f t="shared" si="7"/>
        <v>}, --Gossamer / Gespinst   [Cradle of Shadows, Shadowfen, Shadowfen]</v>
      </c>
    </row>
    <row r="218" spans="1:59" x14ac:dyDescent="0.25">
      <c r="A218" s="12">
        <v>262</v>
      </c>
      <c r="B218" t="s">
        <v>1069</v>
      </c>
      <c r="C218" t="s">
        <v>1070</v>
      </c>
      <c r="D218" s="3">
        <f>A218</f>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C218" s="40" t="str">
        <f>IF(AB218&lt;&gt;"",IF(AB218&lt;&gt;"LIBSETS_DROP_MECHANIC_MONSTER_NAME",VLOOKUP(AB218,'LibSets constants'!$I$4:$L$1003,3,FALSE),""),"")</f>
        <v/>
      </c>
      <c r="AD218" s="40" t="str">
        <f>IF(AB218&lt;&gt;"",IF(AB218&lt;&gt;"LIBSETS_DROP_MECHANIC_MONSTER_NAME",VLOOKUP(AB218,'LibSets constants'!$I$4:$L$1003,4,FALSE),""),"")</f>
        <v/>
      </c>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IF(A218="???","--","")&amp;IF(F218&lt;&gt;"Not in the game (anymore)",IF(A218&lt;&gt;"",CONCATENATE("[",A218,"] = {wayshrines={")&amp;IF(K218&lt;&gt;"",CONCATENATE(K218,","),"")&amp;IF(L218&lt;&gt;"",CONCATENATE(L218,","),"")&amp;IF(M218&lt;&gt;"",CONCATENATE(M218,","),"")&amp;CONCATENATE("}")&amp;IF(VALUE(N218)&gt;0,CONCATENATE(", traitsNeeded=",N218),"")&amp;CONCATENATE(", dlcId=",IF(T218&lt;&gt;"",T218,"DLC_BASE_GAME")),""),"")</f>
        <v>[262] = {wayshrines={261,261,261,}, dlcId=DLC_SHADOWS_OF_THE_HIST</v>
      </c>
      <c r="BD218" s="21" t="str">
        <f>IF(F218&lt;&gt;"Not in the game (anymore)",IF(A218&lt;&gt;"",IF(Q218&lt;&gt;"",CONCATENATE(", zoneIds={",Q218),"")&amp;IF(Z218&lt;&gt;"",CONCATENATE(",",Z218),"")&amp;IF(AF218&lt;&gt;"",CONCATENATE(",",AF218),"")&amp;IF(AK218&lt;&gt;"",CONCATENATE(",",AK218),"")&amp;IF(AP218&lt;&gt;"",CONCATENATE(",",AP218),"")&amp;IF(AU218&lt;&gt;"",CONCATENATE(",",AU218),"")&amp;IF(Q218&lt;&gt;"",CONCATENATE("}",""),"")&amp;IF(OR(I218="true",I218="false",I218&lt;&gt;""), CONCATENATE(", veteran=", I218), ""),""),"")</f>
        <v>, zoneIds={848,117,117}, veteran=false</v>
      </c>
      <c r="BE218" s="21" t="str">
        <f>IF(F218&lt;&gt;"Not in the game (anymore)",IF(A218&lt;&gt;"",", setType="&amp;G218,"")&amp;IF(J218="true",", multiTrialSet=true",""),"")</f>
        <v>, setType=LIBSETS_SETTYPE_DUNGEON</v>
      </c>
      <c r="BF218" s="21" t="str">
        <f t="shared" si="6"/>
        <v/>
      </c>
      <c r="BG218" s="21" t="str">
        <f t="shared" si="7"/>
        <v>}, --Widowmaker / Witwenmacher   [Cradle of Shadows, Shadowfen, Shadowfen]</v>
      </c>
    </row>
    <row r="219" spans="1:59" s="28" customFormat="1" x14ac:dyDescent="0.25">
      <c r="A219" s="12">
        <v>263</v>
      </c>
      <c r="B219" t="s">
        <v>1071</v>
      </c>
      <c r="C219" t="s">
        <v>1072</v>
      </c>
      <c r="D219" s="3">
        <f>A219</f>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c r="AC219" s="43" t="str">
        <f>IF(AB219&lt;&gt;"",IF(AB219&lt;&gt;"LIBSETS_DROP_MECHANIC_MONSTER_NAME",VLOOKUP(AB219,'LibSets constants'!$I$4:$L$1003,3,FALSE),""),"")</f>
        <v/>
      </c>
      <c r="AD219" s="43" t="str">
        <f>IF(AB219&lt;&gt;"",IF(AB219&lt;&gt;"LIBSETS_DROP_MECHANIC_MONSTER_NAME",VLOOKUP(AB219,'LibSets constants'!$I$4:$L$1003,4,FALSE),""),"")</f>
        <v/>
      </c>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IF(A219="???","--","")&amp;IF(F219&lt;&gt;"Not in the game (anymore)",IF(A219&lt;&gt;"",CONCATENATE("[",A219,"] = {wayshrines={")&amp;IF(K219&lt;&gt;"",CONCATENATE(K219,","),"")&amp;IF(L219&lt;&gt;"",CONCATENATE(L219,","),"")&amp;IF(M219&lt;&gt;"",CONCATENATE(M219,","),"")&amp;CONCATENATE("}")&amp;IF(VALUE(N219)&gt;0,CONCATENATE(", traitsNeeded=",N219),"")&amp;CONCATENATE(", dlcId=",IF(T219&lt;&gt;"",T219,"DLC_BASE_GAME")),""),"")</f>
        <v>[263] = {wayshrines={261,261,261,}, dlcId=DLC_SHADOWS_OF_THE_HIST</v>
      </c>
      <c r="BD219" s="21" t="str">
        <f>IF(F219&lt;&gt;"Not in the game (anymore)",IF(A219&lt;&gt;"",IF(Q219&lt;&gt;"",CONCATENATE(", zoneIds={",Q219),"")&amp;IF(Z219&lt;&gt;"",CONCATENATE(",",Z219),"")&amp;IF(AF219&lt;&gt;"",CONCATENATE(",",AF219),"")&amp;IF(AK219&lt;&gt;"",CONCATENATE(",",AK219),"")&amp;IF(AP219&lt;&gt;"",CONCATENATE(",",AP219),"")&amp;IF(AU219&lt;&gt;"",CONCATENATE(",",AU219),"")&amp;IF(Q219&lt;&gt;"",CONCATENATE("}",""),"")&amp;IF(OR(I219="true",I219="false",I219&lt;&gt;""), CONCATENATE(", veteran=", I219), ""),""),"")</f>
        <v>, zoneIds={848,117,117}, veteran=false</v>
      </c>
      <c r="BE219" s="21" t="str">
        <f>IF(F219&lt;&gt;"Not in the game (anymore)",IF(A219&lt;&gt;"",", setType="&amp;G219,"")&amp;IF(J219="true",", multiTrialSet=true",""),"")</f>
        <v>, setType=LIBSETS_SETTYPE_DUNGEON</v>
      </c>
      <c r="BF219" s="21" t="str">
        <f t="shared" si="6"/>
        <v/>
      </c>
      <c r="BG219" s="21" t="str">
        <f t="shared" si="7"/>
        <v>}, --Hand of Mephala / Hand von Mephala   [Cradle of Shadows, Shadowfen, Shadowfen]</v>
      </c>
    </row>
    <row r="220" spans="1:59" s="14" customFormat="1" x14ac:dyDescent="0.25">
      <c r="A220" s="16">
        <v>264</v>
      </c>
      <c r="B220" s="14" t="s">
        <v>1073</v>
      </c>
      <c r="C220" t="s">
        <v>1074</v>
      </c>
      <c r="D220" s="25">
        <f>A220</f>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44"/>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IF(A220="???","--","")&amp;IF(F220&lt;&gt;"Not in the game (anymore)",IF(A220&lt;&gt;"",CONCATENATE("[",A220,"] = {wayshrines={")&amp;IF(K220&lt;&gt;"",CONCATENATE(K220,","),"")&amp;IF(L220&lt;&gt;"",CONCATENATE(L220,","),"")&amp;IF(M220&lt;&gt;"",CONCATENATE(M220,","),"")&amp;CONCATENATE("}")&amp;IF(VALUE(N220)&gt;0,CONCATENATE(", traitsNeeded=",N220),"")&amp;CONCATENATE(", dlcId=",IF(T220&lt;&gt;"",T220,"DLC_BASE_GAME")),""),"")</f>
        <v/>
      </c>
      <c r="BD220" s="21" t="str">
        <f>IF(F220&lt;&gt;"Not in the game (anymore)",IF(A220&lt;&gt;"",IF(Q220&lt;&gt;"",CONCATENATE(", zoneIds={",Q220),"")&amp;IF(Z220&lt;&gt;"",CONCATENATE(",",Z220),"")&amp;IF(AF220&lt;&gt;"",CONCATENATE(",",AF220),"")&amp;IF(AK220&lt;&gt;"",CONCATENATE(",",AK220),"")&amp;IF(AP220&lt;&gt;"",CONCATENATE(",",AP220),"")&amp;IF(AU220&lt;&gt;"",CONCATENATE(",",AU220),"")&amp;IF(Q220&lt;&gt;"",CONCATENATE("}",""),"")&amp;IF(OR(I220="true",I220="false",I220&lt;&gt;""), CONCATENATE(", veteran=", I220), ""),""),"")</f>
        <v/>
      </c>
      <c r="BE220" s="21" t="str">
        <f>IF(F220&lt;&gt;"Not in the game (anymore)",IF(A220&lt;&gt;"",", setType="&amp;G220,"")&amp;IF(J220="true",", multiTrialSet=true",""),"")</f>
        <v/>
      </c>
      <c r="BF220" s="21" t="str">
        <f t="shared" si="6"/>
        <v/>
      </c>
      <c r="BG220" s="21" t="str">
        <f t="shared" si="7"/>
        <v/>
      </c>
    </row>
    <row r="221" spans="1:59" x14ac:dyDescent="0.25">
      <c r="A221" s="5">
        <v>265</v>
      </c>
      <c r="B221" t="s">
        <v>1075</v>
      </c>
      <c r="C221" t="s">
        <v>22</v>
      </c>
      <c r="D221" s="3">
        <f>A221</f>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IF(A221="???","--","")&amp;IF(F221&lt;&gt;"Not in the game (anymore)",IF(A221&lt;&gt;"",CONCATENATE("[",A221,"] = {wayshrines={")&amp;IF(K221&lt;&gt;"",CONCATENATE(K221,","),"")&amp;IF(L221&lt;&gt;"",CONCATENATE(L221,","),"")&amp;IF(M221&lt;&gt;"",CONCATENATE(M221,","),"")&amp;CONCATENATE("}")&amp;IF(VALUE(N221)&gt;0,CONCATENATE(", traitsNeeded=",N221),"")&amp;CONCATENATE(", dlcId=",IF(T221&lt;&gt;"",T221,"DLC_BASE_GAME")),""),"")</f>
        <v>[265] = {wayshrines={194,194,194,}, dlcId=DLC_BASE_GAME</v>
      </c>
      <c r="BD221" s="21" t="str">
        <f>IF(F221&lt;&gt;"Not in the game (anymore)",IF(A221&lt;&gt;"",IF(Q221&lt;&gt;"",CONCATENATE(", zoneIds={",Q221),"")&amp;IF(Z221&lt;&gt;"",CONCATENATE(",",Z221),"")&amp;IF(AF221&lt;&gt;"",CONCATENATE(",",AF221),"")&amp;IF(AK221&lt;&gt;"",CONCATENATE(",",AK221),"")&amp;IF(AP221&lt;&gt;"",CONCATENATE(",",AP221),"")&amp;IF(AU221&lt;&gt;"",CONCATENATE(",",AU221),"")&amp;IF(Q221&lt;&gt;"",CONCATENATE("}",""),"")&amp;IF(OR(I221="true",I221="false",I221&lt;&gt;""), CONCATENATE(", veteran=", I221), ""),""),"")</f>
        <v>, zoneIds={380,381,381}, veteran={[EQUIP_TYPE_HEAD]=true, [EQUIP_TYPE_SHOULDERS]=false}</v>
      </c>
      <c r="BE221" s="21" t="str">
        <f>IF(F221&lt;&gt;"Not in the game (anymore)",IF(A221&lt;&gt;"",", setType="&amp;G221,"")&amp;IF(J221="true",", multiTrialSet=true",""),"")</f>
        <v>, setType=LIBSETS_SETTYPE_MONSTER</v>
      </c>
      <c r="BF221" s="21" t="str">
        <f t="shared" si="6"/>
        <v>, dropMechanic={LIBSETS_DROP_MECHANIC_MONSTER_NAME}, dropMechanicNames={['en']={'High Kinlord Rilis',},['de']={'Sippenhochfürst Rilis',},}</v>
      </c>
      <c r="BG221" s="21" t="str">
        <f t="shared" si="7"/>
        <v>}, --Shadowrend / Schattenriss   [The Banished Cells I, Auridon, Auridon]</v>
      </c>
    </row>
    <row r="222" spans="1:59" x14ac:dyDescent="0.25">
      <c r="A222" s="5">
        <v>266</v>
      </c>
      <c r="B222" t="s">
        <v>10</v>
      </c>
      <c r="C222" t="s">
        <v>2615</v>
      </c>
      <c r="D222" s="3">
        <f>A222</f>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IF(A222="???","--","")&amp;IF(F222&lt;&gt;"Not in the game (anymore)",IF(A222&lt;&gt;"",CONCATENATE("[",A222,"] = {wayshrines={")&amp;IF(K222&lt;&gt;"",CONCATENATE(K222,","),"")&amp;IF(L222&lt;&gt;"",CONCATENATE(L222,","),"")&amp;IF(M222&lt;&gt;"",CONCATENATE(M222,","),"")&amp;CONCATENATE("}")&amp;IF(VALUE(N222)&gt;0,CONCATENATE(", traitsNeeded=",N222),"")&amp;CONCATENATE(", dlcId=",IF(T222&lt;&gt;"",T222,"DLC_BASE_GAME")),""),"")</f>
        <v>[266] = {wayshrines={98,98,98,}, dlcId=DLC_BASE_GAME</v>
      </c>
      <c r="BD222" s="21" t="str">
        <f>IF(F222&lt;&gt;"Not in the game (anymore)",IF(A222&lt;&gt;"",IF(Q222&lt;&gt;"",CONCATENATE(", zoneIds={",Q222),"")&amp;IF(Z222&lt;&gt;"",CONCATENATE(",",Z222),"")&amp;IF(AF222&lt;&gt;"",CONCATENATE(",",AF222),"")&amp;IF(AK222&lt;&gt;"",CONCATENATE(",",AK222),"")&amp;IF(AP222&lt;&gt;"",CONCATENATE(",",AP222),"")&amp;IF(AU222&lt;&gt;"",CONCATENATE(",",AU222),"")&amp;IF(Q222&lt;&gt;"",CONCATENATE("}",""),"")&amp;IF(OR(I222="true",I222="false",I222&lt;&gt;""), CONCATENATE(", veteran=", I222), ""),""),"")</f>
        <v>, zoneIds={283,41,41}, veteran={[EQUIP_TYPE_HEAD]=true, [EQUIP_TYPE_SHOULDERS]=false}</v>
      </c>
      <c r="BE222" s="21" t="str">
        <f>IF(F222&lt;&gt;"Not in the game (anymore)",IF(A222&lt;&gt;"",", setType="&amp;G222,"")&amp;IF(J222="true",", multiTrialSet=true",""),"")</f>
        <v>, setType=LIBSETS_SETTYPE_MONSTER</v>
      </c>
      <c r="BF222" s="21" t="str">
        <f t="shared" si="6"/>
        <v>, dropMechanic={LIBSETS_DROP_MECHANIC_MONSTER_NAME}, dropMechanicNames={['en']={'Kra\'gh the Dreugh King',},['de']={'Kra\'gh der Dreughkönig',},}</v>
      </c>
      <c r="BG222" s="21" t="str">
        <f t="shared" si="7"/>
        <v>}, --Kra\'gh / Kra'gh   [Fungal Grotto I, Stonefalls, Stonefalls]</v>
      </c>
    </row>
    <row r="223" spans="1:59" x14ac:dyDescent="0.25">
      <c r="A223" s="5">
        <v>267</v>
      </c>
      <c r="B223" t="s">
        <v>1076</v>
      </c>
      <c r="C223" t="s">
        <v>27</v>
      </c>
      <c r="D223" s="3">
        <f>A223</f>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IF(A223="???","--","")&amp;IF(F223&lt;&gt;"Not in the game (anymore)",IF(A223&lt;&gt;"",CONCATENATE("[",A223,"] = {wayshrines={")&amp;IF(K223&lt;&gt;"",CONCATENATE(K223,","),"")&amp;IF(L223&lt;&gt;"",CONCATENATE(L223,","),"")&amp;IF(M223&lt;&gt;"",CONCATENATE(M223,","),"")&amp;CONCATENATE("}")&amp;IF(VALUE(N223)&gt;0,CONCATENATE(", traitsNeeded=",N223),"")&amp;CONCATENATE(", dlcId=",IF(T223&lt;&gt;"",T223,"DLC_BASE_GAME")),""),"")</f>
        <v>[267] = {wayshrines={193,193,193,}, dlcId=DLC_BASE_GAME</v>
      </c>
      <c r="BD223" s="21" t="str">
        <f>IF(F223&lt;&gt;"Not in the game (anymore)",IF(A223&lt;&gt;"",IF(Q223&lt;&gt;"",CONCATENATE(", zoneIds={",Q223),"")&amp;IF(Z223&lt;&gt;"",CONCATENATE(",",Z223),"")&amp;IF(AF223&lt;&gt;"",CONCATENATE(",",AF223),"")&amp;IF(AK223&lt;&gt;"",CONCATENATE(",",AK223),"")&amp;IF(AP223&lt;&gt;"",CONCATENATE(",",AP223),"")&amp;IF(AU223&lt;&gt;"",CONCATENATE(",",AU223),"")&amp;IF(Q223&lt;&gt;"",CONCATENATE("}",""),"")&amp;IF(OR(I223="true",I223="false",I223&lt;&gt;""), CONCATENATE(", veteran=", I223), ""),""),"")</f>
        <v>, zoneIds={144,3,3}, veteran={[EQUIP_TYPE_HEAD]=true, [EQUIP_TYPE_SHOULDERS]=false}</v>
      </c>
      <c r="BE223" s="21" t="str">
        <f>IF(F223&lt;&gt;"Not in the game (anymore)",IF(A223&lt;&gt;"",", setType="&amp;G223,"")&amp;IF(J223="true",", multiTrialSet=true",""),"")</f>
        <v>, setType=LIBSETS_SETTYPE_MONSTER</v>
      </c>
      <c r="BF223" s="21" t="str">
        <f t="shared" si="6"/>
        <v>, dropMechanic={LIBSETS_DROP_MECHANIC_MONSTER_NAME}, dropMechanicNames={['en']={'The Whisperer',},['de']={'Die Flüsterin',},}</v>
      </c>
      <c r="BG223" s="21" t="str">
        <f t="shared" si="7"/>
        <v>}, --Swarm Mother / Schwarmmutter   [Spindleclutch I, Glenumbra, Glenumbra]</v>
      </c>
    </row>
    <row r="224" spans="1:59" x14ac:dyDescent="0.25">
      <c r="A224" s="5">
        <v>268</v>
      </c>
      <c r="B224" t="s">
        <v>1077</v>
      </c>
      <c r="C224" t="s">
        <v>21</v>
      </c>
      <c r="D224" s="3">
        <f>A224</f>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IF(A224="???","--","")&amp;IF(F224&lt;&gt;"Not in the game (anymore)",IF(A224&lt;&gt;"",CONCATENATE("[",A224,"] = {wayshrines={")&amp;IF(K224&lt;&gt;"",CONCATENATE(K224,","),"")&amp;IF(L224&lt;&gt;"",CONCATENATE(L224,","),"")&amp;IF(M224&lt;&gt;"",CONCATENATE(M224,","),"")&amp;CONCATENATE("}")&amp;IF(VALUE(N224)&gt;0,CONCATENATE(", traitsNeeded=",N224),"")&amp;CONCATENATE(", dlcId=",IF(T224&lt;&gt;"",T224,"DLC_BASE_GAME")),""),"")</f>
        <v>[268] = {wayshrines={198,198,198,}, dlcId=DLC_BASE_GAME</v>
      </c>
      <c r="BD224" s="21" t="str">
        <f>IF(F224&lt;&gt;"Not in the game (anymore)",IF(A224&lt;&gt;"",IF(Q224&lt;&gt;"",CONCATENATE(", zoneIds={",Q224),"")&amp;IF(Z224&lt;&gt;"",CONCATENATE(",",Z224),"")&amp;IF(AF224&lt;&gt;"",CONCATENATE(",",AF224),"")&amp;IF(AK224&lt;&gt;"",CONCATENATE(",",AK224),"")&amp;IF(AP224&lt;&gt;"",CONCATENATE(",",AP224),"")&amp;IF(AU224&lt;&gt;"",CONCATENATE(",",AU224),"")&amp;IF(Q224&lt;&gt;"",CONCATENATE("}",""),"")&amp;IF(OR(I224="true",I224="false",I224&lt;&gt;""), CONCATENATE(", veteran=", I224), ""),""),"")</f>
        <v>, zoneIds={63,57,57}, veteran={[EQUIP_TYPE_HEAD]=true, [EQUIP_TYPE_SHOULDERS]=false}</v>
      </c>
      <c r="BE224" s="21" t="str">
        <f>IF(F224&lt;&gt;"Not in the game (anymore)",IF(A224&lt;&gt;"",", setType="&amp;G224,"")&amp;IF(J224="true",", multiTrialSet=true",""),"")</f>
        <v>, setType=LIBSETS_SETTYPE_MONSTER</v>
      </c>
      <c r="BF224" s="21" t="str">
        <f t="shared" si="6"/>
        <v>, dropMechanic={LIBSETS_DROP_MECHANIC_MONSTER_NAME}, dropMechanicNames={['en']={'Sentinel of Rkugamz',},['de']={'Wachposten von Rkugamz',},}</v>
      </c>
      <c r="BG224" s="21" t="str">
        <f t="shared" si="7"/>
        <v>}, --Sentinel of Rkugamz / Wachposten von Rkugamz   [Darkshade Caverns I, Deshaan, Deshaan]</v>
      </c>
    </row>
    <row r="225" spans="1:59" x14ac:dyDescent="0.25">
      <c r="A225" s="5">
        <v>269</v>
      </c>
      <c r="B225" t="s">
        <v>1078</v>
      </c>
      <c r="C225" t="s">
        <v>2</v>
      </c>
      <c r="D225" s="3">
        <f>A225</f>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IF(A225="???","--","")&amp;IF(F225&lt;&gt;"Not in the game (anymore)",IF(A225&lt;&gt;"",CONCATENATE("[",A225,"] = {wayshrines={")&amp;IF(K225&lt;&gt;"",CONCATENATE(K225,","),"")&amp;IF(L225&lt;&gt;"",CONCATENATE(L225,","),"")&amp;IF(M225&lt;&gt;"",CONCATENATE(M225,","),"")&amp;CONCATENATE("}")&amp;IF(VALUE(N225)&gt;0,CONCATENATE(", traitsNeeded=",N225),"")&amp;CONCATENATE(", dlcId=",IF(T225&lt;&gt;"",T225,"DLC_BASE_GAME")),""),"")</f>
        <v>[269] = {wayshrines={191,191,191,}, dlcId=DLC_BASE_GAME</v>
      </c>
      <c r="BD225" s="21" t="str">
        <f>IF(F225&lt;&gt;"Not in the game (anymore)",IF(A225&lt;&gt;"",IF(Q225&lt;&gt;"",CONCATENATE(", zoneIds={",Q225),"")&amp;IF(Z225&lt;&gt;"",CONCATENATE(",",Z225),"")&amp;IF(AF225&lt;&gt;"",CONCATENATE(",",AF225),"")&amp;IF(AK225&lt;&gt;"",CONCATENATE(",",AK225),"")&amp;IF(AP225&lt;&gt;"",CONCATENATE(",",AP225),"")&amp;IF(AU225&lt;&gt;"",CONCATENATE(",",AU225),"")&amp;IF(Q225&lt;&gt;"",CONCATENATE("}",""),"")&amp;IF(OR(I225="true",I225="false",I225&lt;&gt;""), CONCATENATE(", veteran=", I225), ""),""),"")</f>
        <v>, zoneIds={126,383,383}, veteran={[EQUIP_TYPE_HEAD]=true, [EQUIP_TYPE_SHOULDERS]=false}</v>
      </c>
      <c r="BE225" s="21" t="str">
        <f>IF(F225&lt;&gt;"Not in the game (anymore)",IF(A225&lt;&gt;"",", setType="&amp;G225,"")&amp;IF(J225="true",", multiTrialSet=true",""),"")</f>
        <v>, setType=LIBSETS_SETTYPE_MONSTER</v>
      </c>
      <c r="BF225" s="21" t="str">
        <f t="shared" si="6"/>
        <v>, dropMechanic={LIBSETS_DROP_MECHANIC_MONSTER_NAME}, dropMechanicNames={['en']={'Canonreeve Oraneth',},['de']={'Stiftsvogt Oraneth',},}</v>
      </c>
      <c r="BG225" s="21" t="str">
        <f t="shared" si="7"/>
        <v>}, --Chokethorn / Würgedorn   [Elden Hollow I, Grahtwood, Grahtwood]</v>
      </c>
    </row>
    <row r="226" spans="1:59" x14ac:dyDescent="0.25">
      <c r="A226" s="5">
        <v>270</v>
      </c>
      <c r="B226" t="s">
        <v>1079</v>
      </c>
      <c r="C226" t="s">
        <v>23</v>
      </c>
      <c r="D226" s="3">
        <f>A226</f>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IF(A226="???","--","")&amp;IF(F226&lt;&gt;"Not in the game (anymore)",IF(A226&lt;&gt;"",CONCATENATE("[",A226,"] = {wayshrines={")&amp;IF(K226&lt;&gt;"",CONCATENATE(K226,","),"")&amp;IF(L226&lt;&gt;"",CONCATENATE(L226,","),"")&amp;IF(M226&lt;&gt;"",CONCATENATE(M226,","),"")&amp;CONCATENATE("}")&amp;IF(VALUE(N226)&gt;0,CONCATENATE(", traitsNeeded=",N226),"")&amp;CONCATENATE(", dlcId=",IF(T226&lt;&gt;"",T226,"DLC_BASE_GAME")),""),"")</f>
        <v>[270] = {wayshrines={189,189,189,}, dlcId=DLC_BASE_GAME</v>
      </c>
      <c r="BD226" s="21" t="str">
        <f>IF(F226&lt;&gt;"Not in the game (anymore)",IF(A226&lt;&gt;"",IF(Q226&lt;&gt;"",CONCATENATE(", zoneIds={",Q226),"")&amp;IF(Z226&lt;&gt;"",CONCATENATE(",",Z226),"")&amp;IF(AF226&lt;&gt;"",CONCATENATE(",",AF226),"")&amp;IF(AK226&lt;&gt;"",CONCATENATE(",",AK226),"")&amp;IF(AP226&lt;&gt;"",CONCATENATE(",",AP226),"")&amp;IF(AU226&lt;&gt;"",CONCATENATE(",",AU226),"")&amp;IF(Q226&lt;&gt;"",CONCATENATE("}",""),"")&amp;IF(OR(I226="true",I226="false",I226&lt;&gt;""), CONCATENATE(", veteran=", I226), ""),""),"")</f>
        <v>, zoneIds={146,19,19}, veteran={[EQUIP_TYPE_HEAD]=true, [EQUIP_TYPE_SHOULDERS]=false}</v>
      </c>
      <c r="BE226" s="21" t="str">
        <f>IF(F226&lt;&gt;"Not in the game (anymore)",IF(A226&lt;&gt;"",", setType="&amp;G226,"")&amp;IF(J226="true",", multiTrialSet=true",""),"")</f>
        <v>, setType=LIBSETS_SETTYPE_MONSTER</v>
      </c>
      <c r="BF226" s="21" t="str">
        <f t="shared" si="6"/>
        <v>, dropMechanic={LIBSETS_DROP_MECHANIC_MONSTER_NAME}, dropMechanicNames={['en']={'Varaine and Allene Pellingare',},['de']={'Varaine und Allene Pellingare',},}</v>
      </c>
      <c r="BG226" s="21" t="str">
        <f t="shared" si="7"/>
        <v>}, --Slimecraw / Schleimkropf   [Wayrest Sewers I, Stormhaven, Stormhaven]</v>
      </c>
    </row>
    <row r="227" spans="1:59" x14ac:dyDescent="0.25">
      <c r="A227" s="5">
        <v>271</v>
      </c>
      <c r="B227" t="s">
        <v>20</v>
      </c>
      <c r="C227" t="s">
        <v>20</v>
      </c>
      <c r="D227" s="3">
        <f>A227</f>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IF(A227="???","--","")&amp;IF(F227&lt;&gt;"Not in the game (anymore)",IF(A227&lt;&gt;"",CONCATENATE("[",A227,"] = {wayshrines={")&amp;IF(K227&lt;&gt;"",CONCATENATE(K227,","),"")&amp;IF(L227&lt;&gt;"",CONCATENATE(L227,","),"")&amp;IF(M227&lt;&gt;"",CONCATENATE(M227,","),"")&amp;CONCATENATE("}")&amp;IF(VALUE(N227)&gt;0,CONCATENATE(", traitsNeeded=",N227),"")&amp;CONCATENATE(", dlcId=",IF(T227&lt;&gt;"",T227,"DLC_BASE_GAME")),""),"")</f>
        <v>[271] = {wayshrines={192,192,192,}, dlcId=DLC_BASE_GAME</v>
      </c>
      <c r="BD227" s="21" t="str">
        <f>IF(F227&lt;&gt;"Not in the game (anymore)",IF(A227&lt;&gt;"",IF(Q227&lt;&gt;"",CONCATENATE(", zoneIds={",Q227),"")&amp;IF(Z227&lt;&gt;"",CONCATENATE(",",Z227),"")&amp;IF(AF227&lt;&gt;"",CONCATENATE(",",AF227),"")&amp;IF(AK227&lt;&gt;"",CONCATENATE(",",AK227),"")&amp;IF(AP227&lt;&gt;"",CONCATENATE(",",AP227),"")&amp;IF(AU227&lt;&gt;"",CONCATENATE(",",AU227),"")&amp;IF(Q227&lt;&gt;"",CONCATENATE("}",""),"")&amp;IF(OR(I227="true",I227="false",I227&lt;&gt;""), CONCATENATE(", veteran=", I227), ""),""),"")</f>
        <v>, zoneIds={148,117,117}, veteran={[EQUIP_TYPE_HEAD]=true, [EQUIP_TYPE_SHOULDERS]=false}</v>
      </c>
      <c r="BE227" s="21" t="str">
        <f>IF(F227&lt;&gt;"Not in the game (anymore)",IF(A227&lt;&gt;"",", setType="&amp;G227,"")&amp;IF(J227="true",", multiTrialSet=true",""),"")</f>
        <v>, setType=LIBSETS_SETTYPE_MONSTER</v>
      </c>
      <c r="BF227" s="21" t="str">
        <f t="shared" si="6"/>
        <v>, dropMechanic={LIBSETS_DROP_MECHANIC_MONSTER_NAME}, dropMechanicNames={['en']={'Sellistrix the Lamia Queen',},['de']={'Sellistrix die Lamienkönigin',},}</v>
      </c>
      <c r="BG227" s="21" t="str">
        <f t="shared" si="7"/>
        <v>}, --Sellistrix / Sellistrix   [Arx Corinium, Shadowfen, Shadowfen]</v>
      </c>
    </row>
    <row r="228" spans="1:59" x14ac:dyDescent="0.25">
      <c r="A228" s="5">
        <v>272</v>
      </c>
      <c r="B228" t="s">
        <v>1080</v>
      </c>
      <c r="C228" t="s">
        <v>9</v>
      </c>
      <c r="D228" s="3">
        <f>A228</f>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IF(A228="???","--","")&amp;IF(F228&lt;&gt;"Not in the game (anymore)",IF(A228&lt;&gt;"",CONCATENATE("[",A228,"] = {wayshrines={")&amp;IF(K228&lt;&gt;"",CONCATENATE(K228,","),"")&amp;IF(L228&lt;&gt;"",CONCATENATE(L228,","),"")&amp;IF(M228&lt;&gt;"",CONCATENATE(M228,","),"")&amp;CONCATENATE("}")&amp;IF(VALUE(N228)&gt;0,CONCATENATE(", traitsNeeded=",N228),"")&amp;CONCATENATE(", dlcId=",IF(T228&lt;&gt;"",T228,"DLC_BASE_GAME")),""),"")</f>
        <v>[272] = {wayshrines={197,197,197,}, dlcId=DLC_BASE_GAME</v>
      </c>
      <c r="BD228" s="21" t="str">
        <f>IF(F228&lt;&gt;"Not in the game (anymore)",IF(A228&lt;&gt;"",IF(Q228&lt;&gt;"",CONCATENATE(", zoneIds={",Q228),"")&amp;IF(Z228&lt;&gt;"",CONCATENATE(",",Z228),"")&amp;IF(AF228&lt;&gt;"",CONCATENATE(",",AF228),"")&amp;IF(AK228&lt;&gt;"",CONCATENATE(",",AK228),"")&amp;IF(AP228&lt;&gt;"",CONCATENATE(",",AP228),"")&amp;IF(AU228&lt;&gt;"",CONCATENATE(",",AU228),"")&amp;IF(Q228&lt;&gt;"",CONCATENATE("}",""),"")&amp;IF(OR(I228="true",I228="false",I228&lt;&gt;""), CONCATENATE(", veteran=", I228), ""),""),"")</f>
        <v>, zoneIds={176,108,108}, veteran={[EQUIP_TYPE_HEAD]=true, [EQUIP_TYPE_SHOULDERS]=false}</v>
      </c>
      <c r="BE228" s="21" t="str">
        <f>IF(F228&lt;&gt;"Not in the game (anymore)",IF(A228&lt;&gt;"",", setType="&amp;G228,"")&amp;IF(J228="true",", multiTrialSet=true",""),"")</f>
        <v>, setType=LIBSETS_SETTYPE_MONSTER</v>
      </c>
      <c r="BF228" s="21" t="str">
        <f t="shared" si="6"/>
        <v>, dropMechanic={LIBSETS_DROP_MECHANIC_MONSTER_NAME}, dropMechanicNames={['en']={'Razor Master Erthas',},['de']={'Klingenmeister Erthas',},}</v>
      </c>
      <c r="BG228" s="21" t="str">
        <f t="shared" si="7"/>
        <v>}, --Infernal Guardian / Infernaler Wächter   [City of Ash I, Greenshade, Greenshade]</v>
      </c>
    </row>
    <row r="229" spans="1:59" x14ac:dyDescent="0.25">
      <c r="A229" s="5">
        <v>273</v>
      </c>
      <c r="B229" t="s">
        <v>8</v>
      </c>
      <c r="C229" t="s">
        <v>8</v>
      </c>
      <c r="D229" s="3">
        <f>A229</f>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IF(A229="???","--","")&amp;IF(F229&lt;&gt;"Not in the game (anymore)",IF(A229&lt;&gt;"",CONCATENATE("[",A229,"] = {wayshrines={")&amp;IF(K229&lt;&gt;"",CONCATENATE(K229,","),"")&amp;IF(L229&lt;&gt;"",CONCATENATE(L229,","),"")&amp;IF(M229&lt;&gt;"",CONCATENATE(M229,","),"")&amp;CONCATENATE("}")&amp;IF(VALUE(N229)&gt;0,CONCATENATE(", traitsNeeded=",N229),"")&amp;CONCATENATE(", dlcId=",IF(T229&lt;&gt;"",T229,"DLC_BASE_GAME")),""),"")</f>
        <v>[273] = {wayshrines={190,190,190,}, dlcId=DLC_BASE_GAME</v>
      </c>
      <c r="BD229" s="21" t="str">
        <f>IF(F229&lt;&gt;"Not in the game (anymore)",IF(A229&lt;&gt;"",IF(Q229&lt;&gt;"",CONCATENATE(", zoneIds={",Q229),"")&amp;IF(Z229&lt;&gt;"",CONCATENATE(",",Z229),"")&amp;IF(AF229&lt;&gt;"",CONCATENATE(",",AF229),"")&amp;IF(AK229&lt;&gt;"",CONCATENATE(",",AK229),"")&amp;IF(AP229&lt;&gt;"",CONCATENATE(",",AP229),"")&amp;IF(AU229&lt;&gt;"",CONCATENATE(",",AU229),"")&amp;IF(Q229&lt;&gt;"",CONCATENATE("}",""),"")&amp;IF(OR(I229="true",I229="false",I229&lt;&gt;""), CONCATENATE(", veteran=", I229), ""),""),"")</f>
        <v>, zoneIds={130,20,20}, veteran={[EQUIP_TYPE_HEAD]=true, [EQUIP_TYPE_SHOULDERS]=false}</v>
      </c>
      <c r="BE229" s="21" t="str">
        <f>IF(F229&lt;&gt;"Not in the game (anymore)",IF(A229&lt;&gt;"",", setType="&amp;G229,"")&amp;IF(J229="true",", multiTrialSet=true",""),"")</f>
        <v>, setType=LIBSETS_SETTYPE_MONSTER</v>
      </c>
      <c r="BF229" s="21" t="str">
        <f t="shared" si="6"/>
        <v>, dropMechanic={LIBSETS_DROP_MECHANIC_MONSTER_NAME}, dropMechanicNames={['en']={'Ilambris-Athor or Ilambris-Zaven',},['de']={'Ilambris Zwillinge',},}</v>
      </c>
      <c r="BG229" s="21" t="str">
        <f t="shared" si="7"/>
        <v>}, --Ilambris / Ilambris   [Crypt of Hearts I, Rivenspire, Rivenspire]</v>
      </c>
    </row>
    <row r="230" spans="1:59" x14ac:dyDescent="0.25">
      <c r="A230" s="5">
        <v>274</v>
      </c>
      <c r="B230" t="s">
        <v>1081</v>
      </c>
      <c r="C230" t="s">
        <v>7</v>
      </c>
      <c r="D230" s="3">
        <f>A230</f>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IF(A230="???","--","")&amp;IF(F230&lt;&gt;"Not in the game (anymore)",IF(A230&lt;&gt;"",CONCATENATE("[",A230,"] = {wayshrines={")&amp;IF(K230&lt;&gt;"",CONCATENATE(K230,","),"")&amp;IF(L230&lt;&gt;"",CONCATENATE(L230,","),"")&amp;IF(M230&lt;&gt;"",CONCATENATE(M230,","),"")&amp;CONCATENATE("}")&amp;IF(VALUE(N230)&gt;0,CONCATENATE(", traitsNeeded=",N230),"")&amp;CONCATENATE(", dlcId=",IF(T230&lt;&gt;"",T230,"DLC_BASE_GAME")),""),"")</f>
        <v>[274] = {wayshrines={195,195,195,}, dlcId=DLC_BASE_GAME</v>
      </c>
      <c r="BD230" s="21" t="str">
        <f>IF(F230&lt;&gt;"Not in the game (anymore)",IF(A230&lt;&gt;"",IF(Q230&lt;&gt;"",CONCATENATE(", zoneIds={",Q230),"")&amp;IF(Z230&lt;&gt;"",CONCATENATE(",",Z230),"")&amp;IF(AF230&lt;&gt;"",CONCATENATE(",",AF230),"")&amp;IF(AK230&lt;&gt;"",CONCATENATE(",",AK230),"")&amp;IF(AP230&lt;&gt;"",CONCATENATE(",",AP230),"")&amp;IF(AU230&lt;&gt;"",CONCATENATE(",",AU230),"")&amp;IF(Q230&lt;&gt;"",CONCATENATE("}",""),"")&amp;IF(OR(I230="true",I230="false",I230&lt;&gt;""), CONCATENATE(", veteran=", I230), ""),""),"")</f>
        <v>, zoneIds={449,101,101}, veteran={[EQUIP_TYPE_HEAD]=true, [EQUIP_TYPE_SHOULDERS]=false}</v>
      </c>
      <c r="BE230" s="21" t="str">
        <f>IF(F230&lt;&gt;"Not in the game (anymore)",IF(A230&lt;&gt;"",", setType="&amp;G230,"")&amp;IF(J230="true",", multiTrialSet=true",""),"")</f>
        <v>, setType=LIBSETS_SETTYPE_MONSTER</v>
      </c>
      <c r="BF230" s="21" t="str">
        <f t="shared" si="6"/>
        <v>, dropMechanic={LIBSETS_DROP_MECHANIC_MONSTER_NAME}, dropMechanicNames={['en']={'Drodda of Icereach',},['de']={'Drodda von Eiskap',},}</v>
      </c>
      <c r="BG230" s="21" t="str">
        <f t="shared" si="7"/>
        <v>}, --Iceheart / Eisherz   [Direfrost Keep, Eastmarch, Eastmarch]</v>
      </c>
    </row>
    <row r="231" spans="1:59" x14ac:dyDescent="0.25">
      <c r="A231" s="5">
        <v>275</v>
      </c>
      <c r="B231" t="s">
        <v>1082</v>
      </c>
      <c r="C231" t="s">
        <v>26</v>
      </c>
      <c r="D231" s="3">
        <f>A231</f>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IF(A231="???","--","")&amp;IF(F231&lt;&gt;"Not in the game (anymore)",IF(A231&lt;&gt;"",CONCATENATE("[",A231,"] = {wayshrines={")&amp;IF(K231&lt;&gt;"",CONCATENATE(K231,","),"")&amp;IF(L231&lt;&gt;"",CONCATENATE(L231,","),"")&amp;IF(M231&lt;&gt;"",CONCATENATE(M231,","),"")&amp;CONCATENATE("}")&amp;IF(VALUE(N231)&gt;0,CONCATENATE(", traitsNeeded=",N231),"")&amp;CONCATENATE(", dlcId=",IF(T231&lt;&gt;"",T231,"DLC_BASE_GAME")),""),"")</f>
        <v>[275] = {wayshrines={188,188,188,}, dlcId=DLC_BASE_GAME</v>
      </c>
      <c r="BD231" s="21" t="str">
        <f>IF(F231&lt;&gt;"Not in the game (anymore)",IF(A231&lt;&gt;"",IF(Q231&lt;&gt;"",CONCATENATE(", zoneIds={",Q231),"")&amp;IF(Z231&lt;&gt;"",CONCATENATE(",",Z231),"")&amp;IF(AF231&lt;&gt;"",CONCATENATE(",",AF231),"")&amp;IF(AK231&lt;&gt;"",CONCATENATE(",",AK231),"")&amp;IF(AP231&lt;&gt;"",CONCATENATE(",",AP231),"")&amp;IF(AU231&lt;&gt;"",CONCATENATE(",",AU231),"")&amp;IF(Q231&lt;&gt;"",CONCATENATE("}",""),"")&amp;IF(OR(I231="true",I231="false",I231&lt;&gt;""), CONCATENATE(", veteran=", I231), ""),""),"")</f>
        <v>, zoneIds={131,58,58}, veteran={[EQUIP_TYPE_HEAD]=true, [EQUIP_TYPE_SHOULDERS]=false}</v>
      </c>
      <c r="BE231" s="21" t="str">
        <f>IF(F231&lt;&gt;"Not in the game (anymore)",IF(A231&lt;&gt;"",", setType="&amp;G231,"")&amp;IF(J231="true",", multiTrialSet=true",""),"")</f>
        <v>, setType=LIBSETS_SETTYPE_MONSTER</v>
      </c>
      <c r="BF231" s="21" t="str">
        <f t="shared" si="6"/>
        <v>, dropMechanic={LIBSETS_DROP_MECHANIC_MONSTER_NAME}, dropMechanicNames={['en']={'Stormreeve Neidir',},['de']={'Sturmvogt Neidir',},}</v>
      </c>
      <c r="BG231" s="21" t="str">
        <f t="shared" si="7"/>
        <v>}, --Stormfist / Sturmfaust   [Tempest Island, Malabal Tor, Malabal Tor]</v>
      </c>
    </row>
    <row r="232" spans="1:59" x14ac:dyDescent="0.25">
      <c r="A232" s="5">
        <v>276</v>
      </c>
      <c r="B232" t="s">
        <v>1083</v>
      </c>
      <c r="C232" t="s">
        <v>29</v>
      </c>
      <c r="D232" s="3">
        <f>A232</f>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IF(A232="???","--","")&amp;IF(F232&lt;&gt;"Not in the game (anymore)",IF(A232&lt;&gt;"",CONCATENATE("[",A232,"] = {wayshrines={")&amp;IF(K232&lt;&gt;"",CONCATENATE(K232,","),"")&amp;IF(L232&lt;&gt;"",CONCATENATE(L232,","),"")&amp;IF(M232&lt;&gt;"",CONCATENATE(M232,","),"")&amp;CONCATENATE("}")&amp;IF(VALUE(N232)&gt;0,CONCATENATE(", traitsNeeded=",N232),"")&amp;CONCATENATE(", dlcId=",IF(T232&lt;&gt;"",T232,"DLC_BASE_GAME")),""),"")</f>
        <v>[276] = {wayshrines={196,196,196,}, dlcId=DLC_BASE_GAME</v>
      </c>
      <c r="BD232" s="21" t="str">
        <f>IF(F232&lt;&gt;"Not in the game (anymore)",IF(A232&lt;&gt;"",IF(Q232&lt;&gt;"",CONCATENATE(", zoneIds={",Q232),"")&amp;IF(Z232&lt;&gt;"",CONCATENATE(",",Z232),"")&amp;IF(AF232&lt;&gt;"",CONCATENATE(",",AF232),"")&amp;IF(AK232&lt;&gt;"",CONCATENATE(",",AK232),"")&amp;IF(AP232&lt;&gt;"",CONCATENATE(",",AP232),"")&amp;IF(AU232&lt;&gt;"",CONCATENATE(",",AU232),"")&amp;IF(Q232&lt;&gt;"",CONCATENATE("}",""),"")&amp;IF(OR(I232="true",I232="false",I232&lt;&gt;""), CONCATENATE(", veteran=", I232), ""),""),"")</f>
        <v>, zoneIds={22,104,104}, veteran={[EQUIP_TYPE_HEAD]=true, [EQUIP_TYPE_SHOULDERS]=false}</v>
      </c>
      <c r="BE232" s="21" t="str">
        <f>IF(F232&lt;&gt;"Not in the game (anymore)",IF(A232&lt;&gt;"",", setType="&amp;G232,"")&amp;IF(J232="true",", multiTrialSet=true",""),"")</f>
        <v>, setType=LIBSETS_SETTYPE_MONSTER</v>
      </c>
      <c r="BF232" s="21" t="str">
        <f t="shared" si="6"/>
        <v>, dropMechanic={LIBSETS_DROP_MECHANIC_MONSTER_NAME}, dropMechanicNames={['en']={'The Guardian Council',},['de']={'Die Wächter',},}</v>
      </c>
      <c r="BG232" s="21" t="str">
        <f t="shared" si="7"/>
        <v>}, --Tremorscale / Bebenschuppe   [Volenfell, Alik'r Desert, Alik'r Desert]</v>
      </c>
    </row>
    <row r="233" spans="1:59" x14ac:dyDescent="0.25">
      <c r="A233" s="5">
        <v>277</v>
      </c>
      <c r="B233" t="s">
        <v>1084</v>
      </c>
      <c r="C233" t="s">
        <v>17</v>
      </c>
      <c r="D233" s="3">
        <f>A233</f>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IF(A233="???","--","")&amp;IF(F233&lt;&gt;"Not in the game (anymore)",IF(A233&lt;&gt;"",CONCATENATE("[",A233,"] = {wayshrines={")&amp;IF(K233&lt;&gt;"",CONCATENATE(K233,","),"")&amp;IF(L233&lt;&gt;"",CONCATENATE(L233,","),"")&amp;IF(M233&lt;&gt;"",CONCATENATE(M233,","),"")&amp;CONCATENATE("}")&amp;IF(VALUE(N233)&gt;0,CONCATENATE(", traitsNeeded=",N233),"")&amp;CONCATENATE(", dlcId=",IF(T233&lt;&gt;"",T233,"DLC_BASE_GAME")),""),"")</f>
        <v>[277] = {wayshrines={186,186,186,}, dlcId=DLC_BASE_GAME</v>
      </c>
      <c r="BD233" s="21" t="str">
        <f>IF(F233&lt;&gt;"Not in the game (anymore)",IF(A233&lt;&gt;"",IF(Q233&lt;&gt;"",CONCATENATE(", zoneIds={",Q233),"")&amp;IF(Z233&lt;&gt;"",CONCATENATE(",",Z233),"")&amp;IF(AF233&lt;&gt;"",CONCATENATE(",",AF233),"")&amp;IF(AK233&lt;&gt;"",CONCATENATE(",",AK233),"")&amp;IF(AP233&lt;&gt;"",CONCATENATE(",",AP233),"")&amp;IF(AU233&lt;&gt;"",CONCATENATE(",",AU233),"")&amp;IF(Q233&lt;&gt;"",CONCATENATE("}",""),"")&amp;IF(OR(I233="true",I233="false",I233&lt;&gt;""), CONCATENATE(", veteran=", I233), ""),""),"")</f>
        <v>, zoneIds={38,92,92}, veteran={[EQUIP_TYPE_HEAD]=true, [EQUIP_TYPE_SHOULDERS]=false}</v>
      </c>
      <c r="BE233" s="21" t="str">
        <f>IF(F233&lt;&gt;"Not in the game (anymore)",IF(A233&lt;&gt;"",", setType="&amp;G233,"")&amp;IF(J233="true",", multiTrialSet=true",""),"")</f>
        <v>, setType=LIBSETS_SETTYPE_MONSTER</v>
      </c>
      <c r="BF233" s="21" t="str">
        <f t="shared" si="6"/>
        <v>, dropMechanic={LIBSETS_DROP_MECHANIC_MONSTER_NAME}, dropMechanicNames={['en']={'Captain Blackheart',},['de']={'Kapitän Schwarzherz',},}</v>
      </c>
      <c r="BG233" s="21" t="str">
        <f t="shared" si="7"/>
        <v>}, --Pirate Skeleton / Piratenskelett   [Blackheart Haven, Bangkorai, Bangkorai]</v>
      </c>
    </row>
    <row r="234" spans="1:59" x14ac:dyDescent="0.25">
      <c r="A234" s="5">
        <v>278</v>
      </c>
      <c r="B234" t="s">
        <v>1085</v>
      </c>
      <c r="C234" t="s">
        <v>1086</v>
      </c>
      <c r="D234" s="3">
        <f>A234</f>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IF(A234="???","--","")&amp;IF(F234&lt;&gt;"Not in the game (anymore)",IF(A234&lt;&gt;"",CONCATENATE("[",A234,"] = {wayshrines={")&amp;IF(K234&lt;&gt;"",CONCATENATE(K234,","),"")&amp;IF(L234&lt;&gt;"",CONCATENATE(L234,","),"")&amp;IF(M234&lt;&gt;"",CONCATENATE(M234,","),"")&amp;CONCATENATE("}")&amp;IF(VALUE(N234)&gt;0,CONCATENATE(", traitsNeeded=",N234),"")&amp;CONCATENATE(", dlcId=",IF(T234&lt;&gt;"",T234,"DLC_BASE_GAME")),""),"")</f>
        <v>[278] = {wayshrines={187,187,187,}, dlcId=DLC_BASE_GAME</v>
      </c>
      <c r="BD234" s="21" t="str">
        <f>IF(F234&lt;&gt;"Not in the game (anymore)",IF(A234&lt;&gt;"",IF(Q234&lt;&gt;"",CONCATENATE(", zoneIds={",Q234),"")&amp;IF(Z234&lt;&gt;"",CONCATENATE(",",Z234),"")&amp;IF(AF234&lt;&gt;"",CONCATENATE(",",AF234),"")&amp;IF(AK234&lt;&gt;"",CONCATENATE(",",AK234),"")&amp;IF(AP234&lt;&gt;"",CONCATENATE(",",AP234),"")&amp;IF(AU234&lt;&gt;"",CONCATENATE(",",AU234),"")&amp;IF(Q234&lt;&gt;"",CONCATENATE("}",""),"")&amp;IF(OR(I234="true",I234="false",I234&lt;&gt;""), CONCATENATE(", veteran=", I234), ""),""),"")</f>
        <v>, zoneIds={64,103,103}, veteran={[EQUIP_TYPE_HEAD]=true, [EQUIP_TYPE_SHOULDERS]=false}</v>
      </c>
      <c r="BE234" s="21" t="str">
        <f>IF(F234&lt;&gt;"Not in the game (anymore)",IF(A234&lt;&gt;"",", setType="&amp;G234,"")&amp;IF(J234="true",", multiTrialSet=true",""),"")</f>
        <v>, setType=LIBSETS_SETTYPE_MONSTER</v>
      </c>
      <c r="BF234" s="21" t="str">
        <f t="shared" si="6"/>
        <v>, dropMechanic={LIBSETS_DROP_MECHANIC_MONSTER_NAME}, dropMechanicNames={['en']={'The Lava Queen',},['de']={'Die Lavakönigin',},}</v>
      </c>
      <c r="BG234" s="21" t="str">
        <f t="shared" si="7"/>
        <v>}, --The Troll King / Trollkönig   [Blessed Crucible, The Rift, The Rift]</v>
      </c>
    </row>
    <row r="235" spans="1:59" x14ac:dyDescent="0.25">
      <c r="A235" s="5">
        <v>279</v>
      </c>
      <c r="B235" t="s">
        <v>19</v>
      </c>
      <c r="C235" t="s">
        <v>19</v>
      </c>
      <c r="D235" s="3">
        <f>A235</f>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IF(A235="???","--","")&amp;IF(F235&lt;&gt;"Not in the game (anymore)",IF(A235&lt;&gt;"",CONCATENATE("[",A235,"] = {wayshrines={")&amp;IF(K235&lt;&gt;"",CONCATENATE(K235,","),"")&amp;IF(L235&lt;&gt;"",CONCATENATE(L235,","),"")&amp;IF(M235&lt;&gt;"",CONCATENATE(M235,","),"")&amp;CONCATENATE("}")&amp;IF(VALUE(N235)&gt;0,CONCATENATE(", traitsNeeded=",N235),"")&amp;CONCATENATE(", dlcId=",IF(T235&lt;&gt;"",T235,"DLC_BASE_GAME")),""),"")</f>
        <v>[279] = {wayshrines={185,185,185,}, dlcId=DLC_BASE_GAME</v>
      </c>
      <c r="BD235" s="21" t="str">
        <f>IF(F235&lt;&gt;"Not in the game (anymore)",IF(A235&lt;&gt;"",IF(Q235&lt;&gt;"",CONCATENATE(", zoneIds={",Q235),"")&amp;IF(Z235&lt;&gt;"",CONCATENATE(",",Z235),"")&amp;IF(AF235&lt;&gt;"",CONCATENATE(",",AF235),"")&amp;IF(AK235&lt;&gt;"",CONCATENATE(",",AK235),"")&amp;IF(AP235&lt;&gt;"",CONCATENATE(",",AP235),"")&amp;IF(AU235&lt;&gt;"",CONCATENATE(",",AU235),"")&amp;IF(Q235&lt;&gt;"",CONCATENATE("}",""),"")&amp;IF(OR(I235="true",I235="false",I235&lt;&gt;""), CONCATENATE(", veteran=", I235), ""),""),"")</f>
        <v>, zoneIds={31,382,382}, veteran={[EQUIP_TYPE_HEAD]=true, [EQUIP_TYPE_SHOULDERS]=false}</v>
      </c>
      <c r="BE235" s="21" t="str">
        <f>IF(F235&lt;&gt;"Not in the game (anymore)",IF(A235&lt;&gt;"",", setType="&amp;G235,"")&amp;IF(J235="true",", multiTrialSet=true",""),"")</f>
        <v>, setType=LIBSETS_SETTYPE_MONSTER</v>
      </c>
      <c r="BF235" s="21" t="str">
        <f t="shared" si="6"/>
        <v>, dropMechanic={LIBSETS_DROP_MECHANIC_MONSTER_NAME}, dropMechanicNames={['en']={'Selene',},['de']={'Selene',},}</v>
      </c>
      <c r="BG235" s="21" t="str">
        <f t="shared" si="7"/>
        <v>}, --Selene / Selene   [Selene's Web, Reaper's March, Reaper's March]</v>
      </c>
    </row>
    <row r="236" spans="1:59" x14ac:dyDescent="0.25">
      <c r="A236" s="5">
        <v>280</v>
      </c>
      <c r="B236" t="s">
        <v>6</v>
      </c>
      <c r="C236" t="s">
        <v>6</v>
      </c>
      <c r="D236" s="3">
        <f>A236</f>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IF(A236="???","--","")&amp;IF(F236&lt;&gt;"Not in the game (anymore)",IF(A236&lt;&gt;"",CONCATENATE("[",A236,"] = {wayshrines={")&amp;IF(K236&lt;&gt;"",CONCATENATE(K236,","),"")&amp;IF(L236&lt;&gt;"",CONCATENATE(L236,","),"")&amp;IF(M236&lt;&gt;"",CONCATENATE(M236,","),"")&amp;CONCATENATE("}")&amp;IF(VALUE(N236)&gt;0,CONCATENATE(", traitsNeeded=",N236),"")&amp;CONCATENATE(", dlcId=",IF(T236&lt;&gt;"",T236,"DLC_BASE_GAME")),""),"")</f>
        <v>[280] = {wayshrines={184,184,184,}, dlcId=DLC_BASE_GAME</v>
      </c>
      <c r="BD236" s="21" t="str">
        <f>IF(F236&lt;&gt;"Not in the game (anymore)",IF(A236&lt;&gt;"",IF(Q236&lt;&gt;"",CONCATENATE(", zoneIds={",Q236),"")&amp;IF(Z236&lt;&gt;"",CONCATENATE(",",Z236),"")&amp;IF(AF236&lt;&gt;"",CONCATENATE(",",AF236),"")&amp;IF(AK236&lt;&gt;"",CONCATENATE(",",AK236),"")&amp;IF(AP236&lt;&gt;"",CONCATENATE(",",AP236),"")&amp;IF(AU236&lt;&gt;"",CONCATENATE(",",AU236),"")&amp;IF(Q236&lt;&gt;"",CONCATENATE("}",""),"")&amp;IF(OR(I236="true",I236="false",I236&lt;&gt;""), CONCATENATE(", veteran=", I236), ""),""),"")</f>
        <v>, zoneIds={11,347,347}, veteran={[EQUIP_TYPE_HEAD]=true, [EQUIP_TYPE_SHOULDERS]=false}</v>
      </c>
      <c r="BE236" s="21" t="str">
        <f>IF(F236&lt;&gt;"Not in the game (anymore)",IF(A236&lt;&gt;"",", setType="&amp;G236,"")&amp;IF(J236="true",", multiTrialSet=true",""),"")</f>
        <v>, setType=LIBSETS_SETTYPE_MONSTER</v>
      </c>
      <c r="BF236" s="21" t="str">
        <f t="shared" si="6"/>
        <v>, dropMechanic={LIBSETS_DROP_MECHANIC_MONSTER_NAME}, dropMechanicNames={['en']={'Mad Architect',},['de']={'Der Verrückte Architekt',},}</v>
      </c>
      <c r="BG236" s="21" t="str">
        <f t="shared" si="7"/>
        <v>}, --Grothdarr / Grothdarr   [Vaults of Madness, Coldharbour, Coldharbour]</v>
      </c>
    </row>
    <row r="237" spans="1:59" x14ac:dyDescent="0.25">
      <c r="A237" s="12">
        <v>281</v>
      </c>
      <c r="B237" t="s">
        <v>1087</v>
      </c>
      <c r="C237" t="s">
        <v>1088</v>
      </c>
      <c r="D237" s="3">
        <f>A237</f>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t="str">
        <f>IF(AND(G237&lt;&gt;"LIBSETS_SETTYPE_BATTLEGROUND",G237&lt;&gt;"LIBSETS_SETTYPE_SPECIAL"),IF(AL237&lt;&gt;"",VLOOKUP(AL237,'ESO zone constants'!$D$3:$H$4953,5,FALSE),""),"")</f>
        <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IF(A237="???","--","")&amp;IF(F237&lt;&gt;"Not in the game (anymore)",IF(A237&lt;&gt;"",CONCATENATE("[",A237,"] = {wayshrines={")&amp;IF(K237&lt;&gt;"",CONCATENATE(K237,","),"")&amp;IF(L237&lt;&gt;"",CONCATENATE(L237,","),"")&amp;IF(M237&lt;&gt;"",CONCATENATE(M237,","),"")&amp;CONCATENATE("}")&amp;IF(VALUE(N237)&gt;0,CONCATENATE(", traitsNeeded=",N237),"")&amp;CONCATENATE(", dlcId=",IF(T237&lt;&gt;"",T237,"DLC_BASE_GAME")),""),"")</f>
        <v>[281] = {wayshrines={138,138,138,}, dlcId=DLC_BASE_GAME</v>
      </c>
      <c r="BD237" s="21" t="str">
        <f>IF(F237&lt;&gt;"Not in the game (anymore)",IF(A237&lt;&gt;"",IF(Q237&lt;&gt;"",CONCATENATE(", zoneIds={",Q237),"")&amp;IF(Z237&lt;&gt;"",CONCATENATE(",",Z237),"")&amp;IF(AF237&lt;&gt;"",CONCATENATE(",",AF237),"")&amp;IF(AK237&lt;&gt;"",CONCATENATE(",",AK237),"")&amp;IF(AP237&lt;&gt;"",CONCATENATE(",",AP237),"")&amp;IF(AU237&lt;&gt;"",CONCATENATE(",",AU237),"")&amp;IF(Q237&lt;&gt;"",CONCATENATE("}",""),"")&amp;IF(OR(I237="true",I237="false",I237&lt;&gt;""), CONCATENATE(", veteran=", I237), ""),""),"")</f>
        <v>, zoneIds={534,534,534,280,280}, veteran=false</v>
      </c>
      <c r="BE237" s="21" t="str">
        <f>IF(F237&lt;&gt;"Not in the game (anymore)",IF(A237&lt;&gt;"",", setType="&amp;G237,"")&amp;IF(J237="true",", multiTrialSet=true",""),"")</f>
        <v>, setType=LIBSETS_SETTYPE_OVERLAND</v>
      </c>
      <c r="BF237" s="21" t="str">
        <f t="shared" si="6"/>
        <v>, isProcSetAllowedInPvP=1, dropMechanic={LIBSETS_DROP_MECHANIC_OVERLAND_BOSS_DELVE,LIBSETS_DROP_MECHANIC_OVERLAND_WORLDBOSS,LIBSETS_DROP_MECHANIC_OVERLAND_BOSS_PUBLIC_DUNGEON,LIBSETS_DROP_MECHANIC_OVERLAND_CHEST}</v>
      </c>
      <c r="BG237" s="21" t="str">
        <f t="shared" si="7"/>
        <v>}, --Armor of the Trainee / Rüstung des Auszubildenden   [Stros M'Kai, Stros M'Kai, Stros M'Kai, Bleakrock Isle, Bleakrock Isle]</v>
      </c>
    </row>
    <row r="238" spans="1:59" x14ac:dyDescent="0.25">
      <c r="A238" s="12">
        <v>282</v>
      </c>
      <c r="B238" t="s">
        <v>1089</v>
      </c>
      <c r="C238" t="s">
        <v>1090</v>
      </c>
      <c r="D238" s="3">
        <f>A238</f>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t="str">
        <f>IF(AND(G238&lt;&gt;"LIBSETS_SETTYPE_BATTLEGROUND",G238&lt;&gt;"LIBSETS_SETTYPE_SPECIAL"),IF(AL238&lt;&gt;"",VLOOKUP(AL238,'ESO zone constants'!$D$3:$H$4953,5,FALSE),""),"")</f>
        <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IF(A238="???","--","")&amp;IF(F238&lt;&gt;"Not in the game (anymore)",IF(A238&lt;&gt;"",CONCATENATE("[",A238,"] = {wayshrines={")&amp;IF(K238&lt;&gt;"",CONCATENATE(K238,","),"")&amp;IF(L238&lt;&gt;"",CONCATENATE(L238,","),"")&amp;IF(M238&lt;&gt;"",CONCATENATE(M238,","),"")&amp;CONCATENATE("}")&amp;IF(VALUE(N238)&gt;0,CONCATENATE(", traitsNeeded=",N238),"")&amp;CONCATENATE(", dlcId=",IF(T238&lt;&gt;"",T238,"DLC_BASE_GAME")),""),"")</f>
        <v>[282] = {wayshrines={55,55,55,}, dlcId=DLC_BASE_GAME</v>
      </c>
      <c r="BD238" s="21" t="str">
        <f>IF(F238&lt;&gt;"Not in the game (anymore)",IF(A238&lt;&gt;"",IF(Q238&lt;&gt;"",CONCATENATE(", zoneIds={",Q238),"")&amp;IF(Z238&lt;&gt;"",CONCATENATE(",",Z238),"")&amp;IF(AF238&lt;&gt;"",CONCATENATE(",",AF238),"")&amp;IF(AK238&lt;&gt;"",CONCATENATE(",",AK238),"")&amp;IF(AP238&lt;&gt;"",CONCATENATE(",",AP238),"")&amp;IF(AU238&lt;&gt;"",CONCATENATE(",",AU238),"")&amp;IF(Q238&lt;&gt;"",CONCATENATE("}",""),"")&amp;IF(OR(I238="true",I238="false",I238&lt;&gt;""), CONCATENATE(", veteran=", I238), ""),""),"")</f>
        <v>, zoneIds={20,20,20}, veteran=false</v>
      </c>
      <c r="BE238" s="21" t="str">
        <f>IF(F238&lt;&gt;"Not in the game (anymore)",IF(A238&lt;&gt;"",", setType="&amp;G238,"")&amp;IF(J238="true",", multiTrialSet=true",""),"")</f>
        <v>, setType=LIBSETS_SETTYPE_OVERLAND</v>
      </c>
      <c r="BF238" s="21" t="str">
        <f t="shared" si="6"/>
        <v>, dropMechanic={LIBSETS_DROP_MECHANIC_OVERLAND_BOSS_DELVE,LIBSETS_DROP_MECHANIC_OVERLAND_WORLDBOSS,LIBSETS_DROP_MECHANIC_OVERLAND_BOSS_PUBLIC_DUNGEON,LIBSETS_DROP_MECHANIC_OVERLAND_CHEST}</v>
      </c>
      <c r="BG238" s="21" t="str">
        <f t="shared" si="7"/>
        <v>}, --Vampire Cloak / Vampirumhang   [Rivenspire, Rivenspire, Rivenspire]</v>
      </c>
    </row>
    <row r="239" spans="1:59" x14ac:dyDescent="0.25">
      <c r="A239" s="12">
        <v>283</v>
      </c>
      <c r="B239" t="s">
        <v>1091</v>
      </c>
      <c r="C239" t="s">
        <v>1092</v>
      </c>
      <c r="D239" s="3">
        <f>A239</f>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t="str">
        <f>IF(AND(G239&lt;&gt;"LIBSETS_SETTYPE_BATTLEGROUND",G239&lt;&gt;"LIBSETS_SETTYPE_SPECIAL"),IF(AL239&lt;&gt;"",VLOOKUP(AL239,'ESO zone constants'!$D$3:$H$4953,5,FALSE),""),"")</f>
        <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IF(A239="???","--","")&amp;IF(F239&lt;&gt;"Not in the game (anymore)",IF(A239&lt;&gt;"",CONCATENATE("[",A239,"] = {wayshrines={")&amp;IF(K239&lt;&gt;"",CONCATENATE(K239,","),"")&amp;IF(L239&lt;&gt;"",CONCATENATE(L239,","),"")&amp;IF(M239&lt;&gt;"",CONCATENATE(M239,","),"")&amp;CONCATENATE("}")&amp;IF(VALUE(N239)&gt;0,CONCATENATE(", traitsNeeded=",N239),"")&amp;CONCATENATE(", dlcId=",IF(T239&lt;&gt;"",T239,"DLC_BASE_GAME")),""),"")</f>
        <v>[283] = {wayshrines={61,61,61,}, dlcId=DLC_BASE_GAME</v>
      </c>
      <c r="BD239" s="21" t="str">
        <f>IF(F239&lt;&gt;"Not in the game (anymore)",IF(A239&lt;&gt;"",IF(Q239&lt;&gt;"",CONCATENATE(", zoneIds={",Q239),"")&amp;IF(Z239&lt;&gt;"",CONCATENATE(",",Z239),"")&amp;IF(AF239&lt;&gt;"",CONCATENATE(",",AF239),"")&amp;IF(AK239&lt;&gt;"",CONCATENATE(",",AK239),"")&amp;IF(AP239&lt;&gt;"",CONCATENATE(",",AP239),"")&amp;IF(AU239&lt;&gt;"",CONCATENATE(",",AU239),"")&amp;IF(Q239&lt;&gt;"",CONCATENATE("}",""),"")&amp;IF(OR(I239="true",I239="false",I239&lt;&gt;""), CONCATENATE(", veteran=", I239), ""),""),"")</f>
        <v>, zoneIds={104,104,104}, veteran=false</v>
      </c>
      <c r="BE239" s="21" t="str">
        <f>IF(F239&lt;&gt;"Not in the game (anymore)",IF(A239&lt;&gt;"",", setType="&amp;G239,"")&amp;IF(J239="true",", multiTrialSet=true",""),"")</f>
        <v>, setType=LIBSETS_SETTYPE_OVERLAND</v>
      </c>
      <c r="BF239" s="21" t="str">
        <f t="shared" si="6"/>
        <v>, isProcSetAllowedInPvP=1, dropMechanic={LIBSETS_DROP_MECHANIC_OVERLAND_BOSS_DELVE,LIBSETS_DROP_MECHANIC_OVERLAND_WORLDBOSS,LIBSETS_DROP_MECHANIC_OVERLAND_BOSS_PUBLIC_DUNGEON,LIBSETS_DROP_MECHANIC_OVERLAND_CHEST}</v>
      </c>
      <c r="BG239" s="21" t="str">
        <f t="shared" si="7"/>
        <v>}, --Sword-Singer / Schwertsänger   [Alik'r Desert, Alik'r Desert, Alik'r Desert]</v>
      </c>
    </row>
    <row r="240" spans="1:59" x14ac:dyDescent="0.25">
      <c r="A240" s="12">
        <v>284</v>
      </c>
      <c r="B240" t="s">
        <v>1093</v>
      </c>
      <c r="C240" t="s">
        <v>1094</v>
      </c>
      <c r="D240" s="3">
        <f>A240</f>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t="str">
        <f>IF(AND(G240&lt;&gt;"LIBSETS_SETTYPE_BATTLEGROUND",G240&lt;&gt;"LIBSETS_SETTYPE_SPECIAL"),IF(AL240&lt;&gt;"",VLOOKUP(AL240,'ESO zone constants'!$D$3:$H$4953,5,FALSE),""),"")</f>
        <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IF(A240="???","--","")&amp;IF(F240&lt;&gt;"Not in the game (anymore)",IF(A240&lt;&gt;"",CONCATENATE("[",A240,"] = {wayshrines={")&amp;IF(K240&lt;&gt;"",CONCATENATE(K240,","),"")&amp;IF(L240&lt;&gt;"",CONCATENATE(L240,","),"")&amp;IF(M240&lt;&gt;"",CONCATENATE(M240,","),"")&amp;CONCATENATE("}")&amp;IF(VALUE(N240)&gt;0,CONCATENATE(", traitsNeeded=",N240),"")&amp;CONCATENATE(", dlcId=",IF(T240&lt;&gt;"",T240,"DLC_BASE_GAME")),""),"")</f>
        <v>[284] = {wayshrines={61,61,61,}, dlcId=DLC_BASE_GAME</v>
      </c>
      <c r="BD240" s="21" t="str">
        <f>IF(F240&lt;&gt;"Not in the game (anymore)",IF(A240&lt;&gt;"",IF(Q240&lt;&gt;"",CONCATENATE(", zoneIds={",Q240),"")&amp;IF(Z240&lt;&gt;"",CONCATENATE(",",Z240),"")&amp;IF(AF240&lt;&gt;"",CONCATENATE(",",AF240),"")&amp;IF(AK240&lt;&gt;"",CONCATENATE(",",AK240),"")&amp;IF(AP240&lt;&gt;"",CONCATENATE(",",AP240),"")&amp;IF(AU240&lt;&gt;"",CONCATENATE(",",AU240),"")&amp;IF(Q240&lt;&gt;"",CONCATENATE("}",""),"")&amp;IF(OR(I240="true",I240="false",I240&lt;&gt;""), CONCATENATE(", veteran=", I240), ""),""),"")</f>
        <v>, zoneIds={104,104,104}, veteran=false</v>
      </c>
      <c r="BE240" s="21" t="str">
        <f>IF(F240&lt;&gt;"Not in the game (anymore)",IF(A240&lt;&gt;"",", setType="&amp;G240,"")&amp;IF(J240="true",", multiTrialSet=true",""),"")</f>
        <v>, setType=LIBSETS_SETTYPE_OVERLAND</v>
      </c>
      <c r="BF240" s="21" t="str">
        <f t="shared" si="6"/>
        <v>, dropMechanic={LIBSETS_DROP_MECHANIC_OVERLAND_BOSS_DELVE,LIBSETS_DROP_MECHANIC_OVERLAND_WORLDBOSS,LIBSETS_DROP_MECHANIC_OVERLAND_BOSS_PUBLIC_DUNGEON,LIBSETS_DROP_MECHANIC_OVERLAND_CHEST}</v>
      </c>
      <c r="BG240" s="21" t="str">
        <f t="shared" si="7"/>
        <v>}, --Order of Diagna / Orden von Diagna   [Alik'r Desert, Alik'r Desert, Alik'r Desert]</v>
      </c>
    </row>
    <row r="241" spans="1:59" x14ac:dyDescent="0.25">
      <c r="A241" s="12">
        <v>285</v>
      </c>
      <c r="B241" t="s">
        <v>1095</v>
      </c>
      <c r="C241" t="s">
        <v>1096</v>
      </c>
      <c r="D241" s="3">
        <f>A241</f>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t="str">
        <f>IF(AND(G241&lt;&gt;"LIBSETS_SETTYPE_BATTLEGROUND",G241&lt;&gt;"LIBSETS_SETTYPE_SPECIAL"),IF(AL241&lt;&gt;"",VLOOKUP(AL241,'ESO zone constants'!$D$3:$H$4953,5,FALSE),""),"")</f>
        <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IF(A241="???","--","")&amp;IF(F241&lt;&gt;"Not in the game (anymore)",IF(A241&lt;&gt;"",CONCATENATE("[",A241,"] = {wayshrines={")&amp;IF(K241&lt;&gt;"",CONCATENATE(K241,","),"")&amp;IF(L241&lt;&gt;"",CONCATENATE(L241,","),"")&amp;IF(M241&lt;&gt;"",CONCATENATE(M241,","),"")&amp;CONCATENATE("}")&amp;IF(VALUE(N241)&gt;0,CONCATENATE(", traitsNeeded=",N241),"")&amp;CONCATENATE(", dlcId=",IF(T241&lt;&gt;"",T241,"DLC_BASE_GAME")),""),"")</f>
        <v>[285] = {wayshrines={36,36,36,}, dlcId=DLC_BASE_GAME</v>
      </c>
      <c r="BD241" s="21" t="str">
        <f>IF(F241&lt;&gt;"Not in the game (anymore)",IF(A241&lt;&gt;"",IF(Q241&lt;&gt;"",CONCATENATE(", zoneIds={",Q241),"")&amp;IF(Z241&lt;&gt;"",CONCATENATE(",",Z241),"")&amp;IF(AF241&lt;&gt;"",CONCATENATE(",",AF241),"")&amp;IF(AK241&lt;&gt;"",CONCATENATE(",",AK241),"")&amp;IF(AP241&lt;&gt;"",CONCATENATE(",",AP241),"")&amp;IF(AU241&lt;&gt;"",CONCATENATE(",",AU241),"")&amp;IF(Q241&lt;&gt;"",CONCATENATE("}",""),"")&amp;IF(OR(I241="true",I241="false",I241&lt;&gt;""), CONCATENATE(", veteran=", I241), ""),""),"")</f>
        <v>, zoneIds={92,92,92}, veteran=false</v>
      </c>
      <c r="BE241" s="21" t="str">
        <f>IF(F241&lt;&gt;"Not in the game (anymore)",IF(A241&lt;&gt;"",", setType="&amp;G241,"")&amp;IF(J241="true",", multiTrialSet=true",""),"")</f>
        <v>, setType=LIBSETS_SETTYPE_OVERLAND</v>
      </c>
      <c r="BF241" s="21" t="str">
        <f t="shared" si="6"/>
        <v>, dropMechanic={LIBSETS_DROP_MECHANIC_OVERLAND_BOSS_DELVE,LIBSETS_DROP_MECHANIC_OVERLAND_WORLDBOSS,LIBSETS_DROP_MECHANIC_OVERLAND_BOSS_PUBLIC_DUNGEON,LIBSETS_DROP_MECHANIC_OVERLAND_CHEST}</v>
      </c>
      <c r="BG241" s="21" t="str">
        <f t="shared" si="7"/>
        <v>}, --Vampire Lord / Vampirfürst   [Bangkorai, Bangkorai, Bangkorai]</v>
      </c>
    </row>
    <row r="242" spans="1:59" x14ac:dyDescent="0.25">
      <c r="A242" s="12">
        <v>286</v>
      </c>
      <c r="B242" t="s">
        <v>1097</v>
      </c>
      <c r="C242" t="s">
        <v>2551</v>
      </c>
      <c r="D242" s="3">
        <f>A242</f>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t="str">
        <f>IF(AND(G242&lt;&gt;"LIBSETS_SETTYPE_BATTLEGROUND",G242&lt;&gt;"LIBSETS_SETTYPE_SPECIAL"),IF(AL242&lt;&gt;"",VLOOKUP(AL242,'ESO zone constants'!$D$3:$H$4953,5,FALSE),""),"")</f>
        <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IF(A242="???","--","")&amp;IF(F242&lt;&gt;"Not in the game (anymore)",IF(A242&lt;&gt;"",CONCATENATE("[",A242,"] = {wayshrines={")&amp;IF(K242&lt;&gt;"",CONCATENATE(K242,","),"")&amp;IF(L242&lt;&gt;"",CONCATENATE(L242,","),"")&amp;IF(M242&lt;&gt;"",CONCATENATE(M242,","),"")&amp;CONCATENATE("}")&amp;IF(VALUE(N242)&gt;0,CONCATENATE(", traitsNeeded=",N242),"")&amp;CONCATENATE(", dlcId=",IF(T242&lt;&gt;"",T242,"DLC_BASE_GAME")),""),"")</f>
        <v>[286] = {wayshrines={36,36,36,}, dlcId=DLC_BASE_GAME</v>
      </c>
      <c r="BD242" s="21" t="str">
        <f>IF(F242&lt;&gt;"Not in the game (anymore)",IF(A242&lt;&gt;"",IF(Q242&lt;&gt;"",CONCATENATE(", zoneIds={",Q242),"")&amp;IF(Z242&lt;&gt;"",CONCATENATE(",",Z242),"")&amp;IF(AF242&lt;&gt;"",CONCATENATE(",",AF242),"")&amp;IF(AK242&lt;&gt;"",CONCATENATE(",",AK242),"")&amp;IF(AP242&lt;&gt;"",CONCATENATE(",",AP242),"")&amp;IF(AU242&lt;&gt;"",CONCATENATE(",",AU242),"")&amp;IF(Q242&lt;&gt;"",CONCATENATE("}",""),"")&amp;IF(OR(I242="true",I242="false",I242&lt;&gt;""), CONCATENATE(", veteran=", I242), ""),""),"")</f>
        <v>, zoneIds={92,92,92}, veteran=false</v>
      </c>
      <c r="BE242" s="21" t="str">
        <f>IF(F242&lt;&gt;"Not in the game (anymore)",IF(A242&lt;&gt;"",", setType="&amp;G242,"")&amp;IF(J242="true",", multiTrialSet=true",""),"")</f>
        <v>, setType=LIBSETS_SETTYPE_OVERLAND</v>
      </c>
      <c r="BF242" s="21" t="str">
        <f t="shared" si="6"/>
        <v>, isProcSetAllowedInPvP=1, dropMechanic={LIBSETS_DROP_MECHANIC_OVERLAND_BOSS_DELVE,LIBSETS_DROP_MECHANIC_OVERLAND_WORLDBOSS,LIBSETS_DROP_MECHANIC_OVERLAND_BOSS_PUBLIC_DUNGEON,LIBSETS_DROP_MECHANIC_OVERLAND_CHEST}</v>
      </c>
      <c r="BG242" s="21" t="str">
        <f t="shared" si="7"/>
        <v>}, --Spriggan\'s Thorns / Dornen des Zweiglings   [Bangkorai, Bangkorai, Bangkorai]</v>
      </c>
    </row>
    <row r="243" spans="1:59" x14ac:dyDescent="0.25">
      <c r="A243" s="12">
        <v>287</v>
      </c>
      <c r="B243" t="s">
        <v>1098</v>
      </c>
      <c r="C243" t="s">
        <v>1099</v>
      </c>
      <c r="D243" s="3">
        <f>A243</f>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t="str">
        <f>IF(AND(G243&lt;&gt;"LIBSETS_SETTYPE_BATTLEGROUND",G243&lt;&gt;"LIBSETS_SETTYPE_SPECIAL"),IF(AL243&lt;&gt;"",VLOOKUP(AL243,'ESO zone constants'!$D$3:$H$4953,5,FALSE),""),"")</f>
        <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IF(A243="???","--","")&amp;IF(F243&lt;&gt;"Not in the game (anymore)",IF(A243&lt;&gt;"",CONCATENATE("[",A243,"] = {wayshrines={")&amp;IF(K243&lt;&gt;"",CONCATENATE(K243,","),"")&amp;IF(L243&lt;&gt;"",CONCATENATE(L243,","),"")&amp;IF(M243&lt;&gt;"",CONCATENATE(M243,","),"")&amp;CONCATENATE("}")&amp;IF(VALUE(N243)&gt;0,CONCATENATE(", traitsNeeded=",N243),"")&amp;CONCATENATE(", dlcId=",IF(T243&lt;&gt;"",T243,"DLC_BASE_GAME")),""),"")</f>
        <v>[287] = {wayshrines={214,214,214,}, dlcId=DLC_BASE_GAME</v>
      </c>
      <c r="BD243" s="21" t="str">
        <f>IF(F243&lt;&gt;"Not in the game (anymore)",IF(A243&lt;&gt;"",IF(Q243&lt;&gt;"",CONCATENATE(", zoneIds={",Q243),"")&amp;IF(Z243&lt;&gt;"",CONCATENATE(",",Z243),"")&amp;IF(AF243&lt;&gt;"",CONCATENATE(",",AF243),"")&amp;IF(AK243&lt;&gt;"",CONCATENATE(",",AK243),"")&amp;IF(AP243&lt;&gt;"",CONCATENATE(",",AP243),"")&amp;IF(AU243&lt;&gt;"",CONCATENATE(",",AU243),"")&amp;IF(Q243&lt;&gt;"",CONCATENATE("}",""),"")&amp;IF(OR(I243="true",I243="false",I243&lt;&gt;""), CONCATENATE(", veteran=", I243), ""),""),"")</f>
        <v>, zoneIds={383,383,383}, veteran=false</v>
      </c>
      <c r="BE243" s="21" t="str">
        <f>IF(F243&lt;&gt;"Not in the game (anymore)",IF(A243&lt;&gt;"",", setType="&amp;G243,"")&amp;IF(J243="true",", multiTrialSet=true",""),"")</f>
        <v>, setType=LIBSETS_SETTYPE_OVERLAND</v>
      </c>
      <c r="BF243" s="21" t="str">
        <f t="shared" si="6"/>
        <v>, dropMechanic={LIBSETS_DROP_MECHANIC_OVERLAND_BOSS_DELVE,LIBSETS_DROP_MECHANIC_OVERLAND_WORLDBOSS,LIBSETS_DROP_MECHANIC_OVERLAND_BOSS_PUBLIC_DUNGEON,LIBSETS_DROP_MECHANIC_OVERLAND_CHEST}</v>
      </c>
      <c r="BG243" s="21" t="str">
        <f t="shared" si="7"/>
        <v>}, --Green Pact / Der Grüne Pakt   [Grahtwood, Grahtwood, Grahtwood]</v>
      </c>
    </row>
    <row r="244" spans="1:59" s="14" customFormat="1" x14ac:dyDescent="0.25">
      <c r="A244" s="12">
        <v>288</v>
      </c>
      <c r="B244" t="s">
        <v>1100</v>
      </c>
      <c r="C244" t="s">
        <v>2616</v>
      </c>
      <c r="D244" s="3">
        <f>A244</f>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t="str">
        <f>IF(AND(G244&lt;&gt;"LIBSETS_SETTYPE_BATTLEGROUND",G244&lt;&gt;"LIBSETS_SETTYPE_SPECIAL"),IF(AL244&lt;&gt;"",VLOOKUP(AL244,'ESO zone constants'!$D$3:$H$4953,5,FALSE),""),"")</f>
        <v/>
      </c>
      <c r="AL244"/>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IF(A244="???","--","")&amp;IF(F244&lt;&gt;"Not in the game (anymore)",IF(A244&lt;&gt;"",CONCATENATE("[",A244,"] = {wayshrines={")&amp;IF(K244&lt;&gt;"",CONCATENATE(K244,","),"")&amp;IF(L244&lt;&gt;"",CONCATENATE(L244,","),"")&amp;IF(M244&lt;&gt;"",CONCATENATE(M244,","),"")&amp;CONCATENATE("}")&amp;IF(VALUE(N244)&gt;0,CONCATENATE(", traitsNeeded=",N244),"")&amp;CONCATENATE(", dlcId=",IF(T244&lt;&gt;"",T244,"DLC_BASE_GAME")),""),"")</f>
        <v>[288] = {wayshrines={143,143,143,}, dlcId=DLC_BASE_GAME</v>
      </c>
      <c r="BD244" s="21" t="str">
        <f>IF(F244&lt;&gt;"Not in the game (anymore)",IF(A244&lt;&gt;"",IF(Q244&lt;&gt;"",CONCATENATE(", zoneIds={",Q244),"")&amp;IF(Z244&lt;&gt;"",CONCATENATE(",",Z244),"")&amp;IF(AF244&lt;&gt;"",CONCATENATE(",",AF244),"")&amp;IF(AK244&lt;&gt;"",CONCATENATE(",",AK244),"")&amp;IF(AP244&lt;&gt;"",CONCATENATE(",",AP244),"")&amp;IF(AU244&lt;&gt;"",CONCATENATE(",",AU244),"")&amp;IF(Q244&lt;&gt;"",CONCATENATE("}",""),"")&amp;IF(OR(I244="true",I244="false",I244&lt;&gt;""), CONCATENATE(", veteran=", I244), ""),""),"")</f>
        <v>, zoneIds={108,108,108}, veteran=false</v>
      </c>
      <c r="BE244" s="21" t="str">
        <f>IF(F244&lt;&gt;"Not in the game (anymore)",IF(A244&lt;&gt;"",", setType="&amp;G244,"")&amp;IF(J244="true",", multiTrialSet=true",""),"")</f>
        <v>, setType=LIBSETS_SETTYPE_OVERLAND</v>
      </c>
      <c r="BF244" s="21" t="str">
        <f t="shared" si="6"/>
        <v>, isProcSetAllowedInPvP=1, dropMechanic={LIBSETS_DROP_MECHANIC_OVERLAND_BOSS_DELVE,LIBSETS_DROP_MECHANIC_OVERLAND_WORLDBOSS,LIBSETS_DROP_MECHANIC_OVERLAND_BOSS_PUBLIC_DUNGEON,LIBSETS_DROP_MECHANIC_OVERLAND_CHEST}</v>
      </c>
      <c r="BG244" s="21" t="str">
        <f t="shared" si="7"/>
        <v>}, --Beekeeper\'s Gear / Werkzeug des Bienenhüters   [Greenshade, Greenshade, Greenshade]</v>
      </c>
    </row>
    <row r="245" spans="1:59" x14ac:dyDescent="0.25">
      <c r="A245" s="12">
        <v>289</v>
      </c>
      <c r="B245" t="s">
        <v>1101</v>
      </c>
      <c r="C245" t="s">
        <v>2550</v>
      </c>
      <c r="D245" s="3">
        <f>A245</f>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t="str">
        <f>IF(AND(G245&lt;&gt;"LIBSETS_SETTYPE_BATTLEGROUND",G245&lt;&gt;"LIBSETS_SETTYPE_SPECIAL"),IF(AL245&lt;&gt;"",VLOOKUP(AL245,'ESO zone constants'!$D$3:$H$4953,5,FALSE),""),"")</f>
        <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IF(A245="???","--","")&amp;IF(F245&lt;&gt;"Not in the game (anymore)",IF(A245&lt;&gt;"",CONCATENATE("[",A245,"] = {wayshrines={")&amp;IF(K245&lt;&gt;"",CONCATENATE(K245,","),"")&amp;IF(L245&lt;&gt;"",CONCATENATE(L245,","),"")&amp;IF(M245&lt;&gt;"",CONCATENATE(M245,","),"")&amp;CONCATENATE("}")&amp;IF(VALUE(N245)&gt;0,CONCATENATE(", traitsNeeded=",N245),"")&amp;CONCATENATE(", dlcId=",IF(T245&lt;&gt;"",T245,"DLC_BASE_GAME")),""),"")</f>
        <v>[289] = {wayshrines={102,102,102,}, dlcId=DLC_BASE_GAME</v>
      </c>
      <c r="BD245" s="21" t="str">
        <f>IF(F245&lt;&gt;"Not in the game (anymore)",IF(A245&lt;&gt;"",IF(Q245&lt;&gt;"",CONCATENATE(", zoneIds={",Q245),"")&amp;IF(Z245&lt;&gt;"",CONCATENATE(",",Z245),"")&amp;IF(AF245&lt;&gt;"",CONCATENATE(",",AF245),"")&amp;IF(AK245&lt;&gt;"",CONCATENATE(",",AK245),"")&amp;IF(AP245&lt;&gt;"",CONCATENATE(",",AP245),"")&amp;IF(AU245&lt;&gt;"",CONCATENATE(",",AU245),"")&amp;IF(Q245&lt;&gt;"",CONCATENATE("}",""),"")&amp;IF(OR(I245="true",I245="false",I245&lt;&gt;""), CONCATENATE(", veteran=", I245), ""),""),"")</f>
        <v>, zoneIds={58,58,58}, veteran=false</v>
      </c>
      <c r="BE245" s="21" t="str">
        <f>IF(F245&lt;&gt;"Not in the game (anymore)",IF(A245&lt;&gt;"",", setType="&amp;G245,"")&amp;IF(J245="true",", multiTrialSet=true",""),"")</f>
        <v>, setType=LIBSETS_SETTYPE_OVERLAND</v>
      </c>
      <c r="BF245" s="21" t="str">
        <f t="shared" si="6"/>
        <v>, isProcSetAllowedInPvP=1, dropMechanic={LIBSETS_DROP_MECHANIC_OVERLAND_BOSS_DELVE,LIBSETS_DROP_MECHANIC_OVERLAND_WORLDBOSS,LIBSETS_DROP_MECHANIC_OVERLAND_BOSS_PUBLIC_DUNGEON,LIBSETS_DROP_MECHANIC_OVERLAND_CHEST}</v>
      </c>
      <c r="BG245" s="21" t="str">
        <f t="shared" si="7"/>
        <v>}, --Spinner\'s Garments / Gewänder des Webers   [Malabal Tor, Malabal Tor, Malabal Tor]</v>
      </c>
    </row>
    <row r="246" spans="1:59" x14ac:dyDescent="0.25">
      <c r="A246" s="12">
        <v>290</v>
      </c>
      <c r="B246" t="s">
        <v>1102</v>
      </c>
      <c r="C246" t="s">
        <v>1103</v>
      </c>
      <c r="D246" s="3">
        <f>A246</f>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t="str">
        <f>IF(AND(G246&lt;&gt;"LIBSETS_SETTYPE_BATTLEGROUND",G246&lt;&gt;"LIBSETS_SETTYPE_SPECIAL"),IF(AL246&lt;&gt;"",VLOOKUP(AL246,'ESO zone constants'!$D$3:$H$4953,5,FALSE),""),"")</f>
        <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IF(A246="???","--","")&amp;IF(F246&lt;&gt;"Not in the game (anymore)",IF(A246&lt;&gt;"",CONCATENATE("[",A246,"] = {wayshrines={")&amp;IF(K246&lt;&gt;"",CONCATENATE(K246,","),"")&amp;IF(L246&lt;&gt;"",CONCATENATE(L246,","),"")&amp;IF(M246&lt;&gt;"",CONCATENATE(M246,","),"")&amp;CONCATENATE("}")&amp;IF(VALUE(N246)&gt;0,CONCATENATE(", traitsNeeded=",N246),"")&amp;CONCATENATE(", dlcId=",IF(T246&lt;&gt;"",T246,"DLC_BASE_GAME")),""),"")</f>
        <v>[290] = {wayshrines={162,162,162,}, dlcId=DLC_BASE_GAME</v>
      </c>
      <c r="BD246" s="21" t="str">
        <f>IF(F246&lt;&gt;"Not in the game (anymore)",IF(A246&lt;&gt;"",IF(Q246&lt;&gt;"",CONCATENATE(", zoneIds={",Q246),"")&amp;IF(Z246&lt;&gt;"",CONCATENATE(",",Z246),"")&amp;IF(AF246&lt;&gt;"",CONCATENATE(",",AF246),"")&amp;IF(AK246&lt;&gt;"",CONCATENATE(",",AK246),"")&amp;IF(AP246&lt;&gt;"",CONCATENATE(",",AP246),"")&amp;IF(AU246&lt;&gt;"",CONCATENATE(",",AU246),"")&amp;IF(Q246&lt;&gt;"",CONCATENATE("}",""),"")&amp;IF(OR(I246="true",I246="false",I246&lt;&gt;""), CONCATENATE(", veteran=", I246), ""),""),"")</f>
        <v>, zoneIds={382,382,382}, veteran=false</v>
      </c>
      <c r="BE246" s="21" t="str">
        <f>IF(F246&lt;&gt;"Not in the game (anymore)",IF(A246&lt;&gt;"",", setType="&amp;G246,"")&amp;IF(J246="true",", multiTrialSet=true",""),"")</f>
        <v>, setType=LIBSETS_SETTYPE_OVERLAND</v>
      </c>
      <c r="BF246" s="21" t="str">
        <f t="shared" si="6"/>
        <v>, dropMechanic={LIBSETS_DROP_MECHANIC_OVERLAND_BOSS_DELVE,LIBSETS_DROP_MECHANIC_OVERLAND_WORLDBOSS,LIBSETS_DROP_MECHANIC_OVERLAND_BOSS_PUBLIC_DUNGEON,LIBSETS_DROP_MECHANIC_OVERLAND_CHEST}</v>
      </c>
      <c r="BG246" s="21" t="str">
        <f t="shared" si="7"/>
        <v>}, --Skooma Smuggler / Skoomaschmuggler   [Reaper's March, Reaper's March, Reaper's March]</v>
      </c>
    </row>
    <row r="247" spans="1:59" x14ac:dyDescent="0.25">
      <c r="A247" s="12">
        <v>291</v>
      </c>
      <c r="B247" t="s">
        <v>1104</v>
      </c>
      <c r="C247" t="s">
        <v>1105</v>
      </c>
      <c r="D247" s="3">
        <f>A247</f>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t="str">
        <f>IF(AND(G247&lt;&gt;"LIBSETS_SETTYPE_BATTLEGROUND",G247&lt;&gt;"LIBSETS_SETTYPE_SPECIAL"),IF(AL247&lt;&gt;"",VLOOKUP(AL247,'ESO zone constants'!$D$3:$H$4953,5,FALSE),""),"")</f>
        <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IF(A247="???","--","")&amp;IF(F247&lt;&gt;"Not in the game (anymore)",IF(A247&lt;&gt;"",CONCATENATE("[",A247,"] = {wayshrines={")&amp;IF(K247&lt;&gt;"",CONCATENATE(K247,","),"")&amp;IF(L247&lt;&gt;"",CONCATENATE(L247,","),"")&amp;IF(M247&lt;&gt;"",CONCATENATE(M247,","),"")&amp;CONCATENATE("}")&amp;IF(VALUE(N247)&gt;0,CONCATENATE(", traitsNeeded=",N247),"")&amp;CONCATENATE(", dlcId=",IF(T247&lt;&gt;"",T247,"DLC_BASE_GAME")),""),"")</f>
        <v>[291] = {wayshrines={65,65,65,}, dlcId=DLC_BASE_GAME</v>
      </c>
      <c r="BD247" s="21" t="str">
        <f>IF(F247&lt;&gt;"Not in the game (anymore)",IF(A247&lt;&gt;"",IF(Q247&lt;&gt;"",CONCATENATE(", zoneIds={",Q247),"")&amp;IF(Z247&lt;&gt;"",CONCATENATE(",",Z247),"")&amp;IF(AF247&lt;&gt;"",CONCATENATE(",",AF247),"")&amp;IF(AK247&lt;&gt;"",CONCATENATE(",",AK247),"")&amp;IF(AP247&lt;&gt;"",CONCATENATE(",",AP247),"")&amp;IF(AU247&lt;&gt;"",CONCATENATE(",",AU247),"")&amp;IF(Q247&lt;&gt;"",CONCATENATE("}",""),"")&amp;IF(OR(I247="true",I247="false",I247&lt;&gt;""), CONCATENATE(", veteran=", I247), ""),""),"")</f>
        <v>, zoneIds={41,41,41}, veteran=false</v>
      </c>
      <c r="BE247" s="21" t="str">
        <f>IF(F247&lt;&gt;"Not in the game (anymore)",IF(A247&lt;&gt;"",", setType="&amp;G247,"")&amp;IF(J247="true",", multiTrialSet=true",""),"")</f>
        <v>, setType=LIBSETS_SETTYPE_OVERLAND</v>
      </c>
      <c r="BF247" s="21" t="str">
        <f t="shared" si="6"/>
        <v>, dropMechanic={LIBSETS_DROP_MECHANIC_OVERLAND_BOSS_DELVE,LIBSETS_DROP_MECHANIC_OVERLAND_WORLDBOSS,LIBSETS_DROP_MECHANIC_OVERLAND_BOSS_PUBLIC_DUNGEON,LIBSETS_DROP_MECHANIC_OVERLAND_CHEST}</v>
      </c>
      <c r="BG247" s="21" t="str">
        <f t="shared" si="7"/>
        <v>}, --Shalk Exoskeleton / Schröterpanzer   [Stonefalls, Stonefalls, Stonefalls]</v>
      </c>
    </row>
    <row r="248" spans="1:59" x14ac:dyDescent="0.25">
      <c r="A248" s="12">
        <v>292</v>
      </c>
      <c r="B248" t="s">
        <v>1106</v>
      </c>
      <c r="C248" t="s">
        <v>2617</v>
      </c>
      <c r="D248" s="3">
        <f>A248</f>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t="str">
        <f>IF(AND(G248&lt;&gt;"LIBSETS_SETTYPE_BATTLEGROUND",G248&lt;&gt;"LIBSETS_SETTYPE_SPECIAL"),IF(AL248&lt;&gt;"",VLOOKUP(AL248,'ESO zone constants'!$D$3:$H$4953,5,FALSE),""),"")</f>
        <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IF(A248="???","--","")&amp;IF(F248&lt;&gt;"Not in the game (anymore)",IF(A248&lt;&gt;"",CONCATENATE("[",A248,"] = {wayshrines={")&amp;IF(K248&lt;&gt;"",CONCATENATE(K248,","),"")&amp;IF(L248&lt;&gt;"",CONCATENATE(L248,","),"")&amp;IF(M248&lt;&gt;"",CONCATENATE(M248,","),"")&amp;CONCATENATE("}")&amp;IF(VALUE(N248)&gt;0,CONCATENATE(", traitsNeeded=",N248),"")&amp;CONCATENATE(", dlcId=",IF(T248&lt;&gt;"",T248,"DLC_BASE_GAME")),""),"")</f>
        <v>[292] = {wayshrines={28,28,28,}, dlcId=DLC_BASE_GAME</v>
      </c>
      <c r="BD248" s="21" t="str">
        <f>IF(F248&lt;&gt;"Not in the game (anymore)",IF(A248&lt;&gt;"",IF(Q248&lt;&gt;"",CONCATENATE(", zoneIds={",Q248),"")&amp;IF(Z248&lt;&gt;"",CONCATENATE(",",Z248),"")&amp;IF(AF248&lt;&gt;"",CONCATENATE(",",AF248),"")&amp;IF(AK248&lt;&gt;"",CONCATENATE(",",AK248),"")&amp;IF(AP248&lt;&gt;"",CONCATENATE(",",AP248),"")&amp;IF(AU248&lt;&gt;"",CONCATENATE(",",AU248),"")&amp;IF(Q248&lt;&gt;"",CONCATENATE("}",""),"")&amp;IF(OR(I248="true",I248="false",I248&lt;&gt;""), CONCATENATE(", veteran=", I248), ""),""),"")</f>
        <v>, zoneIds={57,57,57}, veteran=false</v>
      </c>
      <c r="BE248" s="21" t="str">
        <f>IF(F248&lt;&gt;"Not in the game (anymore)",IF(A248&lt;&gt;"",", setType="&amp;G248,"")&amp;IF(J248="true",", multiTrialSet=true",""),"")</f>
        <v>, setType=LIBSETS_SETTYPE_OVERLAND</v>
      </c>
      <c r="BF248" s="21" t="str">
        <f t="shared" si="6"/>
        <v>, dropMechanic={LIBSETS_DROP_MECHANIC_OVERLAND_BOSS_DELVE,LIBSETS_DROP_MECHANIC_OVERLAND_WORLDBOSS,LIBSETS_DROP_MECHANIC_OVERLAND_BOSS_PUBLIC_DUNGEON,LIBSETS_DROP_MECHANIC_OVERLAND_CHEST}</v>
      </c>
      <c r="BG248" s="21" t="str">
        <f t="shared" si="7"/>
        <v>}, --Mother\'s Sorrow / Muttertränen   [Deshaan, Deshaan, Deshaan]</v>
      </c>
    </row>
    <row r="249" spans="1:59" x14ac:dyDescent="0.25">
      <c r="A249" s="12">
        <v>293</v>
      </c>
      <c r="B249" t="s">
        <v>1107</v>
      </c>
      <c r="C249" t="s">
        <v>1108</v>
      </c>
      <c r="D249" s="3">
        <f>A249</f>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t="str">
        <f>IF(AND(G249&lt;&gt;"LIBSETS_SETTYPE_BATTLEGROUND",G249&lt;&gt;"LIBSETS_SETTYPE_SPECIAL"),IF(AL249&lt;&gt;"",VLOOKUP(AL249,'ESO zone constants'!$D$3:$H$4953,5,FALSE),""),"")</f>
        <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IF(A249="???","--","")&amp;IF(F249&lt;&gt;"Not in the game (anymore)",IF(A249&lt;&gt;"",CONCATENATE("[",A249,"] = {wayshrines={")&amp;IF(K249&lt;&gt;"",CONCATENATE(K249,","),"")&amp;IF(L249&lt;&gt;"",CONCATENATE(L249,","),"")&amp;IF(M249&lt;&gt;"",CONCATENATE(M249,","),"")&amp;CONCATENATE("}")&amp;IF(VALUE(N249)&gt;0,CONCATENATE(", traitsNeeded=",N249),"")&amp;CONCATENATE(", dlcId=",IF(T249&lt;&gt;"",T249,"DLC_BASE_GAME")),""),"")</f>
        <v>[293] = {wayshrines={28,28,28,}, dlcId=DLC_BASE_GAME</v>
      </c>
      <c r="BD249" s="21" t="str">
        <f>IF(F249&lt;&gt;"Not in the game (anymore)",IF(A249&lt;&gt;"",IF(Q249&lt;&gt;"",CONCATENATE(", zoneIds={",Q249),"")&amp;IF(Z249&lt;&gt;"",CONCATENATE(",",Z249),"")&amp;IF(AF249&lt;&gt;"",CONCATENATE(",",AF249),"")&amp;IF(AK249&lt;&gt;"",CONCATENATE(",",AK249),"")&amp;IF(AP249&lt;&gt;"",CONCATENATE(",",AP249),"")&amp;IF(AU249&lt;&gt;"",CONCATENATE(",",AU249),"")&amp;IF(Q249&lt;&gt;"",CONCATENATE("}",""),"")&amp;IF(OR(I249="true",I249="false",I249&lt;&gt;""), CONCATENATE(", veteran=", I249), ""),""),"")</f>
        <v>, zoneIds={57,57,57}, veteran=false</v>
      </c>
      <c r="BE249" s="21" t="str">
        <f>IF(F249&lt;&gt;"Not in the game (anymore)",IF(A249&lt;&gt;"",", setType="&amp;G249,"")&amp;IF(J249="true",", multiTrialSet=true",""),"")</f>
        <v>, setType=LIBSETS_SETTYPE_OVERLAND</v>
      </c>
      <c r="BF249" s="21" t="str">
        <f t="shared" si="6"/>
        <v>, isProcSetAllowedInPvP=1, dropMechanic={LIBSETS_DROP_MECHANIC_OVERLAND_BOSS_DELVE,LIBSETS_DROP_MECHANIC_OVERLAND_WORLDBOSS,LIBSETS_DROP_MECHANIC_OVERLAND_BOSS_PUBLIC_DUNGEON,LIBSETS_DROP_MECHANIC_OVERLAND_CHEST}</v>
      </c>
      <c r="BG249" s="21" t="str">
        <f t="shared" si="7"/>
        <v>}, --Plague Doctor / Seuchendoktor   [Deshaan, Deshaan, Deshaan]</v>
      </c>
    </row>
    <row r="250" spans="1:59" x14ac:dyDescent="0.25">
      <c r="A250" s="12">
        <v>294</v>
      </c>
      <c r="B250" t="s">
        <v>1109</v>
      </c>
      <c r="C250" t="s">
        <v>2618</v>
      </c>
      <c r="D250" s="3">
        <f>A250</f>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44"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t="str">
        <f>IF(AND(G250&lt;&gt;"LIBSETS_SETTYPE_BATTLEGROUND",G250&lt;&gt;"LIBSETS_SETTYPE_SPECIAL"),IF(AL250&lt;&gt;"",VLOOKUP(AL250,'ESO zone constants'!$D$3:$H$4953,5,FALSE),""),"")</f>
        <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IF(A250="???","--","")&amp;IF(F250&lt;&gt;"Not in the game (anymore)",IF(A250&lt;&gt;"",CONCATENATE("[",A250,"] = {wayshrines={")&amp;IF(K250&lt;&gt;"",CONCATENATE(K250,","),"")&amp;IF(L250&lt;&gt;"",CONCATENATE(L250,","),"")&amp;IF(M250&lt;&gt;"",CONCATENATE(M250,","),"")&amp;CONCATENATE("}")&amp;IF(VALUE(N250)&gt;0,CONCATENATE(", traitsNeeded=",N250),"")&amp;CONCATENATE(", dlcId=",IF(T250&lt;&gt;"",T250,"DLC_BASE_GAME")),""),"")</f>
        <v>[294] = {wayshrines={109,109,109,}, dlcId=DLC_BASE_GAME</v>
      </c>
      <c r="BD250" s="21" t="str">
        <f>IF(F250&lt;&gt;"Not in the game (anymore)",IF(A250&lt;&gt;"",IF(Q250&lt;&gt;"",CONCATENATE(", zoneIds={",Q250),"")&amp;IF(Z250&lt;&gt;"",CONCATENATE(",",Z250),"")&amp;IF(AF250&lt;&gt;"",CONCATENATE(",",AF250),"")&amp;IF(AK250&lt;&gt;"",CONCATENATE(",",AK250),"")&amp;IF(AP250&lt;&gt;"",CONCATENATE(",",AP250),"")&amp;IF(AU250&lt;&gt;"",CONCATENATE(",",AU250),"")&amp;IF(Q250&lt;&gt;"",CONCATENATE("}",""),"")&amp;IF(OR(I250="true",I250="false",I250&lt;&gt;""), CONCATENATE(", veteran=", I250), ""),""),"")</f>
        <v>, zoneIds={103,103,103}, veteran=false</v>
      </c>
      <c r="BE250" s="21" t="str">
        <f>IF(F250&lt;&gt;"Not in the game (anymore)",IF(A250&lt;&gt;"",", setType="&amp;G250,"")&amp;IF(J250="true",", multiTrialSet=true",""),"")</f>
        <v>, setType=LIBSETS_SETTYPE_OVERLAND</v>
      </c>
      <c r="BF250" s="21" t="str">
        <f t="shared" si="6"/>
        <v>, isProcSetAllowedInPvP=1, dropMechanic={LIBSETS_DROP_MECHANIC_OVERLAND_BOSS_DELVE,LIBSETS_DROP_MECHANIC_OVERLAND_WORLDBOSS,LIBSETS_DROP_MECHANIC_OVERLAND_BOSS_PUBLIC_DUNGEON,LIBSETS_DROP_MECHANIC_OVERLAND_CHEST}</v>
      </c>
      <c r="BG250" s="21" t="str">
        <f t="shared" si="7"/>
        <v>}, --Ysgramor\'s Birthright / Ysgramors Geburtsrecht   [The Rift, The Rift, The Rift]</v>
      </c>
    </row>
    <row r="251" spans="1:59" x14ac:dyDescent="0.25">
      <c r="A251" s="12">
        <v>295</v>
      </c>
      <c r="B251" t="s">
        <v>1110</v>
      </c>
      <c r="C251" t="s">
        <v>1111</v>
      </c>
      <c r="D251" s="3">
        <f>A251</f>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C251" s="43" t="str">
        <f>IF(AB251&lt;&gt;"",IF(AB251&lt;&gt;"LIBSETS_DROP_MECHANIC_MONSTER_NAME",VLOOKUP(AB251,'LibSets constants'!$I$4:$L$1003,3,FALSE),""),"")</f>
        <v/>
      </c>
      <c r="AD251" s="43" t="str">
        <f>IF(AB251&lt;&gt;"",IF(AB251&lt;&gt;"LIBSETS_DROP_MECHANIC_MONSTER_NAME",VLOOKUP(AB251,'LibSets constants'!$I$4:$L$1003,4,FALSE),""),"")</f>
        <v/>
      </c>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44"/>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IF(A251="???","--","")&amp;IF(F251&lt;&gt;"Not in the game (anymore)",IF(A251&lt;&gt;"",CONCATENATE("[",A251,"] = {wayshrines={")&amp;IF(K251&lt;&gt;"",CONCATENATE(K251,","),"")&amp;IF(L251&lt;&gt;"",CONCATENATE(L251,","),"")&amp;IF(M251&lt;&gt;"",CONCATENATE(M251,","),"")&amp;CONCATENATE("}")&amp;IF(VALUE(N251)&gt;0,CONCATENATE(", traitsNeeded=",N251),"")&amp;CONCATENATE(", dlcId=",IF(T251&lt;&gt;"",T251,"DLC_BASE_GAME")),""),"")</f>
        <v>[295] = {wayshrines={194,194,194,}, dlcId=DLC_BASE_GAME</v>
      </c>
      <c r="BD251" s="21" t="str">
        <f>IF(F251&lt;&gt;"Not in the game (anymore)",IF(A251&lt;&gt;"",IF(Q251&lt;&gt;"",CONCATENATE(", zoneIds={",Q251),"")&amp;IF(Z251&lt;&gt;"",CONCATENATE(",",Z251),"")&amp;IF(AF251&lt;&gt;"",CONCATENATE(",",AF251),"")&amp;IF(AK251&lt;&gt;"",CONCATENATE(",",AK251),"")&amp;IF(AP251&lt;&gt;"",CONCATENATE(",",AP251),"")&amp;IF(AU251&lt;&gt;"",CONCATENATE(",",AU251),"")&amp;IF(Q251&lt;&gt;"",CONCATENATE("}",""),"")&amp;IF(OR(I251="true",I251="false",I251&lt;&gt;""), CONCATENATE(", veteran=", I251), ""),""),"")</f>
        <v>, zoneIds={380,935,381}, veteran=false</v>
      </c>
      <c r="BE251" s="21" t="str">
        <f>IF(F251&lt;&gt;"Not in the game (anymore)",IF(A251&lt;&gt;"",", setType="&amp;G251,"")&amp;IF(J251="true",", multiTrialSet=true",""),"")</f>
        <v>, setType=LIBSETS_SETTYPE_DUNGEON</v>
      </c>
      <c r="BF251" s="21" t="str">
        <f t="shared" si="6"/>
        <v/>
      </c>
      <c r="BG251" s="21" t="str">
        <f t="shared" si="7"/>
        <v>}, --Jailbreaker / Ausbrecher   [The Banished Cells I, The Banished Cells II, Auridon]</v>
      </c>
    </row>
    <row r="252" spans="1:59" x14ac:dyDescent="0.25">
      <c r="A252" s="12">
        <v>296</v>
      </c>
      <c r="B252" t="s">
        <v>1112</v>
      </c>
      <c r="C252" t="s">
        <v>1113</v>
      </c>
      <c r="D252" s="3">
        <f>A252</f>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C252" s="43" t="str">
        <f>IF(AB252&lt;&gt;"",IF(AB252&lt;&gt;"LIBSETS_DROP_MECHANIC_MONSTER_NAME",VLOOKUP(AB252,'LibSets constants'!$I$4:$L$1003,3,FALSE),""),"")</f>
        <v/>
      </c>
      <c r="AD252" s="43" t="str">
        <f>IF(AB252&lt;&gt;"",IF(AB252&lt;&gt;"LIBSETS_DROP_MECHANIC_MONSTER_NAME",VLOOKUP(AB252,'LibSets constants'!$I$4:$L$1003,4,FALSE),""),"")</f>
        <v/>
      </c>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44"/>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IF(A252="???","--","")&amp;IF(F252&lt;&gt;"Not in the game (anymore)",IF(A252&lt;&gt;"",CONCATENATE("[",A252,"] = {wayshrines={")&amp;IF(K252&lt;&gt;"",CONCATENATE(K252,","),"")&amp;IF(L252&lt;&gt;"",CONCATENATE(L252,","),"")&amp;IF(M252&lt;&gt;"",CONCATENATE(M252,","),"")&amp;CONCATENATE("}")&amp;IF(VALUE(N252)&gt;0,CONCATENATE(", traitsNeeded=",N252),"")&amp;CONCATENATE(", dlcId=",IF(T252&lt;&gt;"",T252,"DLC_BASE_GAME")),""),"")</f>
        <v>[296] = {wayshrines={193,193,193,}, dlcId=DLC_BASE_GAME</v>
      </c>
      <c r="BD252" s="21" t="str">
        <f>IF(F252&lt;&gt;"Not in the game (anymore)",IF(A252&lt;&gt;"",IF(Q252&lt;&gt;"",CONCATENATE(", zoneIds={",Q252),"")&amp;IF(Z252&lt;&gt;"",CONCATENATE(",",Z252),"")&amp;IF(AF252&lt;&gt;"",CONCATENATE(",",AF252),"")&amp;IF(AK252&lt;&gt;"",CONCATENATE(",",AK252),"")&amp;IF(AP252&lt;&gt;"",CONCATENATE(",",AP252),"")&amp;IF(AU252&lt;&gt;"",CONCATENATE(",",AU252),"")&amp;IF(Q252&lt;&gt;"",CONCATENATE("}",""),"")&amp;IF(OR(I252="true",I252="false",I252&lt;&gt;""), CONCATENATE(", veteran=", I252), ""),""),"")</f>
        <v>, zoneIds={144,936,3}, veteran=false</v>
      </c>
      <c r="BE252" s="21" t="str">
        <f>IF(F252&lt;&gt;"Not in the game (anymore)",IF(A252&lt;&gt;"",", setType="&amp;G252,"")&amp;IF(J252="true",", multiTrialSet=true",""),"")</f>
        <v>, setType=LIBSETS_SETTYPE_DUNGEON</v>
      </c>
      <c r="BF252" s="21" t="str">
        <f t="shared" si="6"/>
        <v/>
      </c>
      <c r="BG252" s="21" t="str">
        <f t="shared" si="7"/>
        <v>}, --Spelunker / Höhlenforscher   [Spindleclutch I, Spindleclutch II, Glenumbra]</v>
      </c>
    </row>
    <row r="253" spans="1:59" x14ac:dyDescent="0.25">
      <c r="A253" s="12">
        <v>297</v>
      </c>
      <c r="B253" t="s">
        <v>1114</v>
      </c>
      <c r="C253" t="s">
        <v>1115</v>
      </c>
      <c r="D253" s="3">
        <f>A253</f>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C253" s="43" t="str">
        <f>IF(AB253&lt;&gt;"",IF(AB253&lt;&gt;"LIBSETS_DROP_MECHANIC_MONSTER_NAME",VLOOKUP(AB253,'LibSets constants'!$I$4:$L$1003,3,FALSE),""),"")</f>
        <v/>
      </c>
      <c r="AD253" s="43" t="str">
        <f>IF(AB253&lt;&gt;"",IF(AB253&lt;&gt;"LIBSETS_DROP_MECHANIC_MONSTER_NAME",VLOOKUP(AB253,'LibSets constants'!$I$4:$L$1003,4,FALSE),""),"")</f>
        <v/>
      </c>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44"/>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IF(A253="???","--","")&amp;IF(F253&lt;&gt;"Not in the game (anymore)",IF(A253&lt;&gt;"",CONCATENATE("[",A253,"] = {wayshrines={")&amp;IF(K253&lt;&gt;"",CONCATENATE(K253,","),"")&amp;IF(L253&lt;&gt;"",CONCATENATE(L253,","),"")&amp;IF(M253&lt;&gt;"",CONCATENATE(M253,","),"")&amp;CONCATENATE("}")&amp;IF(VALUE(N253)&gt;0,CONCATENATE(", traitsNeeded=",N253),"")&amp;CONCATENATE(", dlcId=",IF(T253&lt;&gt;"",T253,"DLC_BASE_GAME")),""),"")</f>
        <v>[297] = {wayshrines={98,98,98,}, dlcId=DLC_BASE_GAME</v>
      </c>
      <c r="BD253" s="21" t="str">
        <f>IF(F253&lt;&gt;"Not in the game (anymore)",IF(A253&lt;&gt;"",IF(Q253&lt;&gt;"",CONCATENATE(", zoneIds={",Q253),"")&amp;IF(Z253&lt;&gt;"",CONCATENATE(",",Z253),"")&amp;IF(AF253&lt;&gt;"",CONCATENATE(",",AF253),"")&amp;IF(AK253&lt;&gt;"",CONCATENATE(",",AK253),"")&amp;IF(AP253&lt;&gt;"",CONCATENATE(",",AP253),"")&amp;IF(AU253&lt;&gt;"",CONCATENATE(",",AU253),"")&amp;IF(Q253&lt;&gt;"",CONCATENATE("}",""),"")&amp;IF(OR(I253="true",I253="false",I253&lt;&gt;""), CONCATENATE(", veteran=", I253), ""),""),"")</f>
        <v>, zoneIds={283,934,41}, veteran=false</v>
      </c>
      <c r="BE253" s="21" t="str">
        <f>IF(F253&lt;&gt;"Not in the game (anymore)",IF(A253&lt;&gt;"",", setType="&amp;G253,"")&amp;IF(J253="true",", multiTrialSet=true",""),"")</f>
        <v>, setType=LIBSETS_SETTYPE_DUNGEON</v>
      </c>
      <c r="BF253" s="21" t="str">
        <f t="shared" si="6"/>
        <v>, isProcSetAllowedInPvP=1</v>
      </c>
      <c r="BG253" s="21" t="str">
        <f t="shared" si="7"/>
        <v>}, --Spider Cultist Cowl / Spinnenkultistenkutte   [Fungal Grotto I, Fungal Grotto II, Stonefalls]</v>
      </c>
    </row>
    <row r="254" spans="1:59" x14ac:dyDescent="0.25">
      <c r="A254" s="12">
        <v>298</v>
      </c>
      <c r="B254" t="s">
        <v>1116</v>
      </c>
      <c r="C254" t="s">
        <v>1117</v>
      </c>
      <c r="D254" s="3">
        <f>A254</f>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C254" s="43" t="str">
        <f>IF(AB254&lt;&gt;"",IF(AB254&lt;&gt;"LIBSETS_DROP_MECHANIC_MONSTER_NAME",VLOOKUP(AB254,'LibSets constants'!$I$4:$L$1003,3,FALSE),""),"")</f>
        <v/>
      </c>
      <c r="AD254" s="43" t="str">
        <f>IF(AB254&lt;&gt;"",IF(AB254&lt;&gt;"LIBSETS_DROP_MECHANIC_MONSTER_NAME",VLOOKUP(AB254,'LibSets constants'!$I$4:$L$1003,4,FALSE),""),"")</f>
        <v/>
      </c>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44"/>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IF(A254="???","--","")&amp;IF(F254&lt;&gt;"Not in the game (anymore)",IF(A254&lt;&gt;"",CONCATENATE("[",A254,"] = {wayshrines={")&amp;IF(K254&lt;&gt;"",CONCATENATE(K254,","),"")&amp;IF(L254&lt;&gt;"",CONCATENATE(L254,","),"")&amp;IF(M254&lt;&gt;"",CONCATENATE(M254,","),"")&amp;CONCATENATE("}")&amp;IF(VALUE(N254)&gt;0,CONCATENATE(", traitsNeeded=",N254),"")&amp;CONCATENATE(", dlcId=",IF(T254&lt;&gt;"",T254,"DLC_BASE_GAME")),""),"")</f>
        <v>[298] = {wayshrines={191,191,191,}, dlcId=DLC_BASE_GAME</v>
      </c>
      <c r="BD254" s="21" t="str">
        <f>IF(F254&lt;&gt;"Not in the game (anymore)",IF(A254&lt;&gt;"",IF(Q254&lt;&gt;"",CONCATENATE(", zoneIds={",Q254),"")&amp;IF(Z254&lt;&gt;"",CONCATENATE(",",Z254),"")&amp;IF(AF254&lt;&gt;"",CONCATENATE(",",AF254),"")&amp;IF(AK254&lt;&gt;"",CONCATENATE(",",AK254),"")&amp;IF(AP254&lt;&gt;"",CONCATENATE(",",AP254),"")&amp;IF(AU254&lt;&gt;"",CONCATENATE(",",AU254),"")&amp;IF(Q254&lt;&gt;"",CONCATENATE("}",""),"")&amp;IF(OR(I254="true",I254="false",I254&lt;&gt;""), CONCATENATE(", veteran=", I254), ""),""),"")</f>
        <v>, zoneIds={126,931,383}, veteran=false</v>
      </c>
      <c r="BE254" s="21" t="str">
        <f>IF(F254&lt;&gt;"Not in the game (anymore)",IF(A254&lt;&gt;"",", setType="&amp;G254,"")&amp;IF(J254="true",", multiTrialSet=true",""),"")</f>
        <v>, setType=LIBSETS_SETTYPE_DUNGEON</v>
      </c>
      <c r="BF254" s="21" t="str">
        <f t="shared" si="6"/>
        <v>, isProcSetAllowedInPvP=1</v>
      </c>
      <c r="BG254" s="21" t="str">
        <f t="shared" si="7"/>
        <v>}, --Light Speaker / Lichtsprecher   [Elden Hollow I, Elden Hollow II, Grahtwood]</v>
      </c>
    </row>
    <row r="255" spans="1:59" x14ac:dyDescent="0.25">
      <c r="A255" s="12">
        <v>299</v>
      </c>
      <c r="B255" t="s">
        <v>1118</v>
      </c>
      <c r="C255" t="s">
        <v>1119</v>
      </c>
      <c r="D255" s="3">
        <f>A255</f>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C255" s="43" t="str">
        <f>IF(AB255&lt;&gt;"",IF(AB255&lt;&gt;"LIBSETS_DROP_MECHANIC_MONSTER_NAME",VLOOKUP(AB255,'LibSets constants'!$I$4:$L$1003,3,FALSE),""),"")</f>
        <v/>
      </c>
      <c r="AD255" s="43" t="str">
        <f>IF(AB255&lt;&gt;"",IF(AB255&lt;&gt;"LIBSETS_DROP_MECHANIC_MONSTER_NAME",VLOOKUP(AB255,'LibSets constants'!$I$4:$L$1003,4,FALSE),""),"")</f>
        <v/>
      </c>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44"/>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IF(A255="???","--","")&amp;IF(F255&lt;&gt;"Not in the game (anymore)",IF(A255&lt;&gt;"",CONCATENATE("[",A255,"] = {wayshrines={")&amp;IF(K255&lt;&gt;"",CONCATENATE(K255,","),"")&amp;IF(L255&lt;&gt;"",CONCATENATE(L255,","),"")&amp;IF(M255&lt;&gt;"",CONCATENATE(M255,","),"")&amp;CONCATENATE("}")&amp;IF(VALUE(N255)&gt;0,CONCATENATE(", traitsNeeded=",N255),"")&amp;CONCATENATE(", dlcId=",IF(T255&lt;&gt;"",T255,"DLC_BASE_GAME")),""),"")</f>
        <v>[299] = {wayshrines={189,189,189,}, dlcId=DLC_BASE_GAME</v>
      </c>
      <c r="BD255" s="21" t="str">
        <f>IF(F255&lt;&gt;"Not in the game (anymore)",IF(A255&lt;&gt;"",IF(Q255&lt;&gt;"",CONCATENATE(", zoneIds={",Q255),"")&amp;IF(Z255&lt;&gt;"",CONCATENATE(",",Z255),"")&amp;IF(AF255&lt;&gt;"",CONCATENATE(",",AF255),"")&amp;IF(AK255&lt;&gt;"",CONCATENATE(",",AK255),"")&amp;IF(AP255&lt;&gt;"",CONCATENATE(",",AP255),"")&amp;IF(AU255&lt;&gt;"",CONCATENATE(",",AU255),"")&amp;IF(Q255&lt;&gt;"",CONCATENATE("}",""),"")&amp;IF(OR(I255="true",I255="false",I255&lt;&gt;""), CONCATENATE(", veteran=", I255), ""),""),"")</f>
        <v>, zoneIds={146,933,19}, veteran=false</v>
      </c>
      <c r="BE255" s="21" t="str">
        <f>IF(F255&lt;&gt;"Not in the game (anymore)",IF(A255&lt;&gt;"",", setType="&amp;G255,"")&amp;IF(J255="true",", multiTrialSet=true",""),"")</f>
        <v>, setType=LIBSETS_SETTYPE_DUNGEON</v>
      </c>
      <c r="BF255" s="21" t="str">
        <f t="shared" si="6"/>
        <v/>
      </c>
      <c r="BG255" s="21" t="str">
        <f t="shared" si="7"/>
        <v>}, --Toothrow / Zahnreihe   [Wayrest Sewers I, Wayrest Sewers II, Stormhaven]</v>
      </c>
    </row>
    <row r="256" spans="1:59" x14ac:dyDescent="0.25">
      <c r="A256" s="12">
        <v>300</v>
      </c>
      <c r="B256" t="s">
        <v>1120</v>
      </c>
      <c r="C256" t="s">
        <v>2619</v>
      </c>
      <c r="D256" s="3">
        <f>A256</f>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C256" s="43" t="str">
        <f>IF(AB256&lt;&gt;"",IF(AB256&lt;&gt;"LIBSETS_DROP_MECHANIC_MONSTER_NAME",VLOOKUP(AB256,'LibSets constants'!$I$4:$L$1003,3,FALSE),""),"")</f>
        <v/>
      </c>
      <c r="AD256" s="43" t="str">
        <f>IF(AB256&lt;&gt;"",IF(AB256&lt;&gt;"LIBSETS_DROP_MECHANIC_MONSTER_NAME",VLOOKUP(AB256,'LibSets constants'!$I$4:$L$1003,4,FALSE),""),"")</f>
        <v/>
      </c>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44"/>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IF(A256="???","--","")&amp;IF(F256&lt;&gt;"Not in the game (anymore)",IF(A256&lt;&gt;"",CONCATENATE("[",A256,"] = {wayshrines={")&amp;IF(K256&lt;&gt;"",CONCATENATE(K256,","),"")&amp;IF(L256&lt;&gt;"",CONCATENATE(L256,","),"")&amp;IF(M256&lt;&gt;"",CONCATENATE(M256,","),"")&amp;CONCATENATE("}")&amp;IF(VALUE(N256)&gt;0,CONCATENATE(", traitsNeeded=",N256),"")&amp;CONCATENATE(", dlcId=",IF(T256&lt;&gt;"",T256,"DLC_BASE_GAME")),""),"")</f>
        <v>[300] = {wayshrines={198,198,198,}, dlcId=DLC_BASE_GAME</v>
      </c>
      <c r="BD256" s="21" t="str">
        <f>IF(F256&lt;&gt;"Not in the game (anymore)",IF(A256&lt;&gt;"",IF(Q256&lt;&gt;"",CONCATENATE(", zoneIds={",Q256),"")&amp;IF(Z256&lt;&gt;"",CONCATENATE(",",Z256),"")&amp;IF(AF256&lt;&gt;"",CONCATENATE(",",AF256),"")&amp;IF(AK256&lt;&gt;"",CONCATENATE(",",AK256),"")&amp;IF(AP256&lt;&gt;"",CONCATENATE(",",AP256),"")&amp;IF(AU256&lt;&gt;"",CONCATENATE(",",AU256),"")&amp;IF(Q256&lt;&gt;"",CONCATENATE("}",""),"")&amp;IF(OR(I256="true",I256="false",I256&lt;&gt;""), CONCATENATE(", veteran=", I256), ""),""),"")</f>
        <v>, zoneIds={63,930,57}, veteran=false</v>
      </c>
      <c r="BE256" s="21" t="str">
        <f>IF(F256&lt;&gt;"Not in the game (anymore)",IF(A256&lt;&gt;"",", setType="&amp;G256,"")&amp;IF(J256="true",", multiTrialSet=true",""),"")</f>
        <v>, setType=LIBSETS_SETTYPE_DUNGEON</v>
      </c>
      <c r="BF256" s="21" t="str">
        <f t="shared" si="6"/>
        <v>, isProcSetAllowedInPvP=1</v>
      </c>
      <c r="BG256" s="21" t="str">
        <f t="shared" si="7"/>
        <v>}, --Netch\'s Touch / Berührung des Netch   [Darkshade Caverns I, Darkshade Caverns II, Deshaan]</v>
      </c>
    </row>
    <row r="257" spans="1:59" x14ac:dyDescent="0.25">
      <c r="A257" s="12">
        <v>301</v>
      </c>
      <c r="B257" t="s">
        <v>1121</v>
      </c>
      <c r="C257" t="s">
        <v>1122</v>
      </c>
      <c r="D257" s="3">
        <f>A257</f>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C257" s="43" t="str">
        <f>IF(AB257&lt;&gt;"",IF(AB257&lt;&gt;"LIBSETS_DROP_MECHANIC_MONSTER_NAME",VLOOKUP(AB257,'LibSets constants'!$I$4:$L$1003,3,FALSE),""),"")</f>
        <v/>
      </c>
      <c r="AD257" s="43" t="str">
        <f>IF(AB257&lt;&gt;"",IF(AB257&lt;&gt;"LIBSETS_DROP_MECHANIC_MONSTER_NAME",VLOOKUP(AB257,'LibSets constants'!$I$4:$L$1003,4,FALSE),""),"")</f>
        <v/>
      </c>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44"/>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IF(A257="???","--","")&amp;IF(F257&lt;&gt;"Not in the game (anymore)",IF(A257&lt;&gt;"",CONCATENATE("[",A257,"] = {wayshrines={")&amp;IF(K257&lt;&gt;"",CONCATENATE(K257,","),"")&amp;IF(L257&lt;&gt;"",CONCATENATE(L257,","),"")&amp;IF(M257&lt;&gt;"",CONCATENATE(M257,","),"")&amp;CONCATENATE("}")&amp;IF(VALUE(N257)&gt;0,CONCATENATE(", traitsNeeded=",N257),"")&amp;CONCATENATE(", dlcId=",IF(T257&lt;&gt;"",T257,"DLC_BASE_GAME")),""),"")</f>
        <v>[301] = {wayshrines={198,198,198,}, dlcId=DLC_BASE_GAME</v>
      </c>
      <c r="BD257" s="21" t="str">
        <f>IF(F257&lt;&gt;"Not in the game (anymore)",IF(A257&lt;&gt;"",IF(Q257&lt;&gt;"",CONCATENATE(", zoneIds={",Q257),"")&amp;IF(Z257&lt;&gt;"",CONCATENATE(",",Z257),"")&amp;IF(AF257&lt;&gt;"",CONCATENATE(",",AF257),"")&amp;IF(AK257&lt;&gt;"",CONCATENATE(",",AK257),"")&amp;IF(AP257&lt;&gt;"",CONCATENATE(",",AP257),"")&amp;IF(AU257&lt;&gt;"",CONCATENATE(",",AU257),"")&amp;IF(Q257&lt;&gt;"",CONCATENATE("}",""),"")&amp;IF(OR(I257="true",I257="false",I257&lt;&gt;""), CONCATENATE(", veteran=", I257), ""),""),"")</f>
        <v>, zoneIds={63,930,57}, veteran=false</v>
      </c>
      <c r="BE257" s="21" t="str">
        <f>IF(F257&lt;&gt;"Not in the game (anymore)",IF(A257&lt;&gt;"",", setType="&amp;G257,"")&amp;IF(J257="true",", multiTrialSet=true",""),"")</f>
        <v>, setType=LIBSETS_SETTYPE_DUNGEON</v>
      </c>
      <c r="BF257" s="21" t="str">
        <f t="shared" si="6"/>
        <v>, isProcSetAllowedInPvP=1</v>
      </c>
      <c r="BG257" s="21" t="str">
        <f t="shared" si="7"/>
        <v>}, --Strength of the Automaton / Stärke des Automaten   [Darkshade Caverns I, Darkshade Caverns II, Deshaan]</v>
      </c>
    </row>
    <row r="258" spans="1:59" x14ac:dyDescent="0.25">
      <c r="A258" s="12">
        <v>302</v>
      </c>
      <c r="B258" t="s">
        <v>1123</v>
      </c>
      <c r="C258" t="s">
        <v>1123</v>
      </c>
      <c r="D258" s="3">
        <f>A258</f>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C258" s="43" t="str">
        <f>IF(AB258&lt;&gt;"",IF(AB258&lt;&gt;"LIBSETS_DROP_MECHANIC_MONSTER_NAME",VLOOKUP(AB258,'LibSets constants'!$I$4:$L$1003,3,FALSE),""),"")</f>
        <v/>
      </c>
      <c r="AD258" s="43" t="str">
        <f>IF(AB258&lt;&gt;"",IF(AB258&lt;&gt;"LIBSETS_DROP_MECHANIC_MONSTER_NAME",VLOOKUP(AB258,'LibSets constants'!$I$4:$L$1003,4,FALSE),""),"")</f>
        <v/>
      </c>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44"/>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IF(A258="???","--","")&amp;IF(F258&lt;&gt;"Not in the game (anymore)",IF(A258&lt;&gt;"",CONCATENATE("[",A258,"] = {wayshrines={")&amp;IF(K258&lt;&gt;"",CONCATENATE(K258,","),"")&amp;IF(L258&lt;&gt;"",CONCATENATE(L258,","),"")&amp;IF(M258&lt;&gt;"",CONCATENATE(M258,","),"")&amp;CONCATENATE("}")&amp;IF(VALUE(N258)&gt;0,CONCATENATE(", traitsNeeded=",N258),"")&amp;CONCATENATE(", dlcId=",IF(T258&lt;&gt;"",T258,"DLC_BASE_GAME")),""),"")</f>
        <v>[302] = {wayshrines={190,190,190,}, dlcId=DLC_BASE_GAME</v>
      </c>
      <c r="BD258" s="21" t="str">
        <f>IF(F258&lt;&gt;"Not in the game (anymore)",IF(A258&lt;&gt;"",IF(Q258&lt;&gt;"",CONCATENATE(", zoneIds={",Q258),"")&amp;IF(Z258&lt;&gt;"",CONCATENATE(",",Z258),"")&amp;IF(AF258&lt;&gt;"",CONCATENATE(",",AF258),"")&amp;IF(AK258&lt;&gt;"",CONCATENATE(",",AK258),"")&amp;IF(AP258&lt;&gt;"",CONCATENATE(",",AP258),"")&amp;IF(AU258&lt;&gt;"",CONCATENATE(",",AU258),"")&amp;IF(Q258&lt;&gt;"",CONCATENATE("}",""),"")&amp;IF(OR(I258="true",I258="false",I258&lt;&gt;""), CONCATENATE(", veteran=", I258), ""),""),"")</f>
        <v>, zoneIds={130,932,20}, veteran=false</v>
      </c>
      <c r="BE258" s="21" t="str">
        <f>IF(F258&lt;&gt;"Not in the game (anymore)",IF(A258&lt;&gt;"",", setType="&amp;G258,"")&amp;IF(J258="true",", multiTrialSet=true",""),"")</f>
        <v>, setType=LIBSETS_SETTYPE_DUNGEON</v>
      </c>
      <c r="BF258" s="21" t="str">
        <f t="shared" si="6"/>
        <v>, isProcSetAllowedInPvP=1</v>
      </c>
      <c r="BG258" s="21" t="str">
        <f t="shared" si="7"/>
        <v>}, --Leviathan / Leviathan   [Crypt of Hearts I, Crypt of Hearts II, Rivenspire]</v>
      </c>
    </row>
    <row r="259" spans="1:59" x14ac:dyDescent="0.25">
      <c r="A259" s="12">
        <v>303</v>
      </c>
      <c r="B259" t="s">
        <v>1124</v>
      </c>
      <c r="C259" t="s">
        <v>2620</v>
      </c>
      <c r="D259" s="3">
        <f>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C259" s="43" t="str">
        <f>IF(AB259&lt;&gt;"",IF(AB259&lt;&gt;"LIBSETS_DROP_MECHANIC_MONSTER_NAME",VLOOKUP(AB259,'LibSets constants'!$I$4:$L$1003,3,FALSE),""),"")</f>
        <v/>
      </c>
      <c r="AD259" s="43" t="str">
        <f>IF(AB259&lt;&gt;"",IF(AB259&lt;&gt;"LIBSETS_DROP_MECHANIC_MONSTER_NAME",VLOOKUP(AB259,'LibSets constants'!$I$4:$L$1003,4,FALSE),""),"")</f>
        <v/>
      </c>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IF(F259&lt;&gt;"Not in the game (anymore)",IF(A259&lt;&gt;"",", setType="&amp;G259,"")&amp;IF(J259="true",", multiTrialSet=true",""),"")</f>
        <v>, setType=LIBSETS_SETTYPE_DUNGEON</v>
      </c>
      <c r="BF259" s="21" t="str">
        <f t="shared" si="6"/>
        <v/>
      </c>
      <c r="BG259" s="21" t="str">
        <f t="shared" si="7"/>
        <v>}, --Lamia\'s Song / Lied der Lamie   [Arx Corinium, Shadowfen, Shadowfen]</v>
      </c>
    </row>
    <row r="260" spans="1:59" x14ac:dyDescent="0.25">
      <c r="A260" s="12">
        <v>304</v>
      </c>
      <c r="B260" t="s">
        <v>1125</v>
      </c>
      <c r="C260" t="s">
        <v>1126</v>
      </c>
      <c r="D260" s="3">
        <f>A260</f>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C260" s="43" t="str">
        <f>IF(AB260&lt;&gt;"",IF(AB260&lt;&gt;"LIBSETS_DROP_MECHANIC_MONSTER_NAME",VLOOKUP(AB260,'LibSets constants'!$I$4:$L$1003,3,FALSE),""),"")</f>
        <v/>
      </c>
      <c r="AD260" s="43" t="str">
        <f>IF(AB260&lt;&gt;"",IF(AB260&lt;&gt;"LIBSETS_DROP_MECHANIC_MONSTER_NAME",VLOOKUP(AB260,'LibSets constants'!$I$4:$L$1003,4,FALSE),""),"")</f>
        <v/>
      </c>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IF(F260&lt;&gt;"Not in the game (anymore)",IF(A260&lt;&gt;"",", setType="&amp;G260,"")&amp;IF(J260="true",", multiTrialSet=true",""),"")</f>
        <v>, setType=LIBSETS_SETTYPE_DUNGEON</v>
      </c>
      <c r="BF260" s="21" t="str">
        <f t="shared" ref="BF260:BF323" si="8">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c>
      <c r="BG260" s="21" t="str">
        <f t="shared" ref="BG260:BG323" si="9">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A261</f>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C261" s="43" t="str">
        <f>IF(AB261&lt;&gt;"",IF(AB261&lt;&gt;"LIBSETS_DROP_MECHANIC_MONSTER_NAME",VLOOKUP(AB261,'LibSets constants'!$I$4:$L$1003,3,FALSE),""),"")</f>
        <v/>
      </c>
      <c r="AD261" s="43" t="str">
        <f>IF(AB261&lt;&gt;"",IF(AB261&lt;&gt;"LIBSETS_DROP_MECHANIC_MONSTER_NAME",VLOOKUP(AB261,'LibSets constants'!$I$4:$L$1003,4,FALSE),""),"")</f>
        <v/>
      </c>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IF(A261="???","--","")&amp;IF(F261&lt;&gt;"Not in the game (anymore)",IF(A261&lt;&gt;"",CONCATENATE("[",A261,"] = {wayshrines={")&amp;IF(K261&lt;&gt;"",CONCATENATE(K261,","),"")&amp;IF(L261&lt;&gt;"",CONCATENATE(L261,","),"")&amp;IF(M261&lt;&gt;"",CONCATENATE(M261,","),"")&amp;CONCATENATE("}")&amp;IF(VALUE(N261)&gt;0,CONCATENATE(", traitsNeeded=",N261),"")&amp;CONCATENATE(", dlcId=",IF(T261&lt;&gt;"",T261,"DLC_BASE_GAME")),""),"")</f>
        <v>[305] = {wayshrines={196,196,196,}, dlcId=DLC_BASE_GAME</v>
      </c>
      <c r="BD261" s="21" t="str">
        <f>IF(F261&lt;&gt;"Not in the game (anymore)",IF(A261&lt;&gt;"",IF(Q261&lt;&gt;"",CONCATENATE(", zoneIds={",Q261),"")&amp;IF(Z261&lt;&gt;"",CONCATENATE(",",Z261),"")&amp;IF(AF261&lt;&gt;"",CONCATENATE(",",AF261),"")&amp;IF(AK261&lt;&gt;"",CONCATENATE(",",AK261),"")&amp;IF(AP261&lt;&gt;"",CONCATENATE(",",AP261),"")&amp;IF(AU261&lt;&gt;"",CONCATENATE(",",AU261),"")&amp;IF(Q261&lt;&gt;"",CONCATENATE("}",""),"")&amp;IF(OR(I261="true",I261="false",I261&lt;&gt;""), CONCATENATE(", veteran=", I261), ""),""),"")</f>
        <v>, zoneIds={22,104,104}, veteran=false</v>
      </c>
      <c r="BE261" s="21" t="str">
        <f>IF(F261&lt;&gt;"Not in the game (anymore)",IF(A261&lt;&gt;"",", setType="&amp;G261,"")&amp;IF(J261="true",", multiTrialSet=true",""),"")</f>
        <v>, setType=LIBSETS_SETTYPE_DUNGEON</v>
      </c>
      <c r="BF261" s="21" t="str">
        <f t="shared" si="8"/>
        <v/>
      </c>
      <c r="BG261" s="21" t="str">
        <f t="shared" si="9"/>
        <v>}, --Treasure Hunter / Schatzjäger   [Volenfell, Alik'r Desert, Alik'r Desert]</v>
      </c>
    </row>
    <row r="262" spans="1:59" x14ac:dyDescent="0.25">
      <c r="A262" s="12">
        <v>307</v>
      </c>
      <c r="B262" t="s">
        <v>1129</v>
      </c>
      <c r="C262" t="s">
        <v>1130</v>
      </c>
      <c r="D262" s="3">
        <f>A262</f>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C262" s="43" t="str">
        <f>IF(AB262&lt;&gt;"",IF(AB262&lt;&gt;"LIBSETS_DROP_MECHANIC_MONSTER_NAME",VLOOKUP(AB262,'LibSets constants'!$I$4:$L$1003,3,FALSE),""),"")</f>
        <v/>
      </c>
      <c r="AD262" s="43" t="str">
        <f>IF(AB262&lt;&gt;"",IF(AB262&lt;&gt;"LIBSETS_DROP_MECHANIC_MONSTER_NAME",VLOOKUP(AB262,'LibSets constants'!$I$4:$L$1003,4,FALSE),""),"")</f>
        <v/>
      </c>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IF(A262="???","--","")&amp;IF(F262&lt;&gt;"Not in the game (anymore)",IF(A262&lt;&gt;"",CONCATENATE("[",A262,"] = {wayshrines={")&amp;IF(K262&lt;&gt;"",CONCATENATE(K262,","),"")&amp;IF(L262&lt;&gt;"",CONCATENATE(L262,","),"")&amp;IF(M262&lt;&gt;"",CONCATENATE(M262,","),"")&amp;CONCATENATE("}")&amp;IF(VALUE(N262)&gt;0,CONCATENATE(", traitsNeeded=",N262),"")&amp;CONCATENATE(", dlcId=",IF(T262&lt;&gt;"",T262,"DLC_BASE_GAME")),""),"")</f>
        <v>[307] = {wayshrines={195,195,195,}, dlcId=DLC_BASE_GAME</v>
      </c>
      <c r="BD262" s="21" t="str">
        <f>IF(F262&lt;&gt;"Not in the game (anymore)",IF(A262&lt;&gt;"",IF(Q262&lt;&gt;"",CONCATENATE(", zoneIds={",Q262),"")&amp;IF(Z262&lt;&gt;"",CONCATENATE(",",Z262),"")&amp;IF(AF262&lt;&gt;"",CONCATENATE(",",AF262),"")&amp;IF(AK262&lt;&gt;"",CONCATENATE(",",AK262),"")&amp;IF(AP262&lt;&gt;"",CONCATENATE(",",AP262),"")&amp;IF(AU262&lt;&gt;"",CONCATENATE(",",AU262),"")&amp;IF(Q262&lt;&gt;"",CONCATENATE("}",""),"")&amp;IF(OR(I262="true",I262="false",I262&lt;&gt;""), CONCATENATE(", veteran=", I262), ""),""),"")</f>
        <v>, zoneIds={449,101,101}, veteran=false</v>
      </c>
      <c r="BE262" s="21" t="str">
        <f>IF(F262&lt;&gt;"Not in the game (anymore)",IF(A262&lt;&gt;"",", setType="&amp;G262,"")&amp;IF(J262="true",", multiTrialSet=true",""),"")</f>
        <v>, setType=LIBSETS_SETTYPE_DUNGEON</v>
      </c>
      <c r="BF262" s="21" t="str">
        <f t="shared" si="8"/>
        <v>, isProcSetAllowedInPvP=1</v>
      </c>
      <c r="BG262" s="21" t="str">
        <f t="shared" si="9"/>
        <v>}, --Draugr Hulk / Schwerfälliger Draugr   [Direfrost Keep, Eastmarch, Eastmarch]</v>
      </c>
    </row>
    <row r="263" spans="1:59" x14ac:dyDescent="0.25">
      <c r="A263" s="12">
        <v>308</v>
      </c>
      <c r="B263" t="s">
        <v>1131</v>
      </c>
      <c r="C263" t="s">
        <v>2621</v>
      </c>
      <c r="D263" s="3">
        <f>A263</f>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C263" s="43" t="str">
        <f>IF(AB263&lt;&gt;"",IF(AB263&lt;&gt;"LIBSETS_DROP_MECHANIC_MONSTER_NAME",VLOOKUP(AB263,'LibSets constants'!$I$4:$L$1003,3,FALSE),""),"")</f>
        <v/>
      </c>
      <c r="AD263" s="43" t="str">
        <f>IF(AB263&lt;&gt;"",IF(AB263&lt;&gt;"LIBSETS_DROP_MECHANIC_MONSTER_NAME",VLOOKUP(AB263,'LibSets constants'!$I$4:$L$1003,4,FALSE),""),"")</f>
        <v/>
      </c>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IF(A263="???","--","")&amp;IF(F263&lt;&gt;"Not in the game (anymore)",IF(A263&lt;&gt;"",CONCATENATE("[",A263,"] = {wayshrines={")&amp;IF(K263&lt;&gt;"",CONCATENATE(K263,","),"")&amp;IF(L263&lt;&gt;"",CONCATENATE(L263,","),"")&amp;IF(M263&lt;&gt;"",CONCATENATE(M263,","),"")&amp;CONCATENATE("}")&amp;IF(VALUE(N263)&gt;0,CONCATENATE(", traitsNeeded=",N263),"")&amp;CONCATENATE(", dlcId=",IF(T263&lt;&gt;"",T263,"DLC_BASE_GAME")),""),"")</f>
        <v>[308] = {wayshrines={186,186,186,}, dlcId=DLC_BASE_GAME</v>
      </c>
      <c r="BD263" s="21" t="str">
        <f>IF(F263&lt;&gt;"Not in the game (anymore)",IF(A263&lt;&gt;"",IF(Q263&lt;&gt;"",CONCATENATE(", zoneIds={",Q263),"")&amp;IF(Z263&lt;&gt;"",CONCATENATE(",",Z263),"")&amp;IF(AF263&lt;&gt;"",CONCATENATE(",",AF263),"")&amp;IF(AK263&lt;&gt;"",CONCATENATE(",",AK263),"")&amp;IF(AP263&lt;&gt;"",CONCATENATE(",",AP263),"")&amp;IF(AU263&lt;&gt;"",CONCATENATE(",",AU263),"")&amp;IF(Q263&lt;&gt;"",CONCATENATE("}",""),"")&amp;IF(OR(I263="true",I263="false",I263&lt;&gt;""), CONCATENATE(", veteran=", I263), ""),""),"")</f>
        <v>, zoneIds={38,92,92}, veteran=false</v>
      </c>
      <c r="BE263" s="21" t="str">
        <f>IF(F263&lt;&gt;"Not in the game (anymore)",IF(A263&lt;&gt;"",", setType="&amp;G263,"")&amp;IF(J263="true",", multiTrialSet=true",""),"")</f>
        <v>, setType=LIBSETS_SETTYPE_DUNGEON</v>
      </c>
      <c r="BF263" s="21" t="str">
        <f t="shared" si="8"/>
        <v/>
      </c>
      <c r="BG263" s="21" t="str">
        <f t="shared" si="9"/>
        <v>}, --Bone Pirate\'s Tatters / Lumpen des Knochenpiraten   [Blackheart Haven, Bangkorai, Bangkorai]</v>
      </c>
    </row>
    <row r="264" spans="1:59" x14ac:dyDescent="0.25">
      <c r="A264" s="12">
        <v>309</v>
      </c>
      <c r="B264" t="s">
        <v>1132</v>
      </c>
      <c r="C264" t="s">
        <v>2622</v>
      </c>
      <c r="D264" s="3">
        <f>A264</f>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C264" s="43" t="str">
        <f>IF(AB264&lt;&gt;"",IF(AB264&lt;&gt;"LIBSETS_DROP_MECHANIC_MONSTER_NAME",VLOOKUP(AB264,'LibSets constants'!$I$4:$L$1003,3,FALSE),""),"")</f>
        <v/>
      </c>
      <c r="AD264" s="43" t="str">
        <f>IF(AB264&lt;&gt;"",IF(AB264&lt;&gt;"LIBSETS_DROP_MECHANIC_MONSTER_NAME",VLOOKUP(AB264,'LibSets constants'!$I$4:$L$1003,4,FALSE),""),"")</f>
        <v/>
      </c>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IF(A264="???","--","")&amp;IF(F264&lt;&gt;"Not in the game (anymore)",IF(A264&lt;&gt;"",CONCATENATE("[",A264,"] = {wayshrines={")&amp;IF(K264&lt;&gt;"",CONCATENATE(K264,","),"")&amp;IF(L264&lt;&gt;"",CONCATENATE(L264,","),"")&amp;IF(M264&lt;&gt;"",CONCATENATE(M264,","),"")&amp;CONCATENATE("}")&amp;IF(VALUE(N264)&gt;0,CONCATENATE(", traitsNeeded=",N264),"")&amp;CONCATENATE(", dlcId=",IF(T264&lt;&gt;"",T264,"DLC_BASE_GAME")),""),"")</f>
        <v>[309] = {wayshrines={186,186,186,}, dlcId=DLC_BASE_GAME</v>
      </c>
      <c r="BD264" s="21" t="str">
        <f>IF(F264&lt;&gt;"Not in the game (anymore)",IF(A264&lt;&gt;"",IF(Q264&lt;&gt;"",CONCATENATE(", zoneIds={",Q264),"")&amp;IF(Z264&lt;&gt;"",CONCATENATE(",",Z264),"")&amp;IF(AF264&lt;&gt;"",CONCATENATE(",",AF264),"")&amp;IF(AK264&lt;&gt;"",CONCATENATE(",",AK264),"")&amp;IF(AP264&lt;&gt;"",CONCATENATE(",",AP264),"")&amp;IF(AU264&lt;&gt;"",CONCATENATE(",",AU264),"")&amp;IF(Q264&lt;&gt;"",CONCATENATE("}",""),"")&amp;IF(OR(I264="true",I264="false",I264&lt;&gt;""), CONCATENATE(", veteran=", I264), ""),""),"")</f>
        <v>, zoneIds={38,92,92}, veteran=false</v>
      </c>
      <c r="BE264" s="21" t="str">
        <f>IF(F264&lt;&gt;"Not in the game (anymore)",IF(A264&lt;&gt;"",", setType="&amp;G264,"")&amp;IF(J264="true",", multiTrialSet=true",""),"")</f>
        <v>, setType=LIBSETS_SETTYPE_DUNGEON</v>
      </c>
      <c r="BF264" s="21" t="str">
        <f t="shared" si="8"/>
        <v/>
      </c>
      <c r="BG264" s="21" t="str">
        <f t="shared" si="9"/>
        <v>}, --Knight-errant\'s Mail / Platten des Wanderritters   [Blackheart Haven, Bangkorai, Bangkorai]</v>
      </c>
    </row>
    <row r="265" spans="1:59" x14ac:dyDescent="0.25">
      <c r="A265" s="12">
        <v>310</v>
      </c>
      <c r="B265" t="s">
        <v>1133</v>
      </c>
      <c r="C265" t="s">
        <v>1134</v>
      </c>
      <c r="D265" s="3">
        <f>A265</f>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C265" s="43" t="str">
        <f>IF(AB265&lt;&gt;"",IF(AB265&lt;&gt;"LIBSETS_DROP_MECHANIC_MONSTER_NAME",VLOOKUP(AB265,'LibSets constants'!$I$4:$L$1003,3,FALSE),""),"")</f>
        <v/>
      </c>
      <c r="AD265" s="43" t="str">
        <f>IF(AB265&lt;&gt;"",IF(AB265&lt;&gt;"LIBSETS_DROP_MECHANIC_MONSTER_NAME",VLOOKUP(AB265,'LibSets constants'!$I$4:$L$1003,4,FALSE),""),"")</f>
        <v/>
      </c>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IF(A265="???","--","")&amp;IF(F265&lt;&gt;"Not in the game (anymore)",IF(A265&lt;&gt;"",CONCATENATE("[",A265,"] = {wayshrines={")&amp;IF(K265&lt;&gt;"",CONCATENATE(K265,","),"")&amp;IF(L265&lt;&gt;"",CONCATENATE(L265,","),"")&amp;IF(M265&lt;&gt;"",CONCATENATE(M265,","),"")&amp;CONCATENATE("}")&amp;IF(VALUE(N265)&gt;0,CONCATENATE(", traitsNeeded=",N265),"")&amp;CONCATENATE(", dlcId=",IF(T265&lt;&gt;"",T265,"DLC_BASE_GAME")),""),"")</f>
        <v>[310] = {wayshrines={187,187,187,}, dlcId=DLC_BASE_GAME</v>
      </c>
      <c r="BD265" s="21" t="str">
        <f>IF(F265&lt;&gt;"Not in the game (anymore)",IF(A265&lt;&gt;"",IF(Q265&lt;&gt;"",CONCATENATE(", zoneIds={",Q265),"")&amp;IF(Z265&lt;&gt;"",CONCATENATE(",",Z265),"")&amp;IF(AF265&lt;&gt;"",CONCATENATE(",",AF265),"")&amp;IF(AK265&lt;&gt;"",CONCATENATE(",",AK265),"")&amp;IF(AP265&lt;&gt;"",CONCATENATE(",",AP265),"")&amp;IF(AU265&lt;&gt;"",CONCATENATE(",",AU265),"")&amp;IF(Q265&lt;&gt;"",CONCATENATE("}",""),"")&amp;IF(OR(I265="true",I265="false",I265&lt;&gt;""), CONCATENATE(", veteran=", I265), ""),""),"")</f>
        <v>, zoneIds={64,103,103}, veteran=false</v>
      </c>
      <c r="BE265" s="21" t="str">
        <f>IF(F265&lt;&gt;"Not in the game (anymore)",IF(A265&lt;&gt;"",", setType="&amp;G265,"")&amp;IF(J265="true",", multiTrialSet=true",""),"")</f>
        <v>, setType=LIBSETS_SETTYPE_DUNGEON</v>
      </c>
      <c r="BF265" s="21" t="str">
        <f t="shared" si="8"/>
        <v>, isProcSetAllowedInPvP=1</v>
      </c>
      <c r="BG265" s="21" t="str">
        <f t="shared" si="9"/>
        <v>}, --Sword Dancer / Schwerttänzer   [Blessed Crucible, The Rift, The Rift]</v>
      </c>
    </row>
    <row r="266" spans="1:59" x14ac:dyDescent="0.25">
      <c r="A266" s="12">
        <v>311</v>
      </c>
      <c r="B266" t="s">
        <v>1135</v>
      </c>
      <c r="C266" t="s">
        <v>1136</v>
      </c>
      <c r="D266" s="3">
        <f>A266</f>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C266" s="43" t="str">
        <f>IF(AB266&lt;&gt;"",IF(AB266&lt;&gt;"LIBSETS_DROP_MECHANIC_MONSTER_NAME",VLOOKUP(AB266,'LibSets constants'!$I$4:$L$1003,3,FALSE),""),"")</f>
        <v/>
      </c>
      <c r="AD266" s="43" t="str">
        <f>IF(AB266&lt;&gt;"",IF(AB266&lt;&gt;"LIBSETS_DROP_MECHANIC_MONSTER_NAME",VLOOKUP(AB266,'LibSets constants'!$I$4:$L$1003,4,FALSE),""),"")</f>
        <v/>
      </c>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IF(A266="???","--","")&amp;IF(F266&lt;&gt;"Not in the game (anymore)",IF(A266&lt;&gt;"",CONCATENATE("[",A266,"] = {wayshrines={")&amp;IF(K266&lt;&gt;"",CONCATENATE(K266,","),"")&amp;IF(L266&lt;&gt;"",CONCATENATE(L266,","),"")&amp;IF(M266&lt;&gt;"",CONCATENATE(M266,","),"")&amp;CONCATENATE("}")&amp;IF(VALUE(N266)&gt;0,CONCATENATE(", traitsNeeded=",N266),"")&amp;CONCATENATE(", dlcId=",IF(T266&lt;&gt;"",T266,"DLC_BASE_GAME")),""),"")</f>
        <v>[311] = {wayshrines={184,184,184,}, dlcId=DLC_BASE_GAME</v>
      </c>
      <c r="BD266" s="21" t="str">
        <f>IF(F266&lt;&gt;"Not in the game (anymore)",IF(A266&lt;&gt;"",IF(Q266&lt;&gt;"",CONCATENATE(", zoneIds={",Q266),"")&amp;IF(Z266&lt;&gt;"",CONCATENATE(",",Z266),"")&amp;IF(AF266&lt;&gt;"",CONCATENATE(",",AF266),"")&amp;IF(AK266&lt;&gt;"",CONCATENATE(",",AK266),"")&amp;IF(AP266&lt;&gt;"",CONCATENATE(",",AP266),"")&amp;IF(AU266&lt;&gt;"",CONCATENATE(",",AU266),"")&amp;IF(Q266&lt;&gt;"",CONCATENATE("}",""),"")&amp;IF(OR(I266="true",I266="false",I266&lt;&gt;""), CONCATENATE(", veteran=", I266), ""),""),"")</f>
        <v>, zoneIds={11,347,347}, veteran=false</v>
      </c>
      <c r="BE266" s="21" t="str">
        <f>IF(F266&lt;&gt;"Not in the game (anymore)",IF(A266&lt;&gt;"",", setType="&amp;G266,"")&amp;IF(J266="true",", multiTrialSet=true",""),"")</f>
        <v>, setType=LIBSETS_SETTYPE_DUNGEON</v>
      </c>
      <c r="BF266" s="21" t="str">
        <f t="shared" si="8"/>
        <v/>
      </c>
      <c r="BG266" s="21" t="str">
        <f t="shared" si="9"/>
        <v>}, --Rattlecage / Klapperkäfig   [Vaults of Madness, Coldharbour, Coldharbour]</v>
      </c>
    </row>
    <row r="267" spans="1:59" x14ac:dyDescent="0.25">
      <c r="A267" s="12">
        <v>313</v>
      </c>
      <c r="B267" t="s">
        <v>1137</v>
      </c>
      <c r="C267" t="s">
        <v>1138</v>
      </c>
      <c r="D267" s="3">
        <f>A267</f>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C267" s="3" t="str">
        <f>IF(AB267&lt;&gt;"",IF(AB267&lt;&gt;"LIBSETS_DROP_MECHANIC_MONSTER_NAME",VLOOKUP(AB267,'LibSets constants'!$I$4:$L$1003,3,FALSE),""),"")</f>
        <v/>
      </c>
      <c r="AD267" s="3" t="str">
        <f>IF(AB267&lt;&gt;"",IF(AB267&lt;&gt;"LIBSETS_DROP_MECHANIC_MONSTER_NAME",VLOOKUP(AB267,'LibSets constants'!$I$4:$L$1003,4,FALSE),""),"")</f>
        <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IF(A267="???","--","")&amp;IF(F267&lt;&gt;"Not in the game (anymore)",IF(A267&lt;&gt;"",CONCATENATE("[",A267,"] = {wayshrines={")&amp;IF(K267&lt;&gt;"",CONCATENATE(K267,","),"")&amp;IF(L267&lt;&gt;"",CONCATENATE(L267,","),"")&amp;IF(M267&lt;&gt;"",CONCATENATE(M267,","),"")&amp;CONCATENATE("}")&amp;IF(VALUE(N267)&gt;0,CONCATENATE(", traitsNeeded=",N267),"")&amp;CONCATENATE(", dlcId=",IF(T267&lt;&gt;"",T267,"DLC_BASE_GAME")),""),"")</f>
        <v>[313] = {wayshrines={270,270,270,}, dlcId=DLC_BASE_GAME</v>
      </c>
      <c r="BD267" s="21" t="str">
        <f>IF(F267&lt;&gt;"Not in the game (anymore)",IF(A267&lt;&gt;"",IF(Q267&lt;&gt;"",CONCATENATE(", zoneIds={",Q267),"")&amp;IF(Z267&lt;&gt;"",CONCATENATE(",",Z267),"")&amp;IF(AF267&lt;&gt;"",CONCATENATE(",",AF267),"")&amp;IF(AK267&lt;&gt;"",CONCATENATE(",",AK267),"")&amp;IF(AP267&lt;&gt;"",CONCATENATE(",",AP267),"")&amp;IF(AU267&lt;&gt;"",CONCATENATE(",",AU267),"")&amp;IF(Q267&lt;&gt;"",CONCATENATE("}",""),"")&amp;IF(OR(I267="true",I267="false",I267&lt;&gt;""), CONCATENATE(", veteran=", I267), ""),""),"")</f>
        <v>, zoneIds={635,888,888}, veteran=false</v>
      </c>
      <c r="BE267" s="21" t="str">
        <f>IF(F267&lt;&gt;"Not in the game (anymore)",IF(A267&lt;&gt;"",", setType="&amp;G267,"")&amp;IF(J267="true",", multiTrialSet=true",""),"")</f>
        <v>, setType=LIBSETS_SETTYPE_ARENA</v>
      </c>
      <c r="BF267" s="21" t="str">
        <f t="shared" si="8"/>
        <v>, dropMechanic={LIBSETS_DROP_MECHANIC_ARENA_STAGE_CHEST}</v>
      </c>
      <c r="BG267" s="21" t="str">
        <f t="shared" si="9"/>
        <v>}, --Titanic Cleave / Titanisches Trennen   [Dragonstar Arena, Craglorn, Craglorn]</v>
      </c>
    </row>
    <row r="268" spans="1:59" x14ac:dyDescent="0.25">
      <c r="A268" s="12">
        <v>314</v>
      </c>
      <c r="B268" t="s">
        <v>1139</v>
      </c>
      <c r="C268" t="s">
        <v>1140</v>
      </c>
      <c r="D268" s="3">
        <f>A268</f>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C268" s="3" t="str">
        <f>IF(AB268&lt;&gt;"",IF(AB268&lt;&gt;"LIBSETS_DROP_MECHANIC_MONSTER_NAME",VLOOKUP(AB268,'LibSets constants'!$I$4:$L$1003,3,FALSE),""),"")</f>
        <v/>
      </c>
      <c r="AD268" s="3" t="str">
        <f>IF(AB268&lt;&gt;"",IF(AB268&lt;&gt;"LIBSETS_DROP_MECHANIC_MONSTER_NAME",VLOOKUP(AB268,'LibSets constants'!$I$4:$L$1003,4,FALSE),""),"")</f>
        <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IF(A268="???","--","")&amp;IF(F268&lt;&gt;"Not in the game (anymore)",IF(A268&lt;&gt;"",CONCATENATE("[",A268,"] = {wayshrines={")&amp;IF(K268&lt;&gt;"",CONCATENATE(K268,","),"")&amp;IF(L268&lt;&gt;"",CONCATENATE(L268,","),"")&amp;IF(M268&lt;&gt;"",CONCATENATE(M268,","),"")&amp;CONCATENATE("}")&amp;IF(VALUE(N268)&gt;0,CONCATENATE(", traitsNeeded=",N268),"")&amp;CONCATENATE(", dlcId=",IF(T268&lt;&gt;"",T268,"DLC_BASE_GAME")),""),"")</f>
        <v>[314] = {wayshrines={270,270,270,}, dlcId=DLC_BASE_GAME</v>
      </c>
      <c r="BD268" s="21" t="str">
        <f>IF(F268&lt;&gt;"Not in the game (anymore)",IF(A268&lt;&gt;"",IF(Q268&lt;&gt;"",CONCATENATE(", zoneIds={",Q268),"")&amp;IF(Z268&lt;&gt;"",CONCATENATE(",",Z268),"")&amp;IF(AF268&lt;&gt;"",CONCATENATE(",",AF268),"")&amp;IF(AK268&lt;&gt;"",CONCATENATE(",",AK268),"")&amp;IF(AP268&lt;&gt;"",CONCATENATE(",",AP268),"")&amp;IF(AU268&lt;&gt;"",CONCATENATE(",",AU268),"")&amp;IF(Q268&lt;&gt;"",CONCATENATE("}",""),"")&amp;IF(OR(I268="true",I268="false",I268&lt;&gt;""), CONCATENATE(", veteran=", I268), ""),""),"")</f>
        <v>, zoneIds={635,888,888}, veteran=false</v>
      </c>
      <c r="BE268" s="21" t="str">
        <f>IF(F268&lt;&gt;"Not in the game (anymore)",IF(A268&lt;&gt;"",", setType="&amp;G268,"")&amp;IF(J268="true",", multiTrialSet=true",""),"")</f>
        <v>, setType=LIBSETS_SETTYPE_ARENA</v>
      </c>
      <c r="BF268" s="21" t="str">
        <f t="shared" si="8"/>
        <v>, dropMechanic={LIBSETS_DROP_MECHANIC_ARENA_STAGE_CHEST}</v>
      </c>
      <c r="BG268" s="21" t="str">
        <f t="shared" si="9"/>
        <v>}, --Puncturing Remedy / Durchschlagende Genesung   [Dragonstar Arena, Craglorn, Craglorn]</v>
      </c>
    </row>
    <row r="269" spans="1:59" x14ac:dyDescent="0.25">
      <c r="A269" s="12">
        <v>315</v>
      </c>
      <c r="B269" t="s">
        <v>1141</v>
      </c>
      <c r="C269" t="s">
        <v>1142</v>
      </c>
      <c r="D269" s="3">
        <f>A269</f>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C269" s="43" t="str">
        <f>IF(AB269&lt;&gt;"",IF(AB269&lt;&gt;"LIBSETS_DROP_MECHANIC_MONSTER_NAME",VLOOKUP(AB269,'LibSets constants'!$I$4:$L$1003,3,FALSE),""),"")</f>
        <v/>
      </c>
      <c r="AD269" s="43" t="str">
        <f>IF(AB269&lt;&gt;"",IF(AB269&lt;&gt;"LIBSETS_DROP_MECHANIC_MONSTER_NAME",VLOOKUP(AB269,'LibSets constants'!$I$4:$L$1003,4,FALSE),""),"")</f>
        <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IF(A269="???","--","")&amp;IF(F269&lt;&gt;"Not in the game (anymore)",IF(A269&lt;&gt;"",CONCATENATE("[",A269,"] = {wayshrines={")&amp;IF(K269&lt;&gt;"",CONCATENATE(K269,","),"")&amp;IF(L269&lt;&gt;"",CONCATENATE(L269,","),"")&amp;IF(M269&lt;&gt;"",CONCATENATE(M269,","),"")&amp;CONCATENATE("}")&amp;IF(VALUE(N269)&gt;0,CONCATENATE(", traitsNeeded=",N269),"")&amp;CONCATENATE(", dlcId=",IF(T269&lt;&gt;"",T269,"DLC_BASE_GAME")),""),"")</f>
        <v>[315] = {wayshrines={270,270,270,}, dlcId=DLC_BASE_GAME</v>
      </c>
      <c r="BD269" s="21" t="str">
        <f>IF(F269&lt;&gt;"Not in the game (anymore)",IF(A269&lt;&gt;"",IF(Q269&lt;&gt;"",CONCATENATE(", zoneIds={",Q269),"")&amp;IF(Z269&lt;&gt;"",CONCATENATE(",",Z269),"")&amp;IF(AF269&lt;&gt;"",CONCATENATE(",",AF269),"")&amp;IF(AK269&lt;&gt;"",CONCATENATE(",",AK269),"")&amp;IF(AP269&lt;&gt;"",CONCATENATE(",",AP269),"")&amp;IF(AU269&lt;&gt;"",CONCATENATE(",",AU269),"")&amp;IF(Q269&lt;&gt;"",CONCATENATE("}",""),"")&amp;IF(OR(I269="true",I269="false",I269&lt;&gt;""), CONCATENATE(", veteran=", I269), ""),""),"")</f>
        <v>, zoneIds={635,888,888}, veteran=false</v>
      </c>
      <c r="BE269" s="21" t="str">
        <f>IF(F269&lt;&gt;"Not in the game (anymore)",IF(A269&lt;&gt;"",", setType="&amp;G269,"")&amp;IF(J269="true",", multiTrialSet=true",""),"")</f>
        <v>, setType=LIBSETS_SETTYPE_ARENA</v>
      </c>
      <c r="BF269" s="21" t="str">
        <f t="shared" si="8"/>
        <v>, dropMechanic={LIBSETS_DROP_MECHANIC_ARENA_STAGE_CHEST}</v>
      </c>
      <c r="BG269" s="21" t="str">
        <f t="shared" si="9"/>
        <v>}, --Stinging Slashes / Stechende Schnitte   [Dragonstar Arena, Craglorn, Craglorn]</v>
      </c>
    </row>
    <row r="270" spans="1:59" x14ac:dyDescent="0.25">
      <c r="A270" s="12">
        <v>316</v>
      </c>
      <c r="B270" t="s">
        <v>1143</v>
      </c>
      <c r="C270" t="s">
        <v>1144</v>
      </c>
      <c r="D270" s="3">
        <f>A270</f>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C270" s="3" t="str">
        <f>IF(AB270&lt;&gt;"",IF(AB270&lt;&gt;"LIBSETS_DROP_MECHANIC_MONSTER_NAME",VLOOKUP(AB270,'LibSets constants'!$I$4:$L$1003,3,FALSE),""),"")</f>
        <v/>
      </c>
      <c r="AD270" s="3" t="str">
        <f>IF(AB270&lt;&gt;"",IF(AB270&lt;&gt;"LIBSETS_DROP_MECHANIC_MONSTER_NAME",VLOOKUP(AB270,'LibSets constants'!$I$4:$L$1003,4,FALSE),""),"")</f>
        <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IF(A270="???","--","")&amp;IF(F270&lt;&gt;"Not in the game (anymore)",IF(A270&lt;&gt;"",CONCATENATE("[",A270,"] = {wayshrines={")&amp;IF(K270&lt;&gt;"",CONCATENATE(K270,","),"")&amp;IF(L270&lt;&gt;"",CONCATENATE(L270,","),"")&amp;IF(M270&lt;&gt;"",CONCATENATE(M270,","),"")&amp;CONCATENATE("}")&amp;IF(VALUE(N270)&gt;0,CONCATENATE(", traitsNeeded=",N270),"")&amp;CONCATENATE(", dlcId=",IF(T270&lt;&gt;"",T270,"DLC_BASE_GAME")),""),"")</f>
        <v>[316] = {wayshrines={270,270,270,}, dlcId=DLC_BASE_GAME</v>
      </c>
      <c r="BD270" s="21" t="str">
        <f>IF(F270&lt;&gt;"Not in the game (anymore)",IF(A270&lt;&gt;"",IF(Q270&lt;&gt;"",CONCATENATE(", zoneIds={",Q270),"")&amp;IF(Z270&lt;&gt;"",CONCATENATE(",",Z270),"")&amp;IF(AF270&lt;&gt;"",CONCATENATE(",",AF270),"")&amp;IF(AK270&lt;&gt;"",CONCATENATE(",",AK270),"")&amp;IF(AP270&lt;&gt;"",CONCATENATE(",",AP270),"")&amp;IF(AU270&lt;&gt;"",CONCATENATE(",",AU270),"")&amp;IF(Q270&lt;&gt;"",CONCATENATE("}",""),"")&amp;IF(OR(I270="true",I270="false",I270&lt;&gt;""), CONCATENATE(", veteran=", I270), ""),""),"")</f>
        <v>, zoneIds={635,888,888}, veteran=false</v>
      </c>
      <c r="BE270" s="21" t="str">
        <f>IF(F270&lt;&gt;"Not in the game (anymore)",IF(A270&lt;&gt;"",", setType="&amp;G270,"")&amp;IF(J270="true",", multiTrialSet=true",""),"")</f>
        <v>, setType=LIBSETS_SETTYPE_ARENA</v>
      </c>
      <c r="BF270" s="21" t="str">
        <f t="shared" si="8"/>
        <v>, isProcSetAllowedInPvP=0, dropMechanic={LIBSETS_DROP_MECHANIC_ARENA_STAGE_CHEST}</v>
      </c>
      <c r="BG270" s="21" t="str">
        <f t="shared" si="9"/>
        <v>}, --Caustic Arrow / Beißender Pfeil   [Dragonstar Arena, Craglorn, Craglorn]</v>
      </c>
    </row>
    <row r="271" spans="1:59" x14ac:dyDescent="0.25">
      <c r="A271" s="12">
        <v>317</v>
      </c>
      <c r="B271" t="s">
        <v>1145</v>
      </c>
      <c r="C271" t="s">
        <v>1146</v>
      </c>
      <c r="D271" s="3">
        <f>A271</f>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C271" s="3" t="str">
        <f>IF(AB271&lt;&gt;"",IF(AB271&lt;&gt;"LIBSETS_DROP_MECHANIC_MONSTER_NAME",VLOOKUP(AB271,'LibSets constants'!$I$4:$L$1003,3,FALSE),""),"")</f>
        <v/>
      </c>
      <c r="AD271" s="3" t="str">
        <f>IF(AB271&lt;&gt;"",IF(AB271&lt;&gt;"LIBSETS_DROP_MECHANIC_MONSTER_NAME",VLOOKUP(AB271,'LibSets constants'!$I$4:$L$1003,4,FALSE),""),"")</f>
        <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IF(A271="???","--","")&amp;IF(F271&lt;&gt;"Not in the game (anymore)",IF(A271&lt;&gt;"",CONCATENATE("[",A271,"] = {wayshrines={")&amp;IF(K271&lt;&gt;"",CONCATENATE(K271,","),"")&amp;IF(L271&lt;&gt;"",CONCATENATE(L271,","),"")&amp;IF(M271&lt;&gt;"",CONCATENATE(M271,","),"")&amp;CONCATENATE("}")&amp;IF(VALUE(N271)&gt;0,CONCATENATE(", traitsNeeded=",N271),"")&amp;CONCATENATE(", dlcId=",IF(T271&lt;&gt;"",T271,"DLC_BASE_GAME")),""),"")</f>
        <v>[317] = {wayshrines={270,270,270,}, dlcId=DLC_BASE_GAME</v>
      </c>
      <c r="BD271" s="21" t="str">
        <f>IF(F271&lt;&gt;"Not in the game (anymore)",IF(A271&lt;&gt;"",IF(Q271&lt;&gt;"",CONCATENATE(", zoneIds={",Q271),"")&amp;IF(Z271&lt;&gt;"",CONCATENATE(",",Z271),"")&amp;IF(AF271&lt;&gt;"",CONCATENATE(",",AF271),"")&amp;IF(AK271&lt;&gt;"",CONCATENATE(",",AK271),"")&amp;IF(AP271&lt;&gt;"",CONCATENATE(",",AP271),"")&amp;IF(AU271&lt;&gt;"",CONCATENATE(",",AU271),"")&amp;IF(Q271&lt;&gt;"",CONCATENATE("}",""),"")&amp;IF(OR(I271="true",I271="false",I271&lt;&gt;""), CONCATENATE(", veteran=", I271), ""),""),"")</f>
        <v>, zoneIds={635,888,888}, veteran=false</v>
      </c>
      <c r="BE271" s="21" t="str">
        <f>IF(F271&lt;&gt;"Not in the game (anymore)",IF(A271&lt;&gt;"",", setType="&amp;G271,"")&amp;IF(J271="true",", multiTrialSet=true",""),"")</f>
        <v>, setType=LIBSETS_SETTYPE_ARENA</v>
      </c>
      <c r="BF271" s="21" t="str">
        <f t="shared" si="8"/>
        <v>, dropMechanic={LIBSETS_DROP_MECHANIC_ARENA_STAGE_CHEST}</v>
      </c>
      <c r="BG271" s="21" t="str">
        <f t="shared" si="9"/>
        <v>}, --Destructive Impact / Zerstörerischer Einschlag   [Dragonstar Arena, Craglorn, Craglorn]</v>
      </c>
    </row>
    <row r="272" spans="1:59" x14ac:dyDescent="0.25">
      <c r="A272" s="12">
        <v>318</v>
      </c>
      <c r="B272" t="s">
        <v>1147</v>
      </c>
      <c r="C272" t="s">
        <v>1148</v>
      </c>
      <c r="D272" s="3">
        <f>A272</f>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C272" s="3" t="str">
        <f>IF(AB272&lt;&gt;"",IF(AB272&lt;&gt;"LIBSETS_DROP_MECHANIC_MONSTER_NAME",VLOOKUP(AB272,'LibSets constants'!$I$4:$L$1003,3,FALSE),""),"")</f>
        <v/>
      </c>
      <c r="AD272" s="3" t="str">
        <f>IF(AB272&lt;&gt;"",IF(AB272&lt;&gt;"LIBSETS_DROP_MECHANIC_MONSTER_NAME",VLOOKUP(AB272,'LibSets constants'!$I$4:$L$1003,4,FALSE),""),"")</f>
        <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IF(A272="???","--","")&amp;IF(F272&lt;&gt;"Not in the game (anymore)",IF(A272&lt;&gt;"",CONCATENATE("[",A272,"] = {wayshrines={")&amp;IF(K272&lt;&gt;"",CONCATENATE(K272,","),"")&amp;IF(L272&lt;&gt;"",CONCATENATE(L272,","),"")&amp;IF(M272&lt;&gt;"",CONCATENATE(M272,","),"")&amp;CONCATENATE("}")&amp;IF(VALUE(N272)&gt;0,CONCATENATE(", traitsNeeded=",N272),"")&amp;CONCATENATE(", dlcId=",IF(T272&lt;&gt;"",T272,"DLC_BASE_GAME")),""),"")</f>
        <v>[318] = {wayshrines={270,270,270,}, dlcId=DLC_BASE_GAME</v>
      </c>
      <c r="BD272" s="21" t="str">
        <f>IF(F272&lt;&gt;"Not in the game (anymore)",IF(A272&lt;&gt;"",IF(Q272&lt;&gt;"",CONCATENATE(", zoneIds={",Q272),"")&amp;IF(Z272&lt;&gt;"",CONCATENATE(",",Z272),"")&amp;IF(AF272&lt;&gt;"",CONCATENATE(",",AF272),"")&amp;IF(AK272&lt;&gt;"",CONCATENATE(",",AK272),"")&amp;IF(AP272&lt;&gt;"",CONCATENATE(",",AP272),"")&amp;IF(AU272&lt;&gt;"",CONCATENATE(",",AU272),"")&amp;IF(Q272&lt;&gt;"",CONCATENATE("}",""),"")&amp;IF(OR(I272="true",I272="false",I272&lt;&gt;""), CONCATENATE(", veteran=", I272), ""),""),"")</f>
        <v>, zoneIds={635,888,888}, veteran=false</v>
      </c>
      <c r="BE272" s="21" t="str">
        <f>IF(F272&lt;&gt;"Not in the game (anymore)",IF(A272&lt;&gt;"",", setType="&amp;G272,"")&amp;IF(J272="true",", multiTrialSet=true",""),"")</f>
        <v>, setType=LIBSETS_SETTYPE_ARENA</v>
      </c>
      <c r="BF272" s="21" t="str">
        <f t="shared" si="8"/>
        <v>, dropMechanic={LIBSETS_DROP_MECHANIC_ARENA_STAGE_CHEST}</v>
      </c>
      <c r="BG272" s="21" t="str">
        <f t="shared" si="9"/>
        <v>}, --Grand Rejuvenation / Große Verjüngung   [Dragonstar Arena, Craglorn, Craglorn]</v>
      </c>
    </row>
    <row r="273" spans="1:59" x14ac:dyDescent="0.25">
      <c r="A273" s="12">
        <v>320</v>
      </c>
      <c r="B273" t="s">
        <v>1149</v>
      </c>
      <c r="C273" t="s">
        <v>1150</v>
      </c>
      <c r="D273" s="3">
        <f>A273</f>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t="str">
        <f>IF(AND(G273&lt;&gt;"LIBSETS_SETTYPE_BATTLEGROUND",G273&lt;&gt;"LIBSETS_SETTYPE_SPECIAL"),IF(AL273&lt;&gt;"",VLOOKUP(AL273,'ESO zone constants'!$D$3:$H$4953,5,FALSE),""),"")</f>
        <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IF(A273="???","--","")&amp;IF(F273&lt;&gt;"Not in the game (anymore)",IF(A273&lt;&gt;"",CONCATENATE("[",A273,"] = {wayshrines={")&amp;IF(K273&lt;&gt;"",CONCATENATE(K273,","),"")&amp;IF(L273&lt;&gt;"",CONCATENATE(L273,","),"")&amp;IF(M273&lt;&gt;"",CONCATENATE(M273,","),"")&amp;CONCATENATE("}")&amp;IF(VALUE(N273)&gt;0,CONCATENATE(", traitsNeeded=",N273),"")&amp;CONCATENATE(", dlcId=",IF(T273&lt;&gt;"",T273,"DLC_BASE_GAME")),""),"")</f>
        <v>[320] = {wayshrines={284,284,284,}, dlcId=DLC_MORROWIND</v>
      </c>
      <c r="BD273" s="21" t="str">
        <f>IF(F273&lt;&gt;"Not in the game (anymore)",IF(A273&lt;&gt;"",IF(Q273&lt;&gt;"",CONCATENATE(", zoneIds={",Q273),"")&amp;IF(Z273&lt;&gt;"",CONCATENATE(",",Z273),"")&amp;IF(AF273&lt;&gt;"",CONCATENATE(",",AF273),"")&amp;IF(AK273&lt;&gt;"",CONCATENATE(",",AK273),"")&amp;IF(AP273&lt;&gt;"",CONCATENATE(",",AP273),"")&amp;IF(AU273&lt;&gt;"",CONCATENATE(",",AU273),"")&amp;IF(Q273&lt;&gt;"",CONCATENATE("}",""),"")&amp;IF(OR(I273="true",I273="false",I273&lt;&gt;""), CONCATENATE(", veteran=", I273), ""),""),"")</f>
        <v>, zoneIds={849,849,849}, veteran=false</v>
      </c>
      <c r="BE273" s="21" t="str">
        <f>IF(F273&lt;&gt;"Not in the game (anymore)",IF(A273&lt;&gt;"",", setType="&amp;G273,"")&amp;IF(J273="true",", multiTrialSet=true",""),"")</f>
        <v>, setType=LIBSETS_SETTYPE_OVERLAND</v>
      </c>
      <c r="BF273" s="21" t="str">
        <f t="shared" si="8"/>
        <v>, isProcSetAllowedInPvP=1, dropMechanic={LIBSETS_DROP_MECHANIC_OVERLAND_BOSS_DELVE,LIBSETS_DROP_MECHANIC_OVERLAND_WORLDBOSS,LIBSETS_DROP_MECHANIC_OVERLAND_BOSS_PUBLIC_DUNGEON,LIBSETS_DROP_MECHANIC_OVERLAND_CHEST}</v>
      </c>
      <c r="BG273" s="21" t="str">
        <f t="shared" si="9"/>
        <v>}, --War Maiden / Kriegsjungfer   [Vvardenfell, Vvardenfell, Vvardenfell]</v>
      </c>
    </row>
    <row r="274" spans="1:59" x14ac:dyDescent="0.25">
      <c r="A274" s="12">
        <v>321</v>
      </c>
      <c r="B274" t="s">
        <v>1151</v>
      </c>
      <c r="C274" t="s">
        <v>1152</v>
      </c>
      <c r="D274" s="3">
        <f>A274</f>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t="str">
        <f>IF(AND(G274&lt;&gt;"LIBSETS_SETTYPE_BATTLEGROUND",G274&lt;&gt;"LIBSETS_SETTYPE_SPECIAL"),IF(AL274&lt;&gt;"",VLOOKUP(AL274,'ESO zone constants'!$D$3:$H$4953,5,FALSE),""),"")</f>
        <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IF(A274="???","--","")&amp;IF(F274&lt;&gt;"Not in the game (anymore)",IF(A274&lt;&gt;"",CONCATENATE("[",A274,"] = {wayshrines={")&amp;IF(K274&lt;&gt;"",CONCATENATE(K274,","),"")&amp;IF(L274&lt;&gt;"",CONCATENATE(L274,","),"")&amp;IF(M274&lt;&gt;"",CONCATENATE(M274,","),"")&amp;CONCATENATE("}")&amp;IF(VALUE(N274)&gt;0,CONCATENATE(", traitsNeeded=",N274),"")&amp;CONCATENATE(", dlcId=",IF(T274&lt;&gt;"",T274,"DLC_BASE_GAME")),""),"")</f>
        <v>[321] = {wayshrines={284,284,284,}, dlcId=DLC_MORROWIND</v>
      </c>
      <c r="BD274" s="21" t="str">
        <f>IF(F274&lt;&gt;"Not in the game (anymore)",IF(A274&lt;&gt;"",IF(Q274&lt;&gt;"",CONCATENATE(", zoneIds={",Q274),"")&amp;IF(Z274&lt;&gt;"",CONCATENATE(",",Z274),"")&amp;IF(AF274&lt;&gt;"",CONCATENATE(",",AF274),"")&amp;IF(AK274&lt;&gt;"",CONCATENATE(",",AK274),"")&amp;IF(AP274&lt;&gt;"",CONCATENATE(",",AP274),"")&amp;IF(AU274&lt;&gt;"",CONCATENATE(",",AU274),"")&amp;IF(Q274&lt;&gt;"",CONCATENATE("}",""),"")&amp;IF(OR(I274="true",I274="false",I274&lt;&gt;""), CONCATENATE(", veteran=", I274), ""),""),"")</f>
        <v>, zoneIds={849,849,849}, veteran=false</v>
      </c>
      <c r="BE274" s="21" t="str">
        <f>IF(F274&lt;&gt;"Not in the game (anymore)",IF(A274&lt;&gt;"",", setType="&amp;G274,"")&amp;IF(J274="true",", multiTrialSet=true",""),"")</f>
        <v>, setType=LIBSETS_SETTYPE_OVERLAND</v>
      </c>
      <c r="BF274" s="21" t="str">
        <f t="shared" si="8"/>
        <v>, dropMechanic={LIBSETS_DROP_MECHANIC_OVERLAND_BOSS_DELVE,LIBSETS_DROP_MECHANIC_OVERLAND_WORLDBOSS,LIBSETS_DROP_MECHANIC_OVERLAND_BOSS_PUBLIC_DUNGEON,LIBSETS_DROP_MECHANIC_OVERLAND_CHEST}</v>
      </c>
      <c r="BG274" s="21" t="str">
        <f t="shared" si="9"/>
        <v>}, --Defiler / Schänder   [Vvardenfell, Vvardenfell, Vvardenfell]</v>
      </c>
    </row>
    <row r="275" spans="1:59" x14ac:dyDescent="0.25">
      <c r="A275" s="12">
        <v>322</v>
      </c>
      <c r="B275" t="s">
        <v>1153</v>
      </c>
      <c r="C275" t="s">
        <v>1154</v>
      </c>
      <c r="D275" s="3">
        <f>A275</f>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t="str">
        <f>IF(AND(G275&lt;&gt;"LIBSETS_SETTYPE_BATTLEGROUND",G275&lt;&gt;"LIBSETS_SETTYPE_SPECIAL"),IF(AL275&lt;&gt;"",VLOOKUP(AL275,'ESO zone constants'!$D$3:$H$4953,5,FALSE),""),"")</f>
        <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IF(A275="???","--","")&amp;IF(F275&lt;&gt;"Not in the game (anymore)",IF(A275&lt;&gt;"",CONCATENATE("[",A275,"] = {wayshrines={")&amp;IF(K275&lt;&gt;"",CONCATENATE(K275,","),"")&amp;IF(L275&lt;&gt;"",CONCATENATE(L275,","),"")&amp;IF(M275&lt;&gt;"",CONCATENATE(M275,","),"")&amp;CONCATENATE("}")&amp;IF(VALUE(N275)&gt;0,CONCATENATE(", traitsNeeded=",N275),"")&amp;CONCATENATE(", dlcId=",IF(T275&lt;&gt;"",T275,"DLC_BASE_GAME")),""),"")</f>
        <v>[322] = {wayshrines={284,284,284,}, dlcId=DLC_MORROWIND</v>
      </c>
      <c r="BD275" s="21" t="str">
        <f>IF(F275&lt;&gt;"Not in the game (anymore)",IF(A275&lt;&gt;"",IF(Q275&lt;&gt;"",CONCATENATE(", zoneIds={",Q275),"")&amp;IF(Z275&lt;&gt;"",CONCATENATE(",",Z275),"")&amp;IF(AF275&lt;&gt;"",CONCATENATE(",",AF275),"")&amp;IF(AK275&lt;&gt;"",CONCATENATE(",",AK275),"")&amp;IF(AP275&lt;&gt;"",CONCATENATE(",",AP275),"")&amp;IF(AU275&lt;&gt;"",CONCATENATE(",",AU275),"")&amp;IF(Q275&lt;&gt;"",CONCATENATE("}",""),"")&amp;IF(OR(I275="true",I275="false",I275&lt;&gt;""), CONCATENATE(", veteran=", I275), ""),""),"")</f>
        <v>, zoneIds={849,849,849}, veteran=false</v>
      </c>
      <c r="BE275" s="21" t="str">
        <f>IF(F275&lt;&gt;"Not in the game (anymore)",IF(A275&lt;&gt;"",", setType="&amp;G275,"")&amp;IF(J275="true",", multiTrialSet=true",""),"")</f>
        <v>, setType=LIBSETS_SETTYPE_OVERLAND</v>
      </c>
      <c r="BF275" s="21" t="str">
        <f t="shared" si="8"/>
        <v>, dropMechanic={LIBSETS_DROP_MECHANIC_OVERLAND_BOSS_DELVE,LIBSETS_DROP_MECHANIC_OVERLAND_WORLDBOSS,LIBSETS_DROP_MECHANIC_OVERLAND_BOSS_PUBLIC_DUNGEON,LIBSETS_DROP_MECHANIC_OVERLAND_CHEST}</v>
      </c>
      <c r="BG275" s="21" t="str">
        <f t="shared" si="9"/>
        <v>}, --Warrior-Poet / Kriegerpoet   [Vvardenfell, Vvardenfell, Vvardenfell]</v>
      </c>
    </row>
    <row r="276" spans="1:59" x14ac:dyDescent="0.25">
      <c r="A276" s="5">
        <v>323</v>
      </c>
      <c r="B276" t="s">
        <v>1155</v>
      </c>
      <c r="C276" t="s">
        <v>2623</v>
      </c>
      <c r="D276" s="3">
        <f>A276</f>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C276" s="3" t="str">
        <f>IF(AB276&lt;&gt;"",IF(AB276&lt;&gt;"LIBSETS_DROP_MECHANIC_MONSTER_NAME",VLOOKUP(AB276,'LibSets constants'!$I$4:$L$1003,3,FALSE),""),"")</f>
        <v/>
      </c>
      <c r="AD276" s="3" t="str">
        <f>IF(AB276&lt;&gt;"",IF(AB276&lt;&gt;"LIBSETS_DROP_MECHANIC_MONSTER_NAME",VLOOKUP(AB276,'LibSets constants'!$I$4:$L$1003,4,FALSE),""),"")</f>
        <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IF(A276="???","--","")&amp;IF(F276&lt;&gt;"Not in the game (anymore)",IF(A276&lt;&gt;"",CONCATENATE("[",A276,"] = {wayshrines={")&amp;IF(K276&lt;&gt;"",CONCATENATE(K276,","),"")&amp;IF(L276&lt;&gt;"",CONCATENATE(L276,","),"")&amp;IF(M276&lt;&gt;"",CONCATENATE(M276,","),"")&amp;CONCATENATE("}")&amp;IF(VALUE(N276)&gt;0,CONCATENATE(", traitsNeeded=",N276),"")&amp;CONCATENATE(", dlcId=",IF(T276&lt;&gt;"",T276,"DLC_BASE_GAME")),""),"")</f>
        <v>[323] = {wayshrines={276,276,276,}, traitsNeeded=3, dlcId=DLC_MORROWIND</v>
      </c>
      <c r="BD276" s="21" t="str">
        <f>IF(F276&lt;&gt;"Not in the game (anymore)",IF(A276&lt;&gt;"",IF(Q276&lt;&gt;"",CONCATENATE(", zoneIds={",Q276),"")&amp;IF(Z276&lt;&gt;"",CONCATENATE(",",Z276),"")&amp;IF(AF276&lt;&gt;"",CONCATENATE(",",AF276),"")&amp;IF(AK276&lt;&gt;"",CONCATENATE(",",AK276),"")&amp;IF(AP276&lt;&gt;"",CONCATENATE(",",AP276),"")&amp;IF(AU276&lt;&gt;"",CONCATENATE(",",AU276),"")&amp;IF(Q276&lt;&gt;"",CONCATENATE("}",""),"")&amp;IF(OR(I276="true",I276="false",I276&lt;&gt;""), CONCATENATE(", veteran=", I276), ""),""),"")</f>
        <v>, zoneIds={849,849,849}, veteran=false</v>
      </c>
      <c r="BE276" s="21" t="str">
        <f>IF(F276&lt;&gt;"Not in the game (anymore)",IF(A276&lt;&gt;"",", setType="&amp;G276,"")&amp;IF(J276="true",", multiTrialSet=true",""),"")</f>
        <v>, setType=LIBSETS_SETTYPE_CRAFTED</v>
      </c>
      <c r="BF276" s="21" t="str">
        <f t="shared" si="8"/>
        <v>, isProcSetAllowedInPvP=1</v>
      </c>
      <c r="BG276" s="21" t="str">
        <f t="shared" si="9"/>
        <v>}, --Assassin\'s Guile / Assassinenlist   [Vvardenfell, Vvardenfell, Vvardenfell]</v>
      </c>
    </row>
    <row r="277" spans="1:59" x14ac:dyDescent="0.25">
      <c r="A277" s="5">
        <v>324</v>
      </c>
      <c r="B277" t="s">
        <v>1156</v>
      </c>
      <c r="C277" t="s">
        <v>1157</v>
      </c>
      <c r="D277" s="3">
        <f>A277</f>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C277" s="3" t="str">
        <f>IF(AB277&lt;&gt;"",IF(AB277&lt;&gt;"LIBSETS_DROP_MECHANIC_MONSTER_NAME",VLOOKUP(AB277,'LibSets constants'!$I$4:$L$1003,3,FALSE),""),"")</f>
        <v/>
      </c>
      <c r="AD277" s="3" t="str">
        <f>IF(AB277&lt;&gt;"",IF(AB277&lt;&gt;"LIBSETS_DROP_MECHANIC_MONSTER_NAME",VLOOKUP(AB277,'LibSets constants'!$I$4:$L$1003,4,FALSE),""),"")</f>
        <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IF(A277="???","--","")&amp;IF(F277&lt;&gt;"Not in the game (anymore)",IF(A277&lt;&gt;"",CONCATENATE("[",A277,"] = {wayshrines={")&amp;IF(K277&lt;&gt;"",CONCATENATE(K277,","),"")&amp;IF(L277&lt;&gt;"",CONCATENATE(L277,","),"")&amp;IF(M277&lt;&gt;"",CONCATENATE(M277,","),"")&amp;CONCATENATE("}")&amp;IF(VALUE(N277)&gt;0,CONCATENATE(", traitsNeeded=",N277),"")&amp;CONCATENATE(", dlcId=",IF(T277&lt;&gt;"",T277,"DLC_BASE_GAME")),""),"")</f>
        <v>[324] = {wayshrines={329,329,329,}, traitsNeeded=8, dlcId=DLC_MORROWIND</v>
      </c>
      <c r="BD277" s="21" t="str">
        <f>IF(F277&lt;&gt;"Not in the game (anymore)",IF(A277&lt;&gt;"",IF(Q277&lt;&gt;"",CONCATENATE(", zoneIds={",Q277),"")&amp;IF(Z277&lt;&gt;"",CONCATENATE(",",Z277),"")&amp;IF(AF277&lt;&gt;"",CONCATENATE(",",AF277),"")&amp;IF(AK277&lt;&gt;"",CONCATENATE(",",AK277),"")&amp;IF(AP277&lt;&gt;"",CONCATENATE(",",AP277),"")&amp;IF(AU277&lt;&gt;"",CONCATENATE(",",AU277),"")&amp;IF(Q277&lt;&gt;"",CONCATENATE("}",""),"")&amp;IF(OR(I277="true",I277="false",I277&lt;&gt;""), CONCATENATE(", veteran=", I277), ""),""),"")</f>
        <v>, zoneIds={849,849,849}, veteran=false</v>
      </c>
      <c r="BE277" s="21" t="str">
        <f>IF(F277&lt;&gt;"Not in the game (anymore)",IF(A277&lt;&gt;"",", setType="&amp;G277,"")&amp;IF(J277="true",", multiTrialSet=true",""),"")</f>
        <v>, setType=LIBSETS_SETTYPE_CRAFTED</v>
      </c>
      <c r="BF277" s="21" t="str">
        <f t="shared" si="8"/>
        <v/>
      </c>
      <c r="BG277" s="21" t="str">
        <f t="shared" si="9"/>
        <v>}, --Daedric Trickery / Daedrische Gaunerei   [Vvardenfell, Vvardenfell, Vvardenfell]</v>
      </c>
    </row>
    <row r="278" spans="1:59" x14ac:dyDescent="0.25">
      <c r="A278" s="5">
        <v>325</v>
      </c>
      <c r="B278" t="s">
        <v>1158</v>
      </c>
      <c r="C278" t="s">
        <v>1159</v>
      </c>
      <c r="D278" s="3">
        <f>A278</f>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C278" s="43" t="str">
        <f>IF(AB278&lt;&gt;"",IF(AB278&lt;&gt;"LIBSETS_DROP_MECHANIC_MONSTER_NAME",VLOOKUP(AB278,'LibSets constants'!$I$4:$L$1003,3,FALSE),""),"")</f>
        <v/>
      </c>
      <c r="AD278" s="43" t="str">
        <f>IF(AB278&lt;&gt;"",IF(AB278&lt;&gt;"LIBSETS_DROP_MECHANIC_MONSTER_NAME",VLOOKUP(AB278,'LibSets constants'!$I$4:$L$1003,4,FALSE),""),"")</f>
        <v/>
      </c>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IF(A278="???","--","")&amp;IF(F278&lt;&gt;"Not in the game (anymore)",IF(A278&lt;&gt;"",CONCATENATE("[",A278,"] = {wayshrines={")&amp;IF(K278&lt;&gt;"",CONCATENATE(K278,","),"")&amp;IF(L278&lt;&gt;"",CONCATENATE(L278,","),"")&amp;IF(M278&lt;&gt;"",CONCATENATE(M278,","),"")&amp;CONCATENATE("}")&amp;IF(VALUE(N278)&gt;0,CONCATENATE(", traitsNeeded=",N278),"")&amp;CONCATENATE(", dlcId=",IF(T278&lt;&gt;"",T278,"DLC_BASE_GAME")),""),"")</f>
        <v>[325] = {wayshrines={282,282,282,}, traitsNeeded=6, dlcId=DLC_MORROWIND</v>
      </c>
      <c r="BD278" s="21" t="str">
        <f>IF(F278&lt;&gt;"Not in the game (anymore)",IF(A278&lt;&gt;"",IF(Q278&lt;&gt;"",CONCATENATE(", zoneIds={",Q278),"")&amp;IF(Z278&lt;&gt;"",CONCATENATE(",",Z278),"")&amp;IF(AF278&lt;&gt;"",CONCATENATE(",",AF278),"")&amp;IF(AK278&lt;&gt;"",CONCATENATE(",",AK278),"")&amp;IF(AP278&lt;&gt;"",CONCATENATE(",",AP278),"")&amp;IF(AU278&lt;&gt;"",CONCATENATE(",",AU278),"")&amp;IF(Q278&lt;&gt;"",CONCATENATE("}",""),"")&amp;IF(OR(I278="true",I278="false",I278&lt;&gt;""), CONCATENATE(", veteran=", I278), ""),""),"")</f>
        <v>, zoneIds={849,849,849}, veteran=false</v>
      </c>
      <c r="BE278" s="21" t="str">
        <f>IF(F278&lt;&gt;"Not in the game (anymore)",IF(A278&lt;&gt;"",", setType="&amp;G278,"")&amp;IF(J278="true",", multiTrialSet=true",""),"")</f>
        <v>, setType=LIBSETS_SETTYPE_CRAFTED</v>
      </c>
      <c r="BF278" s="21" t="str">
        <f t="shared" si="8"/>
        <v>, isProcSetAllowedInPvP=1</v>
      </c>
      <c r="BG278" s="21" t="str">
        <f t="shared" si="9"/>
        <v>}, --Shacklebreaker / Kettensprenger   [Vvardenfell, Vvardenfell, Vvardenfell]</v>
      </c>
    </row>
    <row r="279" spans="1:59" x14ac:dyDescent="0.25">
      <c r="A279" s="12">
        <v>326</v>
      </c>
      <c r="B279" t="s">
        <v>1160</v>
      </c>
      <c r="C279" t="s">
        <v>2624</v>
      </c>
      <c r="D279" s="3">
        <f>A279</f>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B279" s="33" t="s">
        <v>1542</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IF(A279="???","--","")&amp;IF(F279&lt;&gt;"Not in the game (anymore)",IF(A279&lt;&gt;"",CONCATENATE("[",A279,"] = {wayshrines={")&amp;IF(K279&lt;&gt;"",CONCATENATE(K279,","),"")&amp;IF(L279&lt;&gt;"",CONCATENATE(L279,","),"")&amp;IF(M279&lt;&gt;"",CONCATENATE(M279,","),"")&amp;CONCATENATE("}")&amp;IF(VALUE(N279)&gt;0,CONCATENATE(", traitsNeeded=",N279),"")&amp;CONCATENATE(", dlcId=",IF(T279&lt;&gt;"",T279,"DLC_BASE_GAME")),""),"")</f>
        <v>[326] = {wayshrines={-1,-1,-1,}, dlcId=DLC_BASE_GAME</v>
      </c>
      <c r="BD279" s="21" t="str">
        <f>IF(F279&lt;&gt;"Not in the game (anymore)",IF(A279&lt;&gt;"",IF(Q279&lt;&gt;"",CONCATENATE(", zoneIds={",Q279),"")&amp;IF(Z279&lt;&gt;"",CONCATENATE(",",Z279),"")&amp;IF(AF279&lt;&gt;"",CONCATENATE(",",AF279),"")&amp;IF(AK279&lt;&gt;"",CONCATENATE(",",AK279),"")&amp;IF(AP279&lt;&gt;"",CONCATENATE(",",AP279),"")&amp;IF(AU279&lt;&gt;"",CONCATENATE(",",AU279),"")&amp;IF(Q279&lt;&gt;"",CONCATENATE("}",""),"")&amp;IF(OR(I279="true",I279="false",I279&lt;&gt;""), CONCATENATE(", veteran=", I279), ""),""),"")</f>
        <v>, veteran=false</v>
      </c>
      <c r="BE279" s="21" t="str">
        <f>IF(F279&lt;&gt;"Not in the game (anymore)",IF(A279&lt;&gt;"",", setType="&amp;G279,"")&amp;IF(J279="true",", multiTrialSet=true",""),"")</f>
        <v>, setType=LIBSETS_SETTYPE_BATTLEGROUND</v>
      </c>
      <c r="BF279" s="21" t="str">
        <f t="shared" si="8"/>
        <v>, dropMechanic={LIBSETS_DROP_MECHANIC_BATTLEGROUND_REWARD,LIBSETS_DROP_MECHANIC_MAIL_PVP_REWARDS_FOR_THE_WORTHY}</v>
      </c>
      <c r="BG279" s="21" t="str">
        <f t="shared" si="9"/>
        <v>}, --Vanguard\'s Challenge / Vorhutdisput   [!Battleground]</v>
      </c>
    </row>
    <row r="280" spans="1:59" x14ac:dyDescent="0.25">
      <c r="A280" s="12">
        <v>327</v>
      </c>
      <c r="B280" t="s">
        <v>1161</v>
      </c>
      <c r="C280" t="s">
        <v>2625</v>
      </c>
      <c r="D280" s="3">
        <f>A280</f>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B280" s="33" t="s">
        <v>1542</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IF(A280="???","--","")&amp;IF(F280&lt;&gt;"Not in the game (anymore)",IF(A280&lt;&gt;"",CONCATENATE("[",A280,"] = {wayshrines={")&amp;IF(K280&lt;&gt;"",CONCATENATE(K280,","),"")&amp;IF(L280&lt;&gt;"",CONCATENATE(L280,","),"")&amp;IF(M280&lt;&gt;"",CONCATENATE(M280,","),"")&amp;CONCATENATE("}")&amp;IF(VALUE(N280)&gt;0,CONCATENATE(", traitsNeeded=",N280),"")&amp;CONCATENATE(", dlcId=",IF(T280&lt;&gt;"",T280,"DLC_BASE_GAME")),""),"")</f>
        <v>[327] = {wayshrines={-1,-1,-1,}, dlcId=DLC_BASE_GAME</v>
      </c>
      <c r="BD280" s="21" t="str">
        <f>IF(F280&lt;&gt;"Not in the game (anymore)",IF(A280&lt;&gt;"",IF(Q280&lt;&gt;"",CONCATENATE(", zoneIds={",Q280),"")&amp;IF(Z280&lt;&gt;"",CONCATENATE(",",Z280),"")&amp;IF(AF280&lt;&gt;"",CONCATENATE(",",AF280),"")&amp;IF(AK280&lt;&gt;"",CONCATENATE(",",AK280),"")&amp;IF(AP280&lt;&gt;"",CONCATENATE(",",AP280),"")&amp;IF(AU280&lt;&gt;"",CONCATENATE(",",AU280),"")&amp;IF(Q280&lt;&gt;"",CONCATENATE("}",""),"")&amp;IF(OR(I280="true",I280="false",I280&lt;&gt;""), CONCATENATE(", veteran=", I280), ""),""),"")</f>
        <v>, veteran=false</v>
      </c>
      <c r="BE280" s="21" t="str">
        <f>IF(F280&lt;&gt;"Not in the game (anymore)",IF(A280&lt;&gt;"",", setType="&amp;G280,"")&amp;IF(J280="true",", multiTrialSet=true",""),"")</f>
        <v>, setType=LIBSETS_SETTYPE_BATTLEGROUND</v>
      </c>
      <c r="BF280" s="21" t="str">
        <f t="shared" si="8"/>
        <v>, dropMechanic={LIBSETS_DROP_MECHANIC_BATTLEGROUND_REWARD,LIBSETS_DROP_MECHANIC_MAIL_PVP_REWARDS_FOR_THE_WORTHY}</v>
      </c>
      <c r="BG280" s="21" t="str">
        <f t="shared" si="9"/>
        <v>}, --Coward\'s Gear / Feiglingstracht   [!Battleground]</v>
      </c>
    </row>
    <row r="281" spans="1:59" x14ac:dyDescent="0.25">
      <c r="A281" s="12">
        <v>328</v>
      </c>
      <c r="B281" t="s">
        <v>1162</v>
      </c>
      <c r="C281" t="s">
        <v>1163</v>
      </c>
      <c r="D281" s="3">
        <f>A281</f>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B281" s="33" t="s">
        <v>1542</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IF(A281="???","--","")&amp;IF(F281&lt;&gt;"Not in the game (anymore)",IF(A281&lt;&gt;"",CONCATENATE("[",A281,"] = {wayshrines={")&amp;IF(K281&lt;&gt;"",CONCATENATE(K281,","),"")&amp;IF(L281&lt;&gt;"",CONCATENATE(L281,","),"")&amp;IF(M281&lt;&gt;"",CONCATENATE(M281,","),"")&amp;CONCATENATE("}")&amp;IF(VALUE(N281)&gt;0,CONCATENATE(", traitsNeeded=",N281),"")&amp;CONCATENATE(", dlcId=",IF(T281&lt;&gt;"",T281,"DLC_BASE_GAME")),""),"")</f>
        <v>[328] = {wayshrines={-1,-1,-1,}, dlcId=DLC_BASE_GAME</v>
      </c>
      <c r="BD281" s="21" t="str">
        <f>IF(F281&lt;&gt;"Not in the game (anymore)",IF(A281&lt;&gt;"",IF(Q281&lt;&gt;"",CONCATENATE(", zoneIds={",Q281),"")&amp;IF(Z281&lt;&gt;"",CONCATENATE(",",Z281),"")&amp;IF(AF281&lt;&gt;"",CONCATENATE(",",AF281),"")&amp;IF(AK281&lt;&gt;"",CONCATENATE(",",AK281),"")&amp;IF(AP281&lt;&gt;"",CONCATENATE(",",AP281),"")&amp;IF(AU281&lt;&gt;"",CONCATENATE(",",AU281),"")&amp;IF(Q281&lt;&gt;"",CONCATENATE("}",""),"")&amp;IF(OR(I281="true",I281="false",I281&lt;&gt;""), CONCATENATE(", veteran=", I281), ""),""),"")</f>
        <v>, veteran=false</v>
      </c>
      <c r="BE281" s="21" t="str">
        <f>IF(F281&lt;&gt;"Not in the game (anymore)",IF(A281&lt;&gt;"",", setType="&amp;G281,"")&amp;IF(J281="true",", multiTrialSet=true",""),"")</f>
        <v>, setType=LIBSETS_SETTYPE_BATTLEGROUND</v>
      </c>
      <c r="BF281" s="21" t="str">
        <f t="shared" si="8"/>
        <v>, dropMechanic={LIBSETS_DROP_MECHANIC_BATTLEGROUND_REWARD,LIBSETS_DROP_MECHANIC_MAIL_PVP_REWARDS_FOR_THE_WORTHY}</v>
      </c>
      <c r="BG281" s="21" t="str">
        <f t="shared" si="9"/>
        <v>}, --Knight Slayer / Ritterschlächter   [!Battleground]</v>
      </c>
    </row>
    <row r="282" spans="1:59" x14ac:dyDescent="0.25">
      <c r="A282" s="12">
        <v>329</v>
      </c>
      <c r="B282" t="s">
        <v>1164</v>
      </c>
      <c r="C282" t="s">
        <v>2626</v>
      </c>
      <c r="D282" s="3">
        <f>A282</f>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B282" s="33" t="s">
        <v>1542</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IF(A282="???","--","")&amp;IF(F282&lt;&gt;"Not in the game (anymore)",IF(A282&lt;&gt;"",CONCATENATE("[",A282,"] = {wayshrines={")&amp;IF(K282&lt;&gt;"",CONCATENATE(K282,","),"")&amp;IF(L282&lt;&gt;"",CONCATENATE(L282,","),"")&amp;IF(M282&lt;&gt;"",CONCATENATE(M282,","),"")&amp;CONCATENATE("}")&amp;IF(VALUE(N282)&gt;0,CONCATENATE(", traitsNeeded=",N282),"")&amp;CONCATENATE(", dlcId=",IF(T282&lt;&gt;"",T282,"DLC_BASE_GAME")),""),"")</f>
        <v>[329] = {wayshrines={-1,-1,-1,}, dlcId=DLC_BASE_GAME</v>
      </c>
      <c r="BD282" s="21" t="str">
        <f>IF(F282&lt;&gt;"Not in the game (anymore)",IF(A282&lt;&gt;"",IF(Q282&lt;&gt;"",CONCATENATE(", zoneIds={",Q282),"")&amp;IF(Z282&lt;&gt;"",CONCATENATE(",",Z282),"")&amp;IF(AF282&lt;&gt;"",CONCATENATE(",",AF282),"")&amp;IF(AK282&lt;&gt;"",CONCATENATE(",",AK282),"")&amp;IF(AP282&lt;&gt;"",CONCATENATE(",",AP282),"")&amp;IF(AU282&lt;&gt;"",CONCATENATE(",",AU282),"")&amp;IF(Q282&lt;&gt;"",CONCATENATE("}",""),"")&amp;IF(OR(I282="true",I282="false",I282&lt;&gt;""), CONCATENATE(", veteran=", I282), ""),""),"")</f>
        <v>, veteran=false</v>
      </c>
      <c r="BE282" s="21" t="str">
        <f>IF(F282&lt;&gt;"Not in the game (anymore)",IF(A282&lt;&gt;"",", setType="&amp;G282,"")&amp;IF(J282="true",", multiTrialSet=true",""),"")</f>
        <v>, setType=LIBSETS_SETTYPE_BATTLEGROUND</v>
      </c>
      <c r="BF282" s="21" t="str">
        <f t="shared" si="8"/>
        <v>, dropMechanic={LIBSETS_DROP_MECHANIC_BATTLEGROUND_REWARD,LIBSETS_DROP_MECHANIC_MAIL_PVP_REWARDS_FOR_THE_WORTHY}</v>
      </c>
      <c r="BG282" s="21" t="str">
        <f t="shared" si="9"/>
        <v>}, --Wizard\'s Riposte / Zaubererreplik   [!Battleground]</v>
      </c>
    </row>
    <row r="283" spans="1:59" x14ac:dyDescent="0.25">
      <c r="A283" s="12">
        <v>330</v>
      </c>
      <c r="B283" t="s">
        <v>1165</v>
      </c>
      <c r="C283" t="s">
        <v>1166</v>
      </c>
      <c r="D283" s="3">
        <f>A283</f>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110" t="s">
        <v>3352</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IF(A283="???","--","")&amp;IF(F283&lt;&gt;"Not in the game (anymore)",IF(A283&lt;&gt;"",CONCATENATE("[",A283,"] = {wayshrines={")&amp;IF(K283&lt;&gt;"",CONCATENATE(K283,","),"")&amp;IF(L283&lt;&gt;"",CONCATENATE(L283,","),"")&amp;IF(M283&lt;&gt;"",CONCATENATE(M283,","),"")&amp;CONCATENATE("}")&amp;IF(VALUE(N283)&gt;0,CONCATENATE(", traitsNeeded=",N283),"")&amp;CONCATENATE(", dlcId=",IF(T283&lt;&gt;"",T283,"DLC_BASE_GAME")),""),"")</f>
        <v>[330] = {wayshrines={331,331,331,}, dlcId=DLC_CLOCKWORK_CITY</v>
      </c>
      <c r="BD283" s="21" t="str">
        <f>IF(F283&lt;&gt;"Not in the game (anymore)",IF(A283&lt;&gt;"",IF(Q283&lt;&gt;"",CONCATENATE(", zoneIds={",Q283),"")&amp;IF(Z283&lt;&gt;"",CONCATENATE(",",Z283),"")&amp;IF(AF283&lt;&gt;"",CONCATENATE(",",AF283),"")&amp;IF(AK283&lt;&gt;"",CONCATENATE(",",AK283),"")&amp;IF(AP283&lt;&gt;"",CONCATENATE(",",AP283),"")&amp;IF(AU283&lt;&gt;"",CONCATENATE(",",AU283),"")&amp;IF(Q283&lt;&gt;"",CONCATENATE("}",""),"")&amp;IF(OR(I283="true",I283="false",I283&lt;&gt;""), CONCATENATE(", veteran=", I283), ""),""),"")</f>
        <v>, zoneIds={975,849,849}, veteran=false</v>
      </c>
      <c r="BE283" s="21" t="str">
        <f>IF(F283&lt;&gt;"Not in the game (anymore)",IF(A283&lt;&gt;"",", setType="&amp;G283,"")&amp;IF(J283="true",", multiTrialSet=true",""),"")</f>
        <v>, setType=LIBSETS_SETTYPE_TRIAL</v>
      </c>
      <c r="BF283" s="21" t="str">
        <f t="shared" si="8"/>
        <v>, dropMechanic={LIBSETS_DROP_MECHANIC_TRIAL_BOSS}</v>
      </c>
      <c r="BG283" s="21" t="str">
        <f t="shared" si="9"/>
        <v>}, --Automated Defense / Automatisierte Verteidigung   [Halls of Fabrication, Vvardenfell, Vvardenfell]</v>
      </c>
    </row>
    <row r="284" spans="1:59" x14ac:dyDescent="0.25">
      <c r="A284" s="12">
        <v>331</v>
      </c>
      <c r="B284" t="s">
        <v>1167</v>
      </c>
      <c r="C284" t="s">
        <v>1168</v>
      </c>
      <c r="D284" s="3">
        <f>A284</f>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110" t="s">
        <v>3352</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IF(A284="???","--","")&amp;IF(F284&lt;&gt;"Not in the game (anymore)",IF(A284&lt;&gt;"",CONCATENATE("[",A284,"] = {wayshrines={")&amp;IF(K284&lt;&gt;"",CONCATENATE(K284,","),"")&amp;IF(L284&lt;&gt;"",CONCATENATE(L284,","),"")&amp;IF(M284&lt;&gt;"",CONCATENATE(M284,","),"")&amp;CONCATENATE("}")&amp;IF(VALUE(N284)&gt;0,CONCATENATE(", traitsNeeded=",N284),"")&amp;CONCATENATE(", dlcId=",IF(T284&lt;&gt;"",T284,"DLC_BASE_GAME")),""),"")</f>
        <v>[331] = {wayshrines={331,331,331,}, dlcId=DLC_CLOCKWORK_CITY</v>
      </c>
      <c r="BD284" s="21" t="str">
        <f>IF(F284&lt;&gt;"Not in the game (anymore)",IF(A284&lt;&gt;"",IF(Q284&lt;&gt;"",CONCATENATE(", zoneIds={",Q284),"")&amp;IF(Z284&lt;&gt;"",CONCATENATE(",",Z284),"")&amp;IF(AF284&lt;&gt;"",CONCATENATE(",",AF284),"")&amp;IF(AK284&lt;&gt;"",CONCATENATE(",",AK284),"")&amp;IF(AP284&lt;&gt;"",CONCATENATE(",",AP284),"")&amp;IF(AU284&lt;&gt;"",CONCATENATE(",",AU284),"")&amp;IF(Q284&lt;&gt;"",CONCATENATE("}",""),"")&amp;IF(OR(I284="true",I284="false",I284&lt;&gt;""), CONCATENATE(", veteran=", I284), ""),""),"")</f>
        <v>, zoneIds={975,849,849}, veteran=false</v>
      </c>
      <c r="BE284" s="21" t="str">
        <f>IF(F284&lt;&gt;"Not in the game (anymore)",IF(A284&lt;&gt;"",", setType="&amp;G284,"")&amp;IF(J284="true",", multiTrialSet=true",""),"")</f>
        <v>, setType=LIBSETS_SETTYPE_TRIAL</v>
      </c>
      <c r="BF284" s="21" t="str">
        <f t="shared" si="8"/>
        <v>, dropMechanic={LIBSETS_DROP_MECHANIC_TRIAL_BOSS}</v>
      </c>
      <c r="BG284" s="21" t="str">
        <f t="shared" si="9"/>
        <v>}, --War Machine / Kriegsmaschine   [Halls of Fabrication, Vvardenfell, Vvardenfell]</v>
      </c>
    </row>
    <row r="285" spans="1:59" x14ac:dyDescent="0.25">
      <c r="A285" s="12">
        <v>332</v>
      </c>
      <c r="B285" t="s">
        <v>1169</v>
      </c>
      <c r="C285" t="s">
        <v>1170</v>
      </c>
      <c r="D285" s="3">
        <f>A285</f>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110" t="s">
        <v>3352</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IF(A285="???","--","")&amp;IF(F285&lt;&gt;"Not in the game (anymore)",IF(A285&lt;&gt;"",CONCATENATE("[",A285,"] = {wayshrines={")&amp;IF(K285&lt;&gt;"",CONCATENATE(K285,","),"")&amp;IF(L285&lt;&gt;"",CONCATENATE(L285,","),"")&amp;IF(M285&lt;&gt;"",CONCATENATE(M285,","),"")&amp;CONCATENATE("}")&amp;IF(VALUE(N285)&gt;0,CONCATENATE(", traitsNeeded=",N285),"")&amp;CONCATENATE(", dlcId=",IF(T285&lt;&gt;"",T285,"DLC_BASE_GAME")),""),"")</f>
        <v>[332] = {wayshrines={331,331,331,}, dlcId=DLC_CLOCKWORK_CITY</v>
      </c>
      <c r="BD285" s="21" t="str">
        <f>IF(F285&lt;&gt;"Not in the game (anymore)",IF(A285&lt;&gt;"",IF(Q285&lt;&gt;"",CONCATENATE(", zoneIds={",Q285),"")&amp;IF(Z285&lt;&gt;"",CONCATENATE(",",Z285),"")&amp;IF(AF285&lt;&gt;"",CONCATENATE(",",AF285),"")&amp;IF(AK285&lt;&gt;"",CONCATENATE(",",AK285),"")&amp;IF(AP285&lt;&gt;"",CONCATENATE(",",AP285),"")&amp;IF(AU285&lt;&gt;"",CONCATENATE(",",AU285),"")&amp;IF(Q285&lt;&gt;"",CONCATENATE("}",""),"")&amp;IF(OR(I285="true",I285="false",I285&lt;&gt;""), CONCATENATE(", veteran=", I285), ""),""),"")</f>
        <v>, zoneIds={975,849,849}, veteran=false</v>
      </c>
      <c r="BE285" s="21" t="str">
        <f>IF(F285&lt;&gt;"Not in the game (anymore)",IF(A285&lt;&gt;"",", setType="&amp;G285,"")&amp;IF(J285="true",", multiTrialSet=true",""),"")</f>
        <v>, setType=LIBSETS_SETTYPE_TRIAL</v>
      </c>
      <c r="BF285" s="21" t="str">
        <f t="shared" si="8"/>
        <v>, dropMechanic={LIBSETS_DROP_MECHANIC_TRIAL_BOSS}</v>
      </c>
      <c r="BG285" s="21" t="str">
        <f t="shared" si="9"/>
        <v>}, --Master Architect / Meisterarchitekt   [Halls of Fabrication, Vvardenfell, Vvardenfell]</v>
      </c>
    </row>
    <row r="286" spans="1:59" x14ac:dyDescent="0.25">
      <c r="A286" s="12">
        <v>333</v>
      </c>
      <c r="B286" t="s">
        <v>1171</v>
      </c>
      <c r="C286" t="s">
        <v>2627</v>
      </c>
      <c r="D286" s="3">
        <f>A286</f>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110" t="s">
        <v>3352</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IF(A286="???","--","")&amp;IF(F286&lt;&gt;"Not in the game (anymore)",IF(A286&lt;&gt;"",CONCATENATE("[",A286,"] = {wayshrines={")&amp;IF(K286&lt;&gt;"",CONCATENATE(K286,","),"")&amp;IF(L286&lt;&gt;"",CONCATENATE(L286,","),"")&amp;IF(M286&lt;&gt;"",CONCATENATE(M286,","),"")&amp;CONCATENATE("}")&amp;IF(VALUE(N286)&gt;0,CONCATENATE(", traitsNeeded=",N286),"")&amp;CONCATENATE(", dlcId=",IF(T286&lt;&gt;"",T286,"DLC_BASE_GAME")),""),"")</f>
        <v>[333] = {wayshrines={331,331,331,}, dlcId=DLC_CLOCKWORK_CITY</v>
      </c>
      <c r="BD286" s="21" t="str">
        <f>IF(F286&lt;&gt;"Not in the game (anymore)",IF(A286&lt;&gt;"",IF(Q286&lt;&gt;"",CONCATENATE(", zoneIds={",Q286),"")&amp;IF(Z286&lt;&gt;"",CONCATENATE(",",Z286),"")&amp;IF(AF286&lt;&gt;"",CONCATENATE(",",AF286),"")&amp;IF(AK286&lt;&gt;"",CONCATENATE(",",AK286),"")&amp;IF(AP286&lt;&gt;"",CONCATENATE(",",AP286),"")&amp;IF(AU286&lt;&gt;"",CONCATENATE(",",AU286),"")&amp;IF(Q286&lt;&gt;"",CONCATENATE("}",""),"")&amp;IF(OR(I286="true",I286="false",I286&lt;&gt;""), CONCATENATE(", veteran=", I286), ""),""),"")</f>
        <v>, zoneIds={975,849,849}, veteran=false</v>
      </c>
      <c r="BE286" s="21" t="str">
        <f>IF(F286&lt;&gt;"Not in the game (anymore)",IF(A286&lt;&gt;"",", setType="&amp;G286,"")&amp;IF(J286="true",", multiTrialSet=true",""),"")</f>
        <v>, setType=LIBSETS_SETTYPE_TRIAL</v>
      </c>
      <c r="BF286" s="21" t="str">
        <f t="shared" si="8"/>
        <v>, dropMechanic={LIBSETS_DROP_MECHANIC_TRIAL_BOSS}</v>
      </c>
      <c r="BG286" s="21" t="str">
        <f t="shared" si="9"/>
        <v>}, --Inventor\'s Guard / Erfindergarde   [Halls of Fabrication, Vvardenfell, Vvardenfell]</v>
      </c>
    </row>
    <row r="287" spans="1:59" x14ac:dyDescent="0.25">
      <c r="A287" s="12">
        <v>334</v>
      </c>
      <c r="B287" t="s">
        <v>1172</v>
      </c>
      <c r="C287" t="s">
        <v>1173</v>
      </c>
      <c r="D287" s="3">
        <f>A287</f>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IF(A287="???","--","")&amp;IF(F287&lt;&gt;"Not in the game (anymore)",IF(A287&lt;&gt;"",CONCATENATE("[",A287,"] = {wayshrines={")&amp;IF(K287&lt;&gt;"",CONCATENATE(K287,","),"")&amp;IF(L287&lt;&gt;"",CONCATENATE(L287,","),"")&amp;IF(M287&lt;&gt;"",CONCATENATE(M287,","),"")&amp;CONCATENATE("}")&amp;IF(VALUE(N287)&gt;0,CONCATENATE(", traitsNeeded=",N287),"")&amp;CONCATENATE(", dlcId=",IF(T287&lt;&gt;"",T287,"DLC_BASE_GAME")),""),"")</f>
        <v>[334] = {wayshrines={-1,-1,-1,}, dlcId=DLC_BASE_GAME</v>
      </c>
      <c r="BD287" s="21" t="str">
        <f>IF(F287&lt;&gt;"Not in the game (anymore)",IF(A287&lt;&gt;"",IF(Q287&lt;&gt;"",CONCATENATE(", zoneIds={",Q287),"")&amp;IF(Z287&lt;&gt;"",CONCATENATE(",",Z287),"")&amp;IF(AF287&lt;&gt;"",CONCATENATE(",",AF287),"")&amp;IF(AK287&lt;&gt;"",CONCATENATE(",",AK287),"")&amp;IF(AP287&lt;&gt;"",CONCATENATE(",",AP287),"")&amp;IF(AU287&lt;&gt;"",CONCATENATE(",",AU287),"")&amp;IF(Q287&lt;&gt;"",CONCATENATE("}",""),"")&amp;IF(OR(I287="true",I287="false",I287&lt;&gt;""), CONCATENATE(", veteran=", I287), ""),""),"")</f>
        <v>, veteran=false</v>
      </c>
      <c r="BE287" s="21" t="str">
        <f>IF(F287&lt;&gt;"Not in the game (anymore)",IF(A287&lt;&gt;"",", setType="&amp;G287,"")&amp;IF(J287="true",", multiTrialSet=true",""),"")</f>
        <v>, setType=LIBSETS_SETTYPE_BATTLEGROUND</v>
      </c>
      <c r="BF287" s="21" t="str">
        <f t="shared" si="8"/>
        <v>, isProcSetAllowedInPvP=1, dropMechanic={LIBSETS_DROP_MECHANIC_BATTLEGROUND_REWARD}</v>
      </c>
      <c r="BG287" s="21" t="str">
        <f t="shared" si="9"/>
        <v>}, --Impregnable Armor / Unüberwindliche Rüstung   [!Battleground]</v>
      </c>
    </row>
    <row r="288" spans="1:59" x14ac:dyDescent="0.25">
      <c r="A288" s="12">
        <v>335</v>
      </c>
      <c r="B288" t="s">
        <v>1174</v>
      </c>
      <c r="C288" t="s">
        <v>2628</v>
      </c>
      <c r="D288" s="3">
        <f>A288</f>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C288" s="43" t="str">
        <f>IF(AB288&lt;&gt;"",IF(AB288&lt;&gt;"LIBSETS_DROP_MECHANIC_MONSTER_NAME",VLOOKUP(AB288,'LibSets constants'!$I$4:$L$1003,3,FALSE),""),"")</f>
        <v/>
      </c>
      <c r="AD288" s="43" t="str">
        <f>IF(AB288&lt;&gt;"",IF(AB288&lt;&gt;"LIBSETS_DROP_MECHANIC_MONSTER_NAME",VLOOKUP(AB288,'LibSets constants'!$I$4:$L$1003,4,FALSE),""),"")</f>
        <v/>
      </c>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IF(A288="???","--","")&amp;IF(F288&lt;&gt;"Not in the game (anymore)",IF(A288&lt;&gt;"",CONCATENATE("[",A288,"] = {wayshrines={")&amp;IF(K288&lt;&gt;"",CONCATENATE(K288,","),"")&amp;IF(L288&lt;&gt;"",CONCATENATE(L288,","),"")&amp;IF(M288&lt;&gt;"",CONCATENATE(M288,","),"")&amp;CONCATENATE("}")&amp;IF(VALUE(N288)&gt;0,CONCATENATE(", traitsNeeded=",N288),"")&amp;CONCATENATE(", dlcId=",IF(T288&lt;&gt;"",T288,"DLC_BASE_GAME")),""),"")</f>
        <v>[335] = {wayshrines={332,332,332,}, dlcId=DLC_HORNS_OF_THE_REACH</v>
      </c>
      <c r="BD288" s="21" t="str">
        <f>IF(F288&lt;&gt;"Not in the game (anymore)",IF(A288&lt;&gt;"",IF(Q288&lt;&gt;"",CONCATENATE(", zoneIds={",Q288),"")&amp;IF(Z288&lt;&gt;"",CONCATENATE(",",Z288),"")&amp;IF(AF288&lt;&gt;"",CONCATENATE(",",AF288),"")&amp;IF(AK288&lt;&gt;"",CONCATENATE(",",AK288),"")&amp;IF(AP288&lt;&gt;"",CONCATENATE(",",AP288),"")&amp;IF(AU288&lt;&gt;"",CONCATENATE(",",AU288),"")&amp;IF(Q288&lt;&gt;"",CONCATENATE("}",""),"")&amp;IF(OR(I288="true",I288="false",I288&lt;&gt;""), CONCATENATE(", veteran=", I288), ""),""),"")</f>
        <v>, zoneIds={974,888,888}, veteran=false</v>
      </c>
      <c r="BE288" s="21" t="str">
        <f>IF(F288&lt;&gt;"Not in the game (anymore)",IF(A288&lt;&gt;"",", setType="&amp;G288,"")&amp;IF(J288="true",", multiTrialSet=true",""),"")</f>
        <v>, setType=LIBSETS_SETTYPE_DUNGEON</v>
      </c>
      <c r="BF288" s="21" t="str">
        <f t="shared" si="8"/>
        <v/>
      </c>
      <c r="BG288" s="21" t="str">
        <f t="shared" si="9"/>
        <v>}, --Draugr\'s Rest / Draugrruhe   [Falkreath Hold, Craglorn, Craglorn]</v>
      </c>
    </row>
    <row r="289" spans="1:59" x14ac:dyDescent="0.25">
      <c r="A289" s="12">
        <v>336</v>
      </c>
      <c r="B289" t="s">
        <v>1175</v>
      </c>
      <c r="C289" t="s">
        <v>1176</v>
      </c>
      <c r="D289" s="3">
        <f>A289</f>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C289" s="43" t="str">
        <f>IF(AB289&lt;&gt;"",IF(AB289&lt;&gt;"LIBSETS_DROP_MECHANIC_MONSTER_NAME",VLOOKUP(AB289,'LibSets constants'!$I$4:$L$1003,3,FALSE),""),"")</f>
        <v/>
      </c>
      <c r="AD289" s="43" t="str">
        <f>IF(AB289&lt;&gt;"",IF(AB289&lt;&gt;"LIBSETS_DROP_MECHANIC_MONSTER_NAME",VLOOKUP(AB289,'LibSets constants'!$I$4:$L$1003,4,FALSE),""),"")</f>
        <v/>
      </c>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IF(A289="???","--","")&amp;IF(F289&lt;&gt;"Not in the game (anymore)",IF(A289&lt;&gt;"",CONCATENATE("[",A289,"] = {wayshrines={")&amp;IF(K289&lt;&gt;"",CONCATENATE(K289,","),"")&amp;IF(L289&lt;&gt;"",CONCATENATE(L289,","),"")&amp;IF(M289&lt;&gt;"",CONCATENATE(M289,","),"")&amp;CONCATENATE("}")&amp;IF(VALUE(N289)&gt;0,CONCATENATE(", traitsNeeded=",N289),"")&amp;CONCATENATE(", dlcId=",IF(T289&lt;&gt;"",T289,"DLC_BASE_GAME")),""),"")</f>
        <v>[336] = {wayshrines={332,332,332,}, dlcId=DLC_HORNS_OF_THE_REACH</v>
      </c>
      <c r="BD289" s="21" t="str">
        <f>IF(F289&lt;&gt;"Not in the game (anymore)",IF(A289&lt;&gt;"",IF(Q289&lt;&gt;"",CONCATENATE(", zoneIds={",Q289),"")&amp;IF(Z289&lt;&gt;"",CONCATENATE(",",Z289),"")&amp;IF(AF289&lt;&gt;"",CONCATENATE(",",AF289),"")&amp;IF(AK289&lt;&gt;"",CONCATENATE(",",AK289),"")&amp;IF(AP289&lt;&gt;"",CONCATENATE(",",AP289),"")&amp;IF(AU289&lt;&gt;"",CONCATENATE(",",AU289),"")&amp;IF(Q289&lt;&gt;"",CONCATENATE("}",""),"")&amp;IF(OR(I289="true",I289="false",I289&lt;&gt;""), CONCATENATE(", veteran=", I289), ""),""),"")</f>
        <v>, zoneIds={974,888,888}, veteran=false</v>
      </c>
      <c r="BE289" s="21" t="str">
        <f>IF(F289&lt;&gt;"Not in the game (anymore)",IF(A289&lt;&gt;"",", setType="&amp;G289,"")&amp;IF(J289="true",", multiTrialSet=true",""),"")</f>
        <v>, setType=LIBSETS_SETTYPE_DUNGEON</v>
      </c>
      <c r="BF289" s="21" t="str">
        <f t="shared" si="8"/>
        <v/>
      </c>
      <c r="BG289" s="21" t="str">
        <f t="shared" si="9"/>
        <v>}, --Pillar of Nirn / Säulen von Nirn   [Falkreath Hold, Craglorn, Craglorn]</v>
      </c>
    </row>
    <row r="290" spans="1:59" x14ac:dyDescent="0.25">
      <c r="A290" s="12">
        <v>337</v>
      </c>
      <c r="B290" t="s">
        <v>1177</v>
      </c>
      <c r="C290" t="s">
        <v>1178</v>
      </c>
      <c r="D290" s="3">
        <f>A290</f>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C290" s="43" t="str">
        <f>IF(AB290&lt;&gt;"",IF(AB290&lt;&gt;"LIBSETS_DROP_MECHANIC_MONSTER_NAME",VLOOKUP(AB290,'LibSets constants'!$I$4:$L$1003,3,FALSE),""),"")</f>
        <v/>
      </c>
      <c r="AD290" s="43" t="str">
        <f>IF(AB290&lt;&gt;"",IF(AB290&lt;&gt;"LIBSETS_DROP_MECHANIC_MONSTER_NAME",VLOOKUP(AB290,'LibSets constants'!$I$4:$L$1003,4,FALSE),""),"")</f>
        <v/>
      </c>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IF(A290="???","--","")&amp;IF(F290&lt;&gt;"Not in the game (anymore)",IF(A290&lt;&gt;"",CONCATENATE("[",A290,"] = {wayshrines={")&amp;IF(K290&lt;&gt;"",CONCATENATE(K290,","),"")&amp;IF(L290&lt;&gt;"",CONCATENATE(L290,","),"")&amp;IF(M290&lt;&gt;"",CONCATENATE(M290,","),"")&amp;CONCATENATE("}")&amp;IF(VALUE(N290)&gt;0,CONCATENATE(", traitsNeeded=",N290),"")&amp;CONCATENATE(", dlcId=",IF(T290&lt;&gt;"",T290,"DLC_BASE_GAME")),""),"")</f>
        <v>[337] = {wayshrines={332,332,332,}, dlcId=DLC_HORNS_OF_THE_REACH</v>
      </c>
      <c r="BD290" s="21" t="str">
        <f>IF(F290&lt;&gt;"Not in the game (anymore)",IF(A290&lt;&gt;"",IF(Q290&lt;&gt;"",CONCATENATE(", zoneIds={",Q290),"")&amp;IF(Z290&lt;&gt;"",CONCATENATE(",",Z290),"")&amp;IF(AF290&lt;&gt;"",CONCATENATE(",",AF290),"")&amp;IF(AK290&lt;&gt;"",CONCATENATE(",",AK290),"")&amp;IF(AP290&lt;&gt;"",CONCATENATE(",",AP290),"")&amp;IF(AU290&lt;&gt;"",CONCATENATE(",",AU290),"")&amp;IF(Q290&lt;&gt;"",CONCATENATE("}",""),"")&amp;IF(OR(I290="true",I290="false",I290&lt;&gt;""), CONCATENATE(", veteran=", I290), ""),""),"")</f>
        <v>, zoneIds={974,888,888}, veteran=false</v>
      </c>
      <c r="BE290" s="21" t="str">
        <f>IF(F290&lt;&gt;"Not in the game (anymore)",IF(A290&lt;&gt;"",", setType="&amp;G290,"")&amp;IF(J290="true",", multiTrialSet=true",""),"")</f>
        <v>, setType=LIBSETS_SETTYPE_DUNGEON</v>
      </c>
      <c r="BF290" s="21" t="str">
        <f t="shared" si="8"/>
        <v/>
      </c>
      <c r="BG290" s="21" t="str">
        <f t="shared" si="9"/>
        <v>}, --Ironblood / Eisenblut   [Falkreath Hold, Craglorn, Craglorn]</v>
      </c>
    </row>
    <row r="291" spans="1:59" x14ac:dyDescent="0.25">
      <c r="A291" s="12">
        <v>338</v>
      </c>
      <c r="B291" t="s">
        <v>1179</v>
      </c>
      <c r="C291" t="s">
        <v>1180</v>
      </c>
      <c r="D291" s="3">
        <f>A291</f>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C291" s="43" t="str">
        <f>IF(AB291&lt;&gt;"",IF(AB291&lt;&gt;"LIBSETS_DROP_MECHANIC_MONSTER_NAME",VLOOKUP(AB291,'LibSets constants'!$I$4:$L$1003,3,FALSE),""),"")</f>
        <v/>
      </c>
      <c r="AD291" s="43" t="str">
        <f>IF(AB291&lt;&gt;"",IF(AB291&lt;&gt;"LIBSETS_DROP_MECHANIC_MONSTER_NAME",VLOOKUP(AB291,'LibSets constants'!$I$4:$L$1003,4,FALSE),""),"")</f>
        <v/>
      </c>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IF(A291="???","--","")&amp;IF(F291&lt;&gt;"Not in the game (anymore)",IF(A291&lt;&gt;"",CONCATENATE("[",A291,"] = {wayshrines={")&amp;IF(K291&lt;&gt;"",CONCATENATE(K291,","),"")&amp;IF(L291&lt;&gt;"",CONCATENATE(L291,","),"")&amp;IF(M291&lt;&gt;"",CONCATENATE(M291,","),"")&amp;CONCATENATE("}")&amp;IF(VALUE(N291)&gt;0,CONCATENATE(", traitsNeeded=",N291),"")&amp;CONCATENATE(", dlcId=",IF(T291&lt;&gt;"",T291,"DLC_BASE_GAME")),""),"")</f>
        <v>[338] = {wayshrines={326,326,326,}, dlcId=DLC_HORNS_OF_THE_REACH</v>
      </c>
      <c r="BD291" s="21" t="str">
        <f>IF(F291&lt;&gt;"Not in the game (anymore)",IF(A291&lt;&gt;"",IF(Q291&lt;&gt;"",CONCATENATE(", zoneIds={",Q291),"")&amp;IF(Z291&lt;&gt;"",CONCATENATE(",",Z291),"")&amp;IF(AF291&lt;&gt;"",CONCATENATE(",",AF291),"")&amp;IF(AK291&lt;&gt;"",CONCATENATE(",",AK291),"")&amp;IF(AP291&lt;&gt;"",CONCATENATE(",",AP291),"")&amp;IF(AU291&lt;&gt;"",CONCATENATE(",",AU291),"")&amp;IF(Q291&lt;&gt;"",CONCATENATE("}",""),"")&amp;IF(OR(I291="true",I291="false",I291&lt;&gt;""), CONCATENATE(", veteran=", I291), ""),""),"")</f>
        <v>, zoneIds={973,888,888}, veteran=false</v>
      </c>
      <c r="BE291" s="21" t="str">
        <f>IF(F291&lt;&gt;"Not in the game (anymore)",IF(A291&lt;&gt;"",", setType="&amp;G291,"")&amp;IF(J291="true",", multiTrialSet=true",""),"")</f>
        <v>, setType=LIBSETS_SETTYPE_DUNGEON</v>
      </c>
      <c r="BF291" s="21" t="str">
        <f t="shared" si="8"/>
        <v/>
      </c>
      <c r="BG291" s="21" t="str">
        <f t="shared" si="9"/>
        <v>}, --Flame Blossom / Flammenblüte   [Bloodroot Forge, Craglorn, Craglorn]</v>
      </c>
    </row>
    <row r="292" spans="1:59" x14ac:dyDescent="0.25">
      <c r="A292" s="12">
        <v>339</v>
      </c>
      <c r="B292" t="s">
        <v>1181</v>
      </c>
      <c r="C292" t="s">
        <v>1182</v>
      </c>
      <c r="D292" s="3">
        <f>A292</f>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C292" s="43" t="str">
        <f>IF(AB292&lt;&gt;"",IF(AB292&lt;&gt;"LIBSETS_DROP_MECHANIC_MONSTER_NAME",VLOOKUP(AB292,'LibSets constants'!$I$4:$L$1003,3,FALSE),""),"")</f>
        <v/>
      </c>
      <c r="AD292" s="43" t="str">
        <f>IF(AB292&lt;&gt;"",IF(AB292&lt;&gt;"LIBSETS_DROP_MECHANIC_MONSTER_NAME",VLOOKUP(AB292,'LibSets constants'!$I$4:$L$1003,4,FALSE),""),"")</f>
        <v/>
      </c>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IF(A292="???","--","")&amp;IF(F292&lt;&gt;"Not in the game (anymore)",IF(A292&lt;&gt;"",CONCATENATE("[",A292,"] = {wayshrines={")&amp;IF(K292&lt;&gt;"",CONCATENATE(K292,","),"")&amp;IF(L292&lt;&gt;"",CONCATENATE(L292,","),"")&amp;IF(M292&lt;&gt;"",CONCATENATE(M292,","),"")&amp;CONCATENATE("}")&amp;IF(VALUE(N292)&gt;0,CONCATENATE(", traitsNeeded=",N292),"")&amp;CONCATENATE(", dlcId=",IF(T292&lt;&gt;"",T292,"DLC_BASE_GAME")),""),"")</f>
        <v>[339] = {wayshrines={326,326,326,}, dlcId=DLC_HORNS_OF_THE_REACH</v>
      </c>
      <c r="BD292" s="21" t="str">
        <f>IF(F292&lt;&gt;"Not in the game (anymore)",IF(A292&lt;&gt;"",IF(Q292&lt;&gt;"",CONCATENATE(", zoneIds={",Q292),"")&amp;IF(Z292&lt;&gt;"",CONCATENATE(",",Z292),"")&amp;IF(AF292&lt;&gt;"",CONCATENATE(",",AF292),"")&amp;IF(AK292&lt;&gt;"",CONCATENATE(",",AK292),"")&amp;IF(AP292&lt;&gt;"",CONCATENATE(",",AP292),"")&amp;IF(AU292&lt;&gt;"",CONCATENATE(",",AU292),"")&amp;IF(Q292&lt;&gt;"",CONCATENATE("}",""),"")&amp;IF(OR(I292="true",I292="false",I292&lt;&gt;""), CONCATENATE(", veteran=", I292), ""),""),"")</f>
        <v>, zoneIds={973,888,888}, veteran=false</v>
      </c>
      <c r="BE292" s="21" t="str">
        <f>IF(F292&lt;&gt;"Not in the game (anymore)",IF(A292&lt;&gt;"",", setType="&amp;G292,"")&amp;IF(J292="true",", multiTrialSet=true",""),"")</f>
        <v>, setType=LIBSETS_SETTYPE_DUNGEON</v>
      </c>
      <c r="BF292" s="21" t="str">
        <f t="shared" si="8"/>
        <v>, isProcSetAllowedInPvP=1</v>
      </c>
      <c r="BG292" s="21" t="str">
        <f t="shared" si="9"/>
        <v>}, --Blooddrinker / Bluttrinker   [Bloodroot Forge, Craglorn, Craglorn]</v>
      </c>
    </row>
    <row r="293" spans="1:59" x14ac:dyDescent="0.25">
      <c r="A293" s="12">
        <v>340</v>
      </c>
      <c r="B293" t="s">
        <v>1183</v>
      </c>
      <c r="C293" t="s">
        <v>2629</v>
      </c>
      <c r="D293" s="3">
        <f>A293</f>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C293" s="43" t="str">
        <f>IF(AB293&lt;&gt;"",IF(AB293&lt;&gt;"LIBSETS_DROP_MECHANIC_MONSTER_NAME",VLOOKUP(AB293,'LibSets constants'!$I$4:$L$1003,3,FALSE),""),"")</f>
        <v/>
      </c>
      <c r="AD293" s="43" t="str">
        <f>IF(AB293&lt;&gt;"",IF(AB293&lt;&gt;"LIBSETS_DROP_MECHANIC_MONSTER_NAME",VLOOKUP(AB293,'LibSets constants'!$I$4:$L$1003,4,FALSE),""),"")</f>
        <v/>
      </c>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IF(A293="???","--","")&amp;IF(F293&lt;&gt;"Not in the game (anymore)",IF(A293&lt;&gt;"",CONCATENATE("[",A293,"] = {wayshrines={")&amp;IF(K293&lt;&gt;"",CONCATENATE(K293,","),"")&amp;IF(L293&lt;&gt;"",CONCATENATE(L293,","),"")&amp;IF(M293&lt;&gt;"",CONCATENATE(M293,","),"")&amp;CONCATENATE("}")&amp;IF(VALUE(N293)&gt;0,CONCATENATE(", traitsNeeded=",N293),"")&amp;CONCATENATE(", dlcId=",IF(T293&lt;&gt;"",T293,"DLC_BASE_GAME")),""),"")</f>
        <v>[340] = {wayshrines={326,326,326,}, dlcId=DLC_HORNS_OF_THE_REACH</v>
      </c>
      <c r="BD293" s="21" t="str">
        <f>IF(F293&lt;&gt;"Not in the game (anymore)",IF(A293&lt;&gt;"",IF(Q293&lt;&gt;"",CONCATENATE(", zoneIds={",Q293),"")&amp;IF(Z293&lt;&gt;"",CONCATENATE(",",Z293),"")&amp;IF(AF293&lt;&gt;"",CONCATENATE(",",AF293),"")&amp;IF(AK293&lt;&gt;"",CONCATENATE(",",AK293),"")&amp;IF(AP293&lt;&gt;"",CONCATENATE(",",AP293),"")&amp;IF(AU293&lt;&gt;"",CONCATENATE(",",AU293),"")&amp;IF(Q293&lt;&gt;"",CONCATENATE("}",""),"")&amp;IF(OR(I293="true",I293="false",I293&lt;&gt;""), CONCATENATE(", veteran=", I293), ""),""),"")</f>
        <v>, zoneIds={973,888,888}, veteran=false</v>
      </c>
      <c r="BE293" s="21" t="str">
        <f>IF(F293&lt;&gt;"Not in the game (anymore)",IF(A293&lt;&gt;"",", setType="&amp;G293,"")&amp;IF(J293="true",", multiTrialSet=true",""),"")</f>
        <v>, setType=LIBSETS_SETTYPE_DUNGEON</v>
      </c>
      <c r="BF293" s="21" t="str">
        <f t="shared" si="8"/>
        <v/>
      </c>
      <c r="BG293" s="21" t="str">
        <f t="shared" si="9"/>
        <v>}, --Hagraven\'s Garden / Vettelgarten   [Bloodroot Forge, Craglorn, Craglorn]</v>
      </c>
    </row>
    <row r="294" spans="1:59" x14ac:dyDescent="0.25">
      <c r="A294" s="5">
        <v>341</v>
      </c>
      <c r="B294" t="s">
        <v>1184</v>
      </c>
      <c r="C294" t="s">
        <v>4</v>
      </c>
      <c r="D294" s="3">
        <f>A294</f>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IF(A294="???","--","")&amp;IF(F294&lt;&gt;"Not in the game (anymore)",IF(A294&lt;&gt;"",CONCATENATE("[",A294,"] = {wayshrines={")&amp;IF(K294&lt;&gt;"",CONCATENATE(K294,","),"")&amp;IF(L294&lt;&gt;"",CONCATENATE(L294,","),"")&amp;IF(M294&lt;&gt;"",CONCATENATE(M294,","),"")&amp;CONCATENATE("}")&amp;IF(VALUE(N294)&gt;0,CONCATENATE(", traitsNeeded=",N294),"")&amp;CONCATENATE(", dlcId=",IF(T294&lt;&gt;"",T294,"DLC_BASE_GAME")),""),"")</f>
        <v>[341] = {wayshrines={326,326,326,}, dlcId=DLC_HORNS_OF_THE_REACH</v>
      </c>
      <c r="BD294" s="21" t="str">
        <f>IF(F294&lt;&gt;"Not in the game (anymore)",IF(A294&lt;&gt;"",IF(Q294&lt;&gt;"",CONCATENATE(", zoneIds={",Q294),"")&amp;IF(Z294&lt;&gt;"",CONCATENATE(",",Z294),"")&amp;IF(AF294&lt;&gt;"",CONCATENATE(",",AF294),"")&amp;IF(AK294&lt;&gt;"",CONCATENATE(",",AK294),"")&amp;IF(AP294&lt;&gt;"",CONCATENATE(",",AP294),"")&amp;IF(AU294&lt;&gt;"",CONCATENATE(",",AU294),"")&amp;IF(Q294&lt;&gt;"",CONCATENATE("}",""),"")&amp;IF(OR(I294="true",I294="false",I294&lt;&gt;""), CONCATENATE(", veteran=", I294), ""),""),"")</f>
        <v>, zoneIds={973,888,888}, veteran={[EQUIP_TYPE_HEAD]=true, [EQUIP_TYPE_SHOULDERS]=false}</v>
      </c>
      <c r="BE294" s="21" t="str">
        <f>IF(F294&lt;&gt;"Not in the game (anymore)",IF(A294&lt;&gt;"",", setType="&amp;G294,"")&amp;IF(J294="true",", multiTrialSet=true",""),"")</f>
        <v>, setType=LIBSETS_SETTYPE_MONSTER</v>
      </c>
      <c r="BF294" s="21" t="str">
        <f t="shared" si="8"/>
        <v>, dropMechanic={LIBSETS_DROP_MECHANIC_MONSTER_NAME}, dropMechanicNames={['en']={'Earthgore Amalgam',},['de']={'Erdbluter-Amalgam',},}</v>
      </c>
      <c r="BG294" s="21" t="str">
        <f t="shared" si="9"/>
        <v>}, --Earthgore / Erdbluter   [Bloodroot Forge, Craglorn, Craglorn]</v>
      </c>
    </row>
    <row r="295" spans="1:59" x14ac:dyDescent="0.25">
      <c r="A295" s="5">
        <v>342</v>
      </c>
      <c r="B295" t="s">
        <v>3</v>
      </c>
      <c r="C295" t="s">
        <v>3</v>
      </c>
      <c r="D295" s="3">
        <f>A295</f>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IF(A295="???","--","")&amp;IF(F295&lt;&gt;"Not in the game (anymore)",IF(A295&lt;&gt;"",CONCATENATE("[",A295,"] = {wayshrines={")&amp;IF(K295&lt;&gt;"",CONCATENATE(K295,","),"")&amp;IF(L295&lt;&gt;"",CONCATENATE(L295,","),"")&amp;IF(M295&lt;&gt;"",CONCATENATE(M295,","),"")&amp;CONCATENATE("}")&amp;IF(VALUE(N295)&gt;0,CONCATENATE(", traitsNeeded=",N295),"")&amp;CONCATENATE(", dlcId=",IF(T295&lt;&gt;"",T295,"DLC_BASE_GAME")),""),"")</f>
        <v>[342] = {wayshrines={332,332,332,}, dlcId=DLC_HORNS_OF_THE_REACH</v>
      </c>
      <c r="BD295" s="21" t="str">
        <f>IF(F295&lt;&gt;"Not in the game (anymore)",IF(A295&lt;&gt;"",IF(Q295&lt;&gt;"",CONCATENATE(", zoneIds={",Q295),"")&amp;IF(Z295&lt;&gt;"",CONCATENATE(",",Z295),"")&amp;IF(AF295&lt;&gt;"",CONCATENATE(",",AF295),"")&amp;IF(AK295&lt;&gt;"",CONCATENATE(",",AK295),"")&amp;IF(AP295&lt;&gt;"",CONCATENATE(",",AP295),"")&amp;IF(AU295&lt;&gt;"",CONCATENATE(",",AU295),"")&amp;IF(Q295&lt;&gt;"",CONCATENATE("}",""),"")&amp;IF(OR(I295="true",I295="false",I295&lt;&gt;""), CONCATENATE(", veteran=", I295), ""),""),"")</f>
        <v>, zoneIds={974,888,888}, veteran={[EQUIP_TYPE_HEAD]=true, [EQUIP_TYPE_SHOULDERS]=false}</v>
      </c>
      <c r="BE295" s="21" t="str">
        <f>IF(F295&lt;&gt;"Not in the game (anymore)",IF(A295&lt;&gt;"",", setType="&amp;G295,"")&amp;IF(J295="true",", multiTrialSet=true",""),"")</f>
        <v>, setType=LIBSETS_SETTYPE_MONSTER</v>
      </c>
      <c r="BF295" s="21" t="str">
        <f t="shared" si="8"/>
        <v>, dropMechanic={LIBSETS_DROP_MECHANIC_MONSTER_NAME}, dropMechanicNames={['en']={'Domihaus the Bloody-Hornedin',},['de']={'Domihaus der Blutgehörnte',},}</v>
      </c>
      <c r="BG295" s="21" t="str">
        <f t="shared" si="9"/>
        <v>}, --Domihaus / Domihaus   [Falkreath Hold, Craglorn, Craglorn]</v>
      </c>
    </row>
    <row r="296" spans="1:59" x14ac:dyDescent="0.25">
      <c r="A296" s="12">
        <v>343</v>
      </c>
      <c r="B296" t="s">
        <v>1185</v>
      </c>
      <c r="C296" t="s">
        <v>2630</v>
      </c>
      <c r="D296" s="3">
        <f>A296</f>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C296" s="43" t="str">
        <f>IF(AB296&lt;&gt;"",IF(AB296&lt;&gt;"LIBSETS_DROP_MECHANIC_MONSTER_NAME",VLOOKUP(AB296,'LibSets constants'!$I$4:$L$1003,3,FALSE),""),"")</f>
        <v/>
      </c>
      <c r="AD296" s="43" t="str">
        <f>IF(AB296&lt;&gt;"",IF(AB296&lt;&gt;"LIBSETS_DROP_MECHANIC_MONSTER_NAME",VLOOKUP(AB296,'LibSets constants'!$I$4:$L$1003,4,FALSE),""),"")</f>
        <v/>
      </c>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IF(A296="???","--","")&amp;IF(F296&lt;&gt;"Not in the game (anymore)",IF(A296&lt;&gt;"",CONCATENATE("[",A296,"] = {wayshrines={")&amp;IF(K296&lt;&gt;"",CONCATENATE(K296,","),"")&amp;IF(L296&lt;&gt;"",CONCATENATE(L296,","),"")&amp;IF(M296&lt;&gt;"",CONCATENATE(M296,","),"")&amp;CONCATENATE("}")&amp;IF(VALUE(N296)&gt;0,CONCATENATE(", traitsNeeded=",N296),"")&amp;CONCATENATE(", dlcId=",IF(T296&lt;&gt;"",T296,"DLC_BASE_GAME")),""),"")</f>
        <v>[343] = {wayshrines={341,341,341,}, dlcId=DLC_DRAGON_BONES</v>
      </c>
      <c r="BD296" s="21" t="str">
        <f>IF(F296&lt;&gt;"Not in the game (anymore)",IF(A296&lt;&gt;"",IF(Q296&lt;&gt;"",CONCATENATE(", zoneIds={",Q296),"")&amp;IF(Z296&lt;&gt;"",CONCATENATE(",",Z296),"")&amp;IF(AF296&lt;&gt;"",CONCATENATE(",",AF296),"")&amp;IF(AK296&lt;&gt;"",CONCATENATE(",",AK296),"")&amp;IF(AP296&lt;&gt;"",CONCATENATE(",",AP296),"")&amp;IF(AU296&lt;&gt;"",CONCATENATE(",",AU296),"")&amp;IF(Q296&lt;&gt;"",CONCATENATE("}",""),"")&amp;IF(OR(I296="true",I296="false",I296&lt;&gt;""), CONCATENATE(", veteran=", I296), ""),""),"")</f>
        <v>, zoneIds={1009,92,92}, veteran=false</v>
      </c>
      <c r="BE296" s="21" t="str">
        <f>IF(F296&lt;&gt;"Not in the game (anymore)",IF(A296&lt;&gt;"",", setType="&amp;G296,"")&amp;IF(J296="true",", multiTrialSet=true",""),"")</f>
        <v>, setType=LIBSETS_SETTYPE_DUNGEON</v>
      </c>
      <c r="BF296" s="21" t="str">
        <f t="shared" si="8"/>
        <v/>
      </c>
      <c r="BG296" s="21" t="str">
        <f t="shared" si="9"/>
        <v>}, --Caluurion\'s Legacy / Caluurions Erbe   [Fang Lair, Bangkorai, Bangkorai]</v>
      </c>
    </row>
    <row r="297" spans="1:59" x14ac:dyDescent="0.25">
      <c r="A297" s="12">
        <v>344</v>
      </c>
      <c r="B297" t="s">
        <v>1186</v>
      </c>
      <c r="C297" t="s">
        <v>1187</v>
      </c>
      <c r="D297" s="3">
        <f>A297</f>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C297" s="43" t="str">
        <f>IF(AB297&lt;&gt;"",IF(AB297&lt;&gt;"LIBSETS_DROP_MECHANIC_MONSTER_NAME",VLOOKUP(AB297,'LibSets constants'!$I$4:$L$1003,3,FALSE),""),"")</f>
        <v/>
      </c>
      <c r="AD297" s="43" t="str">
        <f>IF(AB297&lt;&gt;"",IF(AB297&lt;&gt;"LIBSETS_DROP_MECHANIC_MONSTER_NAME",VLOOKUP(AB297,'LibSets constants'!$I$4:$L$1003,4,FALSE),""),"")</f>
        <v/>
      </c>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IF(A297="???","--","")&amp;IF(F297&lt;&gt;"Not in the game (anymore)",IF(A297&lt;&gt;"",CONCATENATE("[",A297,"] = {wayshrines={")&amp;IF(K297&lt;&gt;"",CONCATENATE(K297,","),"")&amp;IF(L297&lt;&gt;"",CONCATENATE(L297,","),"")&amp;IF(M297&lt;&gt;"",CONCATENATE(M297,","),"")&amp;CONCATENATE("}")&amp;IF(VALUE(N297)&gt;0,CONCATENATE(", traitsNeeded=",N297),"")&amp;CONCATENATE(", dlcId=",IF(T297&lt;&gt;"",T297,"DLC_BASE_GAME")),""),"")</f>
        <v>[344] = {wayshrines={341,341,341,}, dlcId=DLC_DRAGON_BONES</v>
      </c>
      <c r="BD297" s="21" t="str">
        <f>IF(F297&lt;&gt;"Not in the game (anymore)",IF(A297&lt;&gt;"",IF(Q297&lt;&gt;"",CONCATENATE(", zoneIds={",Q297),"")&amp;IF(Z297&lt;&gt;"",CONCATENATE(",",Z297),"")&amp;IF(AF297&lt;&gt;"",CONCATENATE(",",AF297),"")&amp;IF(AK297&lt;&gt;"",CONCATENATE(",",AK297),"")&amp;IF(AP297&lt;&gt;"",CONCATENATE(",",AP297),"")&amp;IF(AU297&lt;&gt;"",CONCATENATE(",",AU297),"")&amp;IF(Q297&lt;&gt;"",CONCATENATE("}",""),"")&amp;IF(OR(I297="true",I297="false",I297&lt;&gt;""), CONCATENATE(", veteran=", I297), ""),""),"")</f>
        <v>, zoneIds={1009,92,92}, veteran=false</v>
      </c>
      <c r="BE297" s="21" t="str">
        <f>IF(F297&lt;&gt;"Not in the game (anymore)",IF(A297&lt;&gt;"",", setType="&amp;G297,"")&amp;IF(J297="true",", multiTrialSet=true",""),"")</f>
        <v>, setType=LIBSETS_SETTYPE_DUNGEON</v>
      </c>
      <c r="BF297" s="21" t="str">
        <f t="shared" si="8"/>
        <v/>
      </c>
      <c r="BG297" s="21" t="str">
        <f t="shared" si="9"/>
        <v>}, --Trappings of Invigoration / Stärkungsprunk   [Fang Lair, Bangkorai, Bangkorai]</v>
      </c>
    </row>
    <row r="298" spans="1:59" x14ac:dyDescent="0.25">
      <c r="A298" s="12">
        <v>345</v>
      </c>
      <c r="B298" t="s">
        <v>1188</v>
      </c>
      <c r="C298" t="s">
        <v>2631</v>
      </c>
      <c r="D298" s="3">
        <f>A298</f>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C298" s="43" t="str">
        <f>IF(AB298&lt;&gt;"",IF(AB298&lt;&gt;"LIBSETS_DROP_MECHANIC_MONSTER_NAME",VLOOKUP(AB298,'LibSets constants'!$I$4:$L$1003,3,FALSE),""),"")</f>
        <v/>
      </c>
      <c r="AD298" s="43" t="str">
        <f>IF(AB298&lt;&gt;"",IF(AB298&lt;&gt;"LIBSETS_DROP_MECHANIC_MONSTER_NAME",VLOOKUP(AB298,'LibSets constants'!$I$4:$L$1003,4,FALSE),""),"")</f>
        <v/>
      </c>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IF(A298="???","--","")&amp;IF(F298&lt;&gt;"Not in the game (anymore)",IF(A298&lt;&gt;"",CONCATENATE("[",A298,"] = {wayshrines={")&amp;IF(K298&lt;&gt;"",CONCATENATE(K298,","),"")&amp;IF(L298&lt;&gt;"",CONCATENATE(L298,","),"")&amp;IF(M298&lt;&gt;"",CONCATENATE(M298,","),"")&amp;CONCATENATE("}")&amp;IF(VALUE(N298)&gt;0,CONCATENATE(", traitsNeeded=",N298),"")&amp;CONCATENATE(", dlcId=",IF(T298&lt;&gt;"",T298,"DLC_BASE_GAME")),""),"")</f>
        <v>[345] = {wayshrines={341,341,341,}, dlcId=DLC_DRAGON_BONES</v>
      </c>
      <c r="BD298" s="21" t="str">
        <f>IF(F298&lt;&gt;"Not in the game (anymore)",IF(A298&lt;&gt;"",IF(Q298&lt;&gt;"",CONCATENATE(", zoneIds={",Q298),"")&amp;IF(Z298&lt;&gt;"",CONCATENATE(",",Z298),"")&amp;IF(AF298&lt;&gt;"",CONCATENATE(",",AF298),"")&amp;IF(AK298&lt;&gt;"",CONCATENATE(",",AK298),"")&amp;IF(AP298&lt;&gt;"",CONCATENATE(",",AP298),"")&amp;IF(AU298&lt;&gt;"",CONCATENATE(",",AU298),"")&amp;IF(Q298&lt;&gt;"",CONCATENATE("}",""),"")&amp;IF(OR(I298="true",I298="false",I298&lt;&gt;""), CONCATENATE(", veteran=", I298), ""),""),"")</f>
        <v>, zoneIds={1009,92,92}, veteran=false</v>
      </c>
      <c r="BE298" s="21" t="str">
        <f>IF(F298&lt;&gt;"Not in the game (anymore)",IF(A298&lt;&gt;"",", setType="&amp;G298,"")&amp;IF(J298="true",", multiTrialSet=true",""),"")</f>
        <v>, setType=LIBSETS_SETTYPE_DUNGEON</v>
      </c>
      <c r="BF298" s="21" t="str">
        <f t="shared" si="8"/>
        <v/>
      </c>
      <c r="BG298" s="21" t="str">
        <f t="shared" si="9"/>
        <v>}, --Ulfnor\'s Favor / Ulfnors Gunst   [Fang Lair, Bangkorai, Bangkorai]</v>
      </c>
    </row>
    <row r="299" spans="1:59" x14ac:dyDescent="0.25">
      <c r="A299" s="12">
        <v>346</v>
      </c>
      <c r="B299" t="s">
        <v>1189</v>
      </c>
      <c r="C299" t="s">
        <v>2632</v>
      </c>
      <c r="D299" s="3">
        <f>A299</f>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C299" s="43" t="str">
        <f>IF(AB299&lt;&gt;"",IF(AB299&lt;&gt;"LIBSETS_DROP_MECHANIC_MONSTER_NAME",VLOOKUP(AB299,'LibSets constants'!$I$4:$L$1003,3,FALSE),""),"")</f>
        <v/>
      </c>
      <c r="AD299" s="43" t="str">
        <f>IF(AB299&lt;&gt;"",IF(AB299&lt;&gt;"LIBSETS_DROP_MECHANIC_MONSTER_NAME",VLOOKUP(AB299,'LibSets constants'!$I$4:$L$1003,4,FALSE),""),"")</f>
        <v/>
      </c>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IF(A299="???","--","")&amp;IF(F299&lt;&gt;"Not in the game (anymore)",IF(A299&lt;&gt;"",CONCATENATE("[",A299,"] = {wayshrines={")&amp;IF(K299&lt;&gt;"",CONCATENATE(K299,","),"")&amp;IF(L299&lt;&gt;"",CONCATENATE(L299,","),"")&amp;IF(M299&lt;&gt;"",CONCATENATE(M299,","),"")&amp;CONCATENATE("}")&amp;IF(VALUE(N299)&gt;0,CONCATENATE(", traitsNeeded=",N299),"")&amp;CONCATENATE(", dlcId=",IF(T299&lt;&gt;"",T299,"DLC_BASE_GAME")),""),"")</f>
        <v>[346] = {wayshrines={363,363,363,}, dlcId=DLC_DRAGON_BONES</v>
      </c>
      <c r="BD299" s="21" t="str">
        <f>IF(F299&lt;&gt;"Not in the game (anymore)",IF(A299&lt;&gt;"",IF(Q299&lt;&gt;"",CONCATENATE(", zoneIds={",Q299),"")&amp;IF(Z299&lt;&gt;"",CONCATENATE(",",Z299),"")&amp;IF(AF299&lt;&gt;"",CONCATENATE(",",AF299),"")&amp;IF(AK299&lt;&gt;"",CONCATENATE(",",AK299),"")&amp;IF(AP299&lt;&gt;"",CONCATENATE(",",AP299),"")&amp;IF(AU299&lt;&gt;"",CONCATENATE(",",AU299),"")&amp;IF(Q299&lt;&gt;"",CONCATENATE("}",""),"")&amp;IF(OR(I299="true",I299="false",I299&lt;&gt;""), CONCATENATE(", veteran=", I299), ""),""),"")</f>
        <v>, zoneIds={1010,19,19}, veteran=false</v>
      </c>
      <c r="BE299" s="21" t="str">
        <f>IF(F299&lt;&gt;"Not in the game (anymore)",IF(A299&lt;&gt;"",", setType="&amp;G299,"")&amp;IF(J299="true",", multiTrialSet=true",""),"")</f>
        <v>, setType=LIBSETS_SETTYPE_DUNGEON</v>
      </c>
      <c r="BF299" s="21" t="str">
        <f t="shared" si="8"/>
        <v>, isProcSetAllowedInPvP=1</v>
      </c>
      <c r="BG299" s="21" t="str">
        <f t="shared" si="9"/>
        <v>}, --Jorvuld\'s Guidance / Jorvulds Führung   [Scalecaller Peak, Stormhaven, Stormhaven]</v>
      </c>
    </row>
    <row r="300" spans="1:59" x14ac:dyDescent="0.25">
      <c r="A300" s="12">
        <v>347</v>
      </c>
      <c r="B300" t="s">
        <v>1190</v>
      </c>
      <c r="C300" t="s">
        <v>1191</v>
      </c>
      <c r="D300" s="3">
        <f>A300</f>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C300" s="43" t="str">
        <f>IF(AB300&lt;&gt;"",IF(AB300&lt;&gt;"LIBSETS_DROP_MECHANIC_MONSTER_NAME",VLOOKUP(AB300,'LibSets constants'!$I$4:$L$1003,3,FALSE),""),"")</f>
        <v/>
      </c>
      <c r="AD300" s="43" t="str">
        <f>IF(AB300&lt;&gt;"",IF(AB300&lt;&gt;"LIBSETS_DROP_MECHANIC_MONSTER_NAME",VLOOKUP(AB300,'LibSets constants'!$I$4:$L$1003,4,FALSE),""),"")</f>
        <v/>
      </c>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IF(A300="???","--","")&amp;IF(F300&lt;&gt;"Not in the game (anymore)",IF(A300&lt;&gt;"",CONCATENATE("[",A300,"] = {wayshrines={")&amp;IF(K300&lt;&gt;"",CONCATENATE(K300,","),"")&amp;IF(L300&lt;&gt;"",CONCATENATE(L300,","),"")&amp;IF(M300&lt;&gt;"",CONCATENATE(M300,","),"")&amp;CONCATENATE("}")&amp;IF(VALUE(N300)&gt;0,CONCATENATE(", traitsNeeded=",N300),"")&amp;CONCATENATE(", dlcId=",IF(T300&lt;&gt;"",T300,"DLC_BASE_GAME")),""),"")</f>
        <v>[347] = {wayshrines={363,363,363,}, dlcId=DLC_DRAGON_BONES</v>
      </c>
      <c r="BD300" s="21" t="str">
        <f>IF(F300&lt;&gt;"Not in the game (anymore)",IF(A300&lt;&gt;"",IF(Q300&lt;&gt;"",CONCATENATE(", zoneIds={",Q300),"")&amp;IF(Z300&lt;&gt;"",CONCATENATE(",",Z300),"")&amp;IF(AF300&lt;&gt;"",CONCATENATE(",",AF300),"")&amp;IF(AK300&lt;&gt;"",CONCATENATE(",",AK300),"")&amp;IF(AP300&lt;&gt;"",CONCATENATE(",",AP300),"")&amp;IF(AU300&lt;&gt;"",CONCATENATE(",",AU300),"")&amp;IF(Q300&lt;&gt;"",CONCATENATE("}",""),"")&amp;IF(OR(I300="true",I300="false",I300&lt;&gt;""), CONCATENATE(", veteran=", I300), ""),""),"")</f>
        <v>, zoneIds={1010,19,19}, veteran=false</v>
      </c>
      <c r="BE300" s="21" t="str">
        <f>IF(F300&lt;&gt;"Not in the game (anymore)",IF(A300&lt;&gt;"",", setType="&amp;G300,"")&amp;IF(J300="true",", multiTrialSet=true",""),"")</f>
        <v>, setType=LIBSETS_SETTYPE_DUNGEON</v>
      </c>
      <c r="BF300" s="21" t="str">
        <f t="shared" si="8"/>
        <v/>
      </c>
      <c r="BG300" s="21" t="str">
        <f t="shared" si="9"/>
        <v>}, --Plague Slinger / Seuchenschleuder   [Scalecaller Peak, Stormhaven, Stormhaven]</v>
      </c>
    </row>
    <row r="301" spans="1:59" x14ac:dyDescent="0.25">
      <c r="A301" s="12">
        <v>348</v>
      </c>
      <c r="B301" t="s">
        <v>1192</v>
      </c>
      <c r="C301" t="s">
        <v>1193</v>
      </c>
      <c r="D301" s="3">
        <f>A301</f>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C301" s="43" t="str">
        <f>IF(AB301&lt;&gt;"",IF(AB301&lt;&gt;"LIBSETS_DROP_MECHANIC_MONSTER_NAME",VLOOKUP(AB301,'LibSets constants'!$I$4:$L$1003,3,FALSE),""),"")</f>
        <v/>
      </c>
      <c r="AD301" s="43" t="str">
        <f>IF(AB301&lt;&gt;"",IF(AB301&lt;&gt;"LIBSETS_DROP_MECHANIC_MONSTER_NAME",VLOOKUP(AB301,'LibSets constants'!$I$4:$L$1003,4,FALSE),""),"")</f>
        <v/>
      </c>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IF(A301="???","--","")&amp;IF(F301&lt;&gt;"Not in the game (anymore)",IF(A301&lt;&gt;"",CONCATENATE("[",A301,"] = {wayshrines={")&amp;IF(K301&lt;&gt;"",CONCATENATE(K301,","),"")&amp;IF(L301&lt;&gt;"",CONCATENATE(L301,","),"")&amp;IF(M301&lt;&gt;"",CONCATENATE(M301,","),"")&amp;CONCATENATE("}")&amp;IF(VALUE(N301)&gt;0,CONCATENATE(", traitsNeeded=",N301),"")&amp;CONCATENATE(", dlcId=",IF(T301&lt;&gt;"",T301,"DLC_BASE_GAME")),""),"")</f>
        <v>[348] = {wayshrines={363,363,363,}, dlcId=DLC_DRAGON_BONES</v>
      </c>
      <c r="BD301" s="21" t="str">
        <f>IF(F301&lt;&gt;"Not in the game (anymore)",IF(A301&lt;&gt;"",IF(Q301&lt;&gt;"",CONCATENATE(", zoneIds={",Q301),"")&amp;IF(Z301&lt;&gt;"",CONCATENATE(",",Z301),"")&amp;IF(AF301&lt;&gt;"",CONCATENATE(",",AF301),"")&amp;IF(AK301&lt;&gt;"",CONCATENATE(",",AK301),"")&amp;IF(AP301&lt;&gt;"",CONCATENATE(",",AP301),"")&amp;IF(AU301&lt;&gt;"",CONCATENATE(",",AU301),"")&amp;IF(Q301&lt;&gt;"",CONCATENATE("}",""),"")&amp;IF(OR(I301="true",I301="false",I301&lt;&gt;""), CONCATENATE(", veteran=", I301), ""),""),"")</f>
        <v>, zoneIds={1010,19,19}, veteran=false</v>
      </c>
      <c r="BE301" s="21" t="str">
        <f>IF(F301&lt;&gt;"Not in the game (anymore)",IF(A301&lt;&gt;"",", setType="&amp;G301,"")&amp;IF(J301="true",", multiTrialSet=true",""),"")</f>
        <v>, setType=LIBSETS_SETTYPE_DUNGEON</v>
      </c>
      <c r="BF301" s="21" t="str">
        <f t="shared" si="8"/>
        <v/>
      </c>
      <c r="BG301" s="21" t="str">
        <f t="shared" si="9"/>
        <v>}, --Curse of Doylemish / Fluch von Doylemish   [Scalecaller Peak, Stormhaven, Stormhaven]</v>
      </c>
    </row>
    <row r="302" spans="1:59" x14ac:dyDescent="0.25">
      <c r="A302" s="5">
        <v>349</v>
      </c>
      <c r="B302" t="s">
        <v>30</v>
      </c>
      <c r="C302" t="s">
        <v>30</v>
      </c>
      <c r="D302" s="3">
        <f>A302</f>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IF(A302="???","--","")&amp;IF(F302&lt;&gt;"Not in the game (anymore)",IF(A302&lt;&gt;"",CONCATENATE("[",A302,"] = {wayshrines={")&amp;IF(K302&lt;&gt;"",CONCATENATE(K302,","),"")&amp;IF(L302&lt;&gt;"",CONCATENATE(L302,","),"")&amp;IF(M302&lt;&gt;"",CONCATENATE(M302,","),"")&amp;CONCATENATE("}")&amp;IF(VALUE(N302)&gt;0,CONCATENATE(", traitsNeeded=",N302),"")&amp;CONCATENATE(", dlcId=",IF(T302&lt;&gt;"",T302,"DLC_BASE_GAME")),""),"")</f>
        <v>[349] = {wayshrines={341,341,341,}, dlcId=DLC_DRAGON_BONES</v>
      </c>
      <c r="BD302" s="21" t="str">
        <f>IF(F302&lt;&gt;"Not in the game (anymore)",IF(A302&lt;&gt;"",IF(Q302&lt;&gt;"",CONCATENATE(", zoneIds={",Q302),"")&amp;IF(Z302&lt;&gt;"",CONCATENATE(",",Z302),"")&amp;IF(AF302&lt;&gt;"",CONCATENATE(",",AF302),"")&amp;IF(AK302&lt;&gt;"",CONCATENATE(",",AK302),"")&amp;IF(AP302&lt;&gt;"",CONCATENATE(",",AP302),"")&amp;IF(AU302&lt;&gt;"",CONCATENATE(",",AU302),"")&amp;IF(Q302&lt;&gt;"",CONCATENATE("}",""),"")&amp;IF(OR(I302="true",I302="false",I302&lt;&gt;""), CONCATENATE(", veteran=", I302), ""),""),"")</f>
        <v>, zoneIds={1009,92,92}, veteran={[EQUIP_TYPE_HEAD]=true, [EQUIP_TYPE_SHOULDERS]=false}</v>
      </c>
      <c r="BE302" s="21" t="str">
        <f>IF(F302&lt;&gt;"Not in the game (anymore)",IF(A302&lt;&gt;"",", setType="&amp;G302,"")&amp;IF(J302="true",", multiTrialSet=true",""),"")</f>
        <v>, setType=LIBSETS_SETTYPE_MONSTER</v>
      </c>
      <c r="BF302" s="21" t="str">
        <f t="shared" si="8"/>
        <v>, dropMechanic={LIBSETS_DROP_MECHANIC_MONSTER_NAME}, dropMechanicNames={['en']={'Thurvokun',},['de']={'Thurvokun',},}</v>
      </c>
      <c r="BG302" s="21" t="str">
        <f t="shared" si="9"/>
        <v>}, --Thurvokun / Thurvokun   [Fang Lair, Bangkorai, Bangkorai]</v>
      </c>
    </row>
    <row r="303" spans="1:59" x14ac:dyDescent="0.25">
      <c r="A303" s="5">
        <v>350</v>
      </c>
      <c r="B303" t="s">
        <v>34</v>
      </c>
      <c r="C303" t="s">
        <v>34</v>
      </c>
      <c r="D303" s="3">
        <f>A303</f>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B303" s="39"/>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IF(A303="???","--","")&amp;IF(F303&lt;&gt;"Not in the game (anymore)",IF(A303&lt;&gt;"",CONCATENATE("[",A303,"] = {wayshrines={")&amp;IF(K303&lt;&gt;"",CONCATENATE(K303,","),"")&amp;IF(L303&lt;&gt;"",CONCATENATE(L303,","),"")&amp;IF(M303&lt;&gt;"",CONCATENATE(M303,","),"")&amp;CONCATENATE("}")&amp;IF(VALUE(N303)&gt;0,CONCATENATE(", traitsNeeded=",N303),"")&amp;CONCATENATE(", dlcId=",IF(T303&lt;&gt;"",T303,"DLC_BASE_GAME")),""),"")</f>
        <v>[350] = {wayshrines={363,363,363,}, dlcId=DLC_DRAGON_BONES</v>
      </c>
      <c r="BD303" s="21" t="str">
        <f>IF(F303&lt;&gt;"Not in the game (anymore)",IF(A303&lt;&gt;"",IF(Q303&lt;&gt;"",CONCATENATE(", zoneIds={",Q303),"")&amp;IF(Z303&lt;&gt;"",CONCATENATE(",",Z303),"")&amp;IF(AF303&lt;&gt;"",CONCATENATE(",",AF303),"")&amp;IF(AK303&lt;&gt;"",CONCATENATE(",",AK303),"")&amp;IF(AP303&lt;&gt;"",CONCATENATE(",",AP303),"")&amp;IF(AU303&lt;&gt;"",CONCATENATE(",",AU303),"")&amp;IF(Q303&lt;&gt;"",CONCATENATE("}",""),"")&amp;IF(OR(I303="true",I303="false",I303&lt;&gt;""), CONCATENATE(", veteran=", I303), ""),""),"")</f>
        <v>, zoneIds={1010,19,19}, veteran={[EQUIP_TYPE_HEAD]=true, [EQUIP_TYPE_SHOULDERS]=false}</v>
      </c>
      <c r="BE303" s="21" t="str">
        <f>IF(F303&lt;&gt;"Not in the game (anymore)",IF(A303&lt;&gt;"",", setType="&amp;G303,"")&amp;IF(J303="true",", multiTrialSet=true",""),"")</f>
        <v>, setType=LIBSETS_SETTYPE_MONSTER</v>
      </c>
      <c r="BF303" s="21" t="str">
        <f t="shared" si="8"/>
        <v>, dropMechanic={LIBSETS_DROP_MECHANIC_MONSTER_NAME}, dropMechanicNames={['en']={'Zaan',},['de']={'Zaan',},}</v>
      </c>
      <c r="BG303" s="21" t="str">
        <f t="shared" si="9"/>
        <v>}, --Zaan / Zaan   [Scalecaller Peak, Stormhaven, Stormhaven]</v>
      </c>
    </row>
    <row r="304" spans="1:59" x14ac:dyDescent="0.25">
      <c r="A304" s="5">
        <v>351</v>
      </c>
      <c r="B304" t="s">
        <v>1194</v>
      </c>
      <c r="C304" t="s">
        <v>1195</v>
      </c>
      <c r="D304" s="3">
        <f>A304</f>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C304" s="43" t="str">
        <f>IF(AB304&lt;&gt;"",IF(AB304&lt;&gt;"LIBSETS_DROP_MECHANIC_MONSTER_NAME",VLOOKUP(AB304,'LibSets constants'!$I$4:$L$1003,3,FALSE),""),"")</f>
        <v/>
      </c>
      <c r="AD304" s="43" t="str">
        <f>IF(AB304&lt;&gt;"",IF(AB304&lt;&gt;"LIBSETS_DROP_MECHANIC_MONSTER_NAME",VLOOKUP(AB304,'LibSets constants'!$I$4:$L$1003,4,FALSE),""),"")</f>
        <v/>
      </c>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IF(A304="???","--","")&amp;IF(F304&lt;&gt;"Not in the game (anymore)",IF(A304&lt;&gt;"",CONCATENATE("[",A304,"] = {wayshrines={")&amp;IF(K304&lt;&gt;"",CONCATENATE(K304,","),"")&amp;IF(L304&lt;&gt;"",CONCATENATE(L304,","),"")&amp;IF(M304&lt;&gt;"",CONCATENATE(M304,","),"")&amp;CONCATENATE("}")&amp;IF(VALUE(N304)&gt;0,CONCATENATE(", traitsNeeded=",N304),"")&amp;CONCATENATE(", dlcId=",IF(T304&lt;&gt;"",T304,"DLC_BASE_GAME")),""),"")</f>
        <v>[351] = {wayshrines={339,339,339,}, traitsNeeded=6, dlcId=DLC_CLOCKWORK_CITY</v>
      </c>
      <c r="BD304" s="21" t="str">
        <f>IF(F304&lt;&gt;"Not in the game (anymore)",IF(A304&lt;&gt;"",IF(Q304&lt;&gt;"",CONCATENATE(", zoneIds={",Q304),"")&amp;IF(Z304&lt;&gt;"",CONCATENATE(",",Z304),"")&amp;IF(AF304&lt;&gt;"",CONCATENATE(",",AF304),"")&amp;IF(AK304&lt;&gt;"",CONCATENATE(",",AK304),"")&amp;IF(AP304&lt;&gt;"",CONCATENATE(",",AP304),"")&amp;IF(AU304&lt;&gt;"",CONCATENATE(",",AU304),"")&amp;IF(Q304&lt;&gt;"",CONCATENATE("}",""),"")&amp;IF(OR(I304="true",I304="false",I304&lt;&gt;""), CONCATENATE(", veteran=", I304), ""),""),"")</f>
        <v>, zoneIds={980,980,980}, veteran=false</v>
      </c>
      <c r="BE304" s="21" t="str">
        <f>IF(F304&lt;&gt;"Not in the game (anymore)",IF(A304&lt;&gt;"",", setType="&amp;G304,"")&amp;IF(J304="true",", multiTrialSet=true",""),"")</f>
        <v>, setType=LIBSETS_SETTYPE_CRAFTED</v>
      </c>
      <c r="BF304" s="21" t="str">
        <f t="shared" si="8"/>
        <v>, isProcSetAllowedInPvP=1</v>
      </c>
      <c r="BG304" s="21" t="str">
        <f t="shared" si="9"/>
        <v>}, --Innate Axiom / Kernaxiom   [Clockwork City, Clockwork City, Clockwork City]</v>
      </c>
    </row>
    <row r="305" spans="1:59" x14ac:dyDescent="0.25">
      <c r="A305" s="5">
        <v>352</v>
      </c>
      <c r="B305" t="s">
        <v>1196</v>
      </c>
      <c r="C305" t="s">
        <v>1197</v>
      </c>
      <c r="D305" s="3">
        <f>A305</f>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C305" s="3" t="str">
        <f>IF(AB305&lt;&gt;"",IF(AB305&lt;&gt;"LIBSETS_DROP_MECHANIC_MONSTER_NAME",VLOOKUP(AB305,'LibSets constants'!$I$4:$L$1003,3,FALSE),""),"")</f>
        <v/>
      </c>
      <c r="AD305" s="3" t="str">
        <f>IF(AB305&lt;&gt;"",IF(AB305&lt;&gt;"LIBSETS_DROP_MECHANIC_MONSTER_NAME",VLOOKUP(AB305,'LibSets constants'!$I$4:$L$1003,4,FALSE),""),"")</f>
        <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IF(A305="???","--","")&amp;IF(F305&lt;&gt;"Not in the game (anymore)",IF(A305&lt;&gt;"",CONCATENATE("[",A305,"] = {wayshrines={")&amp;IF(K305&lt;&gt;"",CONCATENATE(K305,","),"")&amp;IF(L305&lt;&gt;"",CONCATENATE(L305,","),"")&amp;IF(M305&lt;&gt;"",CONCATENATE(M305,","),"")&amp;CONCATENATE("}")&amp;IF(VALUE(N305)&gt;0,CONCATENATE(", traitsNeeded=",N305),"")&amp;CONCATENATE(", dlcId=",IF(T305&lt;&gt;"",T305,"DLC_BASE_GAME")),""),"")</f>
        <v>[352] = {wayshrines={337,337,337,}, traitsNeeded=2, dlcId=DLC_CLOCKWORK_CITY</v>
      </c>
      <c r="BD305" s="21" t="str">
        <f>IF(F305&lt;&gt;"Not in the game (anymore)",IF(A305&lt;&gt;"",IF(Q305&lt;&gt;"",CONCATENATE(", zoneIds={",Q305),"")&amp;IF(Z305&lt;&gt;"",CONCATENATE(",",Z305),"")&amp;IF(AF305&lt;&gt;"",CONCATENATE(",",AF305),"")&amp;IF(AK305&lt;&gt;"",CONCATENATE(",",AK305),"")&amp;IF(AP305&lt;&gt;"",CONCATENATE(",",AP305),"")&amp;IF(AU305&lt;&gt;"",CONCATENATE(",",AU305),"")&amp;IF(Q305&lt;&gt;"",CONCATENATE("}",""),"")&amp;IF(OR(I305="true",I305="false",I305&lt;&gt;""), CONCATENATE(", veteran=", I305), ""),""),"")</f>
        <v>, zoneIds={980,980,980}, veteran=false</v>
      </c>
      <c r="BE305" s="21" t="str">
        <f>IF(F305&lt;&gt;"Not in the game (anymore)",IF(A305&lt;&gt;"",", setType="&amp;G305,"")&amp;IF(J305="true",", multiTrialSet=true",""),"")</f>
        <v>, setType=LIBSETS_SETTYPE_CRAFTED</v>
      </c>
      <c r="BF305" s="21" t="str">
        <f t="shared" si="8"/>
        <v>, isProcSetAllowedInPvP=1</v>
      </c>
      <c r="BG305" s="21" t="str">
        <f t="shared" si="9"/>
        <v>}, --Fortified Brass / Messingpanzer   [Clockwork City, Clockwork City, Clockwork City]</v>
      </c>
    </row>
    <row r="306" spans="1:59" x14ac:dyDescent="0.25">
      <c r="A306" s="5">
        <v>353</v>
      </c>
      <c r="B306" t="s">
        <v>1198</v>
      </c>
      <c r="C306" t="s">
        <v>1199</v>
      </c>
      <c r="D306" s="3">
        <f>A306</f>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C306" s="3" t="str">
        <f>IF(AB306&lt;&gt;"",IF(AB306&lt;&gt;"LIBSETS_DROP_MECHANIC_MONSTER_NAME",VLOOKUP(AB306,'LibSets constants'!$I$4:$L$1003,3,FALSE),""),"")</f>
        <v/>
      </c>
      <c r="AD306" s="3" t="str">
        <f>IF(AB306&lt;&gt;"",IF(AB306&lt;&gt;"LIBSETS_DROP_MECHANIC_MONSTER_NAME",VLOOKUP(AB306,'LibSets constants'!$I$4:$L$1003,4,FALSE),""),"")</f>
        <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IF(A306="???","--","")&amp;IF(F306&lt;&gt;"Not in the game (anymore)",IF(A306&lt;&gt;"",CONCATENATE("[",A306,"] = {wayshrines={")&amp;IF(K306&lt;&gt;"",CONCATENATE(K306,","),"")&amp;IF(L306&lt;&gt;"",CONCATENATE(L306,","),"")&amp;IF(M306&lt;&gt;"",CONCATENATE(M306,","),"")&amp;CONCATENATE("}")&amp;IF(VALUE(N306)&gt;0,CONCATENATE(", traitsNeeded=",N306),"")&amp;CONCATENATE(", dlcId=",IF(T306&lt;&gt;"",T306,"DLC_BASE_GAME")),""),"")</f>
        <v>[353] = {wayshrines={338,338,338,}, traitsNeeded=4, dlcId=DLC_CLOCKWORK_CITY</v>
      </c>
      <c r="BD306" s="21" t="str">
        <f>IF(F306&lt;&gt;"Not in the game (anymore)",IF(A306&lt;&gt;"",IF(Q306&lt;&gt;"",CONCATENATE(", zoneIds={",Q306),"")&amp;IF(Z306&lt;&gt;"",CONCATENATE(",",Z306),"")&amp;IF(AF306&lt;&gt;"",CONCATENATE(",",AF306),"")&amp;IF(AK306&lt;&gt;"",CONCATENATE(",",AK306),"")&amp;IF(AP306&lt;&gt;"",CONCATENATE(",",AP306),"")&amp;IF(AU306&lt;&gt;"",CONCATENATE(",",AU306),"")&amp;IF(Q306&lt;&gt;"",CONCATENATE("}",""),"")&amp;IF(OR(I306="true",I306="false",I306&lt;&gt;""), CONCATENATE(", veteran=", I306), ""),""),"")</f>
        <v>, zoneIds={980,980,980}, veteran=false</v>
      </c>
      <c r="BE306" s="21" t="str">
        <f>IF(F306&lt;&gt;"Not in the game (anymore)",IF(A306&lt;&gt;"",", setType="&amp;G306,"")&amp;IF(J306="true",", multiTrialSet=true",""),"")</f>
        <v>, setType=LIBSETS_SETTYPE_CRAFTED</v>
      </c>
      <c r="BF306" s="21" t="str">
        <f t="shared" si="8"/>
        <v/>
      </c>
      <c r="BG306" s="21" t="str">
        <f t="shared" si="9"/>
        <v>}, --Mechanical Acuity / Mechanikblick   [Clockwork City, Clockwork City, Clockwork City]</v>
      </c>
    </row>
    <row r="307" spans="1:59" x14ac:dyDescent="0.25">
      <c r="A307" s="12">
        <v>354</v>
      </c>
      <c r="B307" t="s">
        <v>1200</v>
      </c>
      <c r="C307" t="s">
        <v>1201</v>
      </c>
      <c r="D307" s="3">
        <f>A307</f>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t="str">
        <f>IF(AND(G307&lt;&gt;"LIBSETS_SETTYPE_BATTLEGROUND",G307&lt;&gt;"LIBSETS_SETTYPE_SPECIAL"),IF(AL307&lt;&gt;"",VLOOKUP(AL307,'ESO zone constants'!$D$3:$H$4953,5,FALSE),""),"")</f>
        <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IF(A307="???","--","")&amp;IF(F307&lt;&gt;"Not in the game (anymore)",IF(A307&lt;&gt;"",CONCATENATE("[",A307,"] = {wayshrines={")&amp;IF(K307&lt;&gt;"",CONCATENATE(K307,","),"")&amp;IF(L307&lt;&gt;"",CONCATENATE(L307,","),"")&amp;IF(M307&lt;&gt;"",CONCATENATE(M307,","),"")&amp;CONCATENATE("}")&amp;IF(VALUE(N307)&gt;0,CONCATENATE(", traitsNeeded=",N307),"")&amp;CONCATENATE(", dlcId=",IF(T307&lt;&gt;"",T307,"DLC_BASE_GAME")),""),"")</f>
        <v>[354] = {wayshrines={338,338,338,}, dlcId=DLC_CLOCKWORK_CITY</v>
      </c>
      <c r="BD307" s="21" t="str">
        <f>IF(F307&lt;&gt;"Not in the game (anymore)",IF(A307&lt;&gt;"",IF(Q307&lt;&gt;"",CONCATENATE(", zoneIds={",Q307),"")&amp;IF(Z307&lt;&gt;"",CONCATENATE(",",Z307),"")&amp;IF(AF307&lt;&gt;"",CONCATENATE(",",AF307),"")&amp;IF(AK307&lt;&gt;"",CONCATENATE(",",AK307),"")&amp;IF(AP307&lt;&gt;"",CONCATENATE(",",AP307),"")&amp;IF(AU307&lt;&gt;"",CONCATENATE(",",AU307),"")&amp;IF(Q307&lt;&gt;"",CONCATENATE("}",""),"")&amp;IF(OR(I307="true",I307="false",I307&lt;&gt;""), CONCATENATE(", veteran=", I307), ""),""),"")</f>
        <v>, zoneIds={980,980,980}, veteran=false</v>
      </c>
      <c r="BE307" s="21" t="str">
        <f>IF(F307&lt;&gt;"Not in the game (anymore)",IF(A307&lt;&gt;"",", setType="&amp;G307,"")&amp;IF(J307="true",", multiTrialSet=true",""),"")</f>
        <v>, setType=LIBSETS_SETTYPE_OVERLAND</v>
      </c>
      <c r="BF307" s="21" t="str">
        <f t="shared" si="8"/>
        <v>, dropMechanic={LIBSETS_DROP_MECHANIC_OVERLAND_BOSS_DELVE,LIBSETS_DROP_MECHANIC_OVERLAND_WORLDBOSS,LIBSETS_DROP_MECHANIC_OVERLAND_BOSS_PUBLIC_DUNGEON,LIBSETS_DROP_MECHANIC_OVERLAND_CHEST}</v>
      </c>
      <c r="BG307" s="21" t="str">
        <f t="shared" si="9"/>
        <v>}, --Mad Tinkerer / Wahntüftler   [Clockwork City, Clockwork City, Clockwork City]</v>
      </c>
    </row>
    <row r="308" spans="1:59" x14ac:dyDescent="0.25">
      <c r="A308" s="12">
        <v>355</v>
      </c>
      <c r="B308" t="s">
        <v>1202</v>
      </c>
      <c r="C308" t="s">
        <v>1203</v>
      </c>
      <c r="D308" s="3">
        <f>A308</f>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t="str">
        <f>IF(AND(G308&lt;&gt;"LIBSETS_SETTYPE_BATTLEGROUND",G308&lt;&gt;"LIBSETS_SETTYPE_SPECIAL"),IF(AL308&lt;&gt;"",VLOOKUP(AL308,'ESO zone constants'!$D$3:$H$4953,5,FALSE),""),"")</f>
        <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IF(A308="???","--","")&amp;IF(F308&lt;&gt;"Not in the game (anymore)",IF(A308&lt;&gt;"",CONCATENATE("[",A308,"] = {wayshrines={")&amp;IF(K308&lt;&gt;"",CONCATENATE(K308,","),"")&amp;IF(L308&lt;&gt;"",CONCATENATE(L308,","),"")&amp;IF(M308&lt;&gt;"",CONCATENATE(M308,","),"")&amp;CONCATENATE("}")&amp;IF(VALUE(N308)&gt;0,CONCATENATE(", traitsNeeded=",N308),"")&amp;CONCATENATE(", dlcId=",IF(T308&lt;&gt;"",T308,"DLC_BASE_GAME")),""),"")</f>
        <v>[355] = {wayshrines={338,338,338,}, dlcId=DLC_CLOCKWORK_CITY</v>
      </c>
      <c r="BD308" s="21" t="str">
        <f>IF(F308&lt;&gt;"Not in the game (anymore)",IF(A308&lt;&gt;"",IF(Q308&lt;&gt;"",CONCATENATE(", zoneIds={",Q308),"")&amp;IF(Z308&lt;&gt;"",CONCATENATE(",",Z308),"")&amp;IF(AF308&lt;&gt;"",CONCATENATE(",",AF308),"")&amp;IF(AK308&lt;&gt;"",CONCATENATE(",",AK308),"")&amp;IF(AP308&lt;&gt;"",CONCATENATE(",",AP308),"")&amp;IF(AU308&lt;&gt;"",CONCATENATE(",",AU308),"")&amp;IF(Q308&lt;&gt;"",CONCATENATE("}",""),"")&amp;IF(OR(I308="true",I308="false",I308&lt;&gt;""), CONCATENATE(", veteran=", I308), ""),""),"")</f>
        <v>, zoneIds={980,980,980}, veteran=false</v>
      </c>
      <c r="BE308" s="21" t="str">
        <f>IF(F308&lt;&gt;"Not in the game (anymore)",IF(A308&lt;&gt;"",", setType="&amp;G308,"")&amp;IF(J308="true",", multiTrialSet=true",""),"")</f>
        <v>, setType=LIBSETS_SETTYPE_OVERLAND</v>
      </c>
      <c r="BF308" s="21" t="str">
        <f t="shared" si="8"/>
        <v>, dropMechanic={LIBSETS_DROP_MECHANIC_OVERLAND_BOSS_DELVE,LIBSETS_DROP_MECHANIC_OVERLAND_WORLDBOSS,LIBSETS_DROP_MECHANIC_OVERLAND_BOSS_PUBLIC_DUNGEON,LIBSETS_DROP_MECHANIC_OVERLAND_CHEST}</v>
      </c>
      <c r="BG308" s="21" t="str">
        <f t="shared" si="9"/>
        <v>}, --Unfathomable Darkness / Unermessliche Dunkelheit   [Clockwork City, Clockwork City, Clockwork City]</v>
      </c>
    </row>
    <row r="309" spans="1:59" x14ac:dyDescent="0.25">
      <c r="A309" s="12">
        <v>356</v>
      </c>
      <c r="B309" t="s">
        <v>1204</v>
      </c>
      <c r="C309" t="s">
        <v>1205</v>
      </c>
      <c r="D309" s="3">
        <f>A309</f>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t="str">
        <f>IF(AND(G309&lt;&gt;"LIBSETS_SETTYPE_BATTLEGROUND",G309&lt;&gt;"LIBSETS_SETTYPE_SPECIAL"),IF(AL309&lt;&gt;"",VLOOKUP(AL309,'ESO zone constants'!$D$3:$H$4953,5,FALSE),""),"")</f>
        <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IF(A309="???","--","")&amp;IF(F309&lt;&gt;"Not in the game (anymore)",IF(A309&lt;&gt;"",CONCATENATE("[",A309,"] = {wayshrines={")&amp;IF(K309&lt;&gt;"",CONCATENATE(K309,","),"")&amp;IF(L309&lt;&gt;"",CONCATENATE(L309,","),"")&amp;IF(M309&lt;&gt;"",CONCATENATE(M309,","),"")&amp;CONCATENATE("}")&amp;IF(VALUE(N309)&gt;0,CONCATENATE(", traitsNeeded=",N309),"")&amp;CONCATENATE(", dlcId=",IF(T309&lt;&gt;"",T309,"DLC_BASE_GAME")),""),"")</f>
        <v>[356] = {wayshrines={338,338,338,}, dlcId=DLC_CLOCKWORK_CITY</v>
      </c>
      <c r="BD309" s="21" t="str">
        <f>IF(F309&lt;&gt;"Not in the game (anymore)",IF(A309&lt;&gt;"",IF(Q309&lt;&gt;"",CONCATENATE(", zoneIds={",Q309),"")&amp;IF(Z309&lt;&gt;"",CONCATENATE(",",Z309),"")&amp;IF(AF309&lt;&gt;"",CONCATENATE(",",AF309),"")&amp;IF(AK309&lt;&gt;"",CONCATENATE(",",AK309),"")&amp;IF(AP309&lt;&gt;"",CONCATENATE(",",AP309),"")&amp;IF(AU309&lt;&gt;"",CONCATENATE(",",AU309),"")&amp;IF(Q309&lt;&gt;"",CONCATENATE("}",""),"")&amp;IF(OR(I309="true",I309="false",I309&lt;&gt;""), CONCATENATE(", veteran=", I309), ""),""),"")</f>
        <v>, zoneIds={980,980,980}, veteran=false</v>
      </c>
      <c r="BE309" s="21" t="str">
        <f>IF(F309&lt;&gt;"Not in the game (anymore)",IF(A309&lt;&gt;"",", setType="&amp;G309,"")&amp;IF(J309="true",", multiTrialSet=true",""),"")</f>
        <v>, setType=LIBSETS_SETTYPE_OVERLAND</v>
      </c>
      <c r="BF309" s="21" t="str">
        <f t="shared" si="8"/>
        <v>, dropMechanic={LIBSETS_DROP_MECHANIC_OVERLAND_BOSS_DELVE,LIBSETS_DROP_MECHANIC_OVERLAND_WORLDBOSS,LIBSETS_DROP_MECHANIC_OVERLAND_BOSS_PUBLIC_DUNGEON,LIBSETS_DROP_MECHANIC_OVERLAND_CHEST}</v>
      </c>
      <c r="BG309" s="21" t="str">
        <f t="shared" si="9"/>
        <v>}, --Livewire / Stromschlag   [Clockwork City, Clockwork City, Clockwork City]</v>
      </c>
    </row>
    <row r="310" spans="1:59" x14ac:dyDescent="0.25">
      <c r="A310" s="12">
        <v>357</v>
      </c>
      <c r="B310" t="s">
        <v>1206</v>
      </c>
      <c r="C310" t="s">
        <v>1207</v>
      </c>
      <c r="D310" s="3">
        <f>A310</f>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110" t="s">
        <v>3352</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IF(A310="???","--","")&amp;IF(F310&lt;&gt;"Not in the game (anymore)",IF(A310&lt;&gt;"",CONCATENATE("[",A310,"] = {wayshrines={")&amp;IF(K310&lt;&gt;"",CONCATENATE(K310,","),"")&amp;IF(L310&lt;&gt;"",CONCATENATE(L310,","),"")&amp;IF(M310&lt;&gt;"",CONCATENATE(M310,","),"")&amp;CONCATENATE("}")&amp;IF(VALUE(N310)&gt;0,CONCATENATE(", traitsNeeded=",N310),"")&amp;CONCATENATE(", dlcId=",IF(T310&lt;&gt;"",T310,"DLC_BASE_GAME")),""),"")</f>
        <v>[357] = {wayshrines={346,346,346,}, dlcId=DLC_CLOCKWORK_CITY</v>
      </c>
      <c r="BD310" s="21" t="str">
        <f>IF(F310&lt;&gt;"Not in the game (anymore)",IF(A310&lt;&gt;"",IF(Q310&lt;&gt;"",CONCATENATE(", zoneIds={",Q310),"")&amp;IF(Z310&lt;&gt;"",CONCATENATE(",",Z310),"")&amp;IF(AF310&lt;&gt;"",CONCATENATE(",",AF310),"")&amp;IF(AK310&lt;&gt;"",CONCATENATE(",",AK310),"")&amp;IF(AP310&lt;&gt;"",CONCATENATE(",",AP310),"")&amp;IF(AU310&lt;&gt;"",CONCATENATE(",",AU310),"")&amp;IF(Q310&lt;&gt;"",CONCATENATE("}",""),"")&amp;IF(OR(I310="true",I310="false",I310&lt;&gt;""), CONCATENATE(", veteran=", I310), ""),""),"")</f>
        <v>, zoneIds={1000,980,980}, veteran=true</v>
      </c>
      <c r="BE310" s="21" t="str">
        <f>IF(F310&lt;&gt;"Not in the game (anymore)",IF(A310&lt;&gt;"",", setType="&amp;G310,"")&amp;IF(J310="true",", multiTrialSet=true",""),"")</f>
        <v>, setType=LIBSETS_SETTYPE_TRIAL</v>
      </c>
      <c r="BF310" s="21" t="str">
        <f t="shared" si="8"/>
        <v>, dropMechanic={LIBSETS_DROP_MECHANIC_TRIAL_BOSS}</v>
      </c>
      <c r="BG310" s="21" t="str">
        <f t="shared" si="9"/>
        <v>}, --Disciplined Slash (Perfected) / Disziplinierter Schnitt (vollendet)   [Asylum Sanctorium, Clockwork City, Clockwork City]</v>
      </c>
    </row>
    <row r="311" spans="1:59" x14ac:dyDescent="0.25">
      <c r="A311" s="12">
        <v>358</v>
      </c>
      <c r="B311" t="s">
        <v>1208</v>
      </c>
      <c r="C311" t="s">
        <v>1209</v>
      </c>
      <c r="D311" s="3">
        <f>A311</f>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110" t="s">
        <v>3352</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IF(A311="???","--","")&amp;IF(F311&lt;&gt;"Not in the game (anymore)",IF(A311&lt;&gt;"",CONCATENATE("[",A311,"] = {wayshrines={")&amp;IF(K311&lt;&gt;"",CONCATENATE(K311,","),"")&amp;IF(L311&lt;&gt;"",CONCATENATE(L311,","),"")&amp;IF(M311&lt;&gt;"",CONCATENATE(M311,","),"")&amp;CONCATENATE("}")&amp;IF(VALUE(N311)&gt;0,CONCATENATE(", traitsNeeded=",N311),"")&amp;CONCATENATE(", dlcId=",IF(T311&lt;&gt;"",T311,"DLC_BASE_GAME")),""),"")</f>
        <v>[358] = {wayshrines={346,346,346,}, dlcId=DLC_CLOCKWORK_CITY</v>
      </c>
      <c r="BD311" s="21" t="str">
        <f>IF(F311&lt;&gt;"Not in the game (anymore)",IF(A311&lt;&gt;"",IF(Q311&lt;&gt;"",CONCATENATE(", zoneIds={",Q311),"")&amp;IF(Z311&lt;&gt;"",CONCATENATE(",",Z311),"")&amp;IF(AF311&lt;&gt;"",CONCATENATE(",",AF311),"")&amp;IF(AK311&lt;&gt;"",CONCATENATE(",",AK311),"")&amp;IF(AP311&lt;&gt;"",CONCATENATE(",",AP311),"")&amp;IF(AU311&lt;&gt;"",CONCATENATE(",",AU311),"")&amp;IF(Q311&lt;&gt;"",CONCATENATE("}",""),"")&amp;IF(OR(I311="true",I311="false",I311&lt;&gt;""), CONCATENATE(", veteran=", I311), ""),""),"")</f>
        <v>, zoneIds={1000,980,980}, veteran=true</v>
      </c>
      <c r="BE311" s="21" t="str">
        <f>IF(F311&lt;&gt;"Not in the game (anymore)",IF(A311&lt;&gt;"",", setType="&amp;G311,"")&amp;IF(J311="true",", multiTrialSet=true",""),"")</f>
        <v>, setType=LIBSETS_SETTYPE_TRIAL</v>
      </c>
      <c r="BF311" s="21" t="str">
        <f t="shared" si="8"/>
        <v>, dropMechanic={LIBSETS_DROP_MECHANIC_TRIAL_BOSS}</v>
      </c>
      <c r="BG311" s="21" t="str">
        <f t="shared" si="9"/>
        <v>}, --Defensive Position (Perfected) / Defensive Position (vollendet)   [Asylum Sanctorium, Clockwork City, Clockwork City]</v>
      </c>
    </row>
    <row r="312" spans="1:59" x14ac:dyDescent="0.25">
      <c r="A312" s="12">
        <v>359</v>
      </c>
      <c r="B312" t="s">
        <v>1210</v>
      </c>
      <c r="C312" t="s">
        <v>1211</v>
      </c>
      <c r="D312" s="3">
        <f>A312</f>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110" t="s">
        <v>3352</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IF(A312="???","--","")&amp;IF(F312&lt;&gt;"Not in the game (anymore)",IF(A312&lt;&gt;"",CONCATENATE("[",A312,"] = {wayshrines={")&amp;IF(K312&lt;&gt;"",CONCATENATE(K312,","),"")&amp;IF(L312&lt;&gt;"",CONCATENATE(L312,","),"")&amp;IF(M312&lt;&gt;"",CONCATENATE(M312,","),"")&amp;CONCATENATE("}")&amp;IF(VALUE(N312)&gt;0,CONCATENATE(", traitsNeeded=",N312),"")&amp;CONCATENATE(", dlcId=",IF(T312&lt;&gt;"",T312,"DLC_BASE_GAME")),""),"")</f>
        <v>[359] = {wayshrines={346,346,346,}, dlcId=DLC_CLOCKWORK_CITY</v>
      </c>
      <c r="BD312" s="21" t="str">
        <f>IF(F312&lt;&gt;"Not in the game (anymore)",IF(A312&lt;&gt;"",IF(Q312&lt;&gt;"",CONCATENATE(", zoneIds={",Q312),"")&amp;IF(Z312&lt;&gt;"",CONCATENATE(",",Z312),"")&amp;IF(AF312&lt;&gt;"",CONCATENATE(",",AF312),"")&amp;IF(AK312&lt;&gt;"",CONCATENATE(",",AK312),"")&amp;IF(AP312&lt;&gt;"",CONCATENATE(",",AP312),"")&amp;IF(AU312&lt;&gt;"",CONCATENATE(",",AU312),"")&amp;IF(Q312&lt;&gt;"",CONCATENATE("}",""),"")&amp;IF(OR(I312="true",I312="false",I312&lt;&gt;""), CONCATENATE(", veteran=", I312), ""),""),"")</f>
        <v>, zoneIds={1000,980,980}, veteran=true</v>
      </c>
      <c r="BE312" s="21" t="str">
        <f>IF(F312&lt;&gt;"Not in the game (anymore)",IF(A312&lt;&gt;"",", setType="&amp;G312,"")&amp;IF(J312="true",", multiTrialSet=true",""),"")</f>
        <v>, setType=LIBSETS_SETTYPE_TRIAL</v>
      </c>
      <c r="BF312" s="21" t="str">
        <f t="shared" si="8"/>
        <v>, dropMechanic={LIBSETS_DROP_MECHANIC_TRIAL_BOSS}</v>
      </c>
      <c r="BG312" s="21" t="str">
        <f t="shared" si="9"/>
        <v>}, --Chaotic Whirlwind (Perfected) / Chaotischer Wirbelwind (vollendet)   [Asylum Sanctorium, Clockwork City, Clockwork City]</v>
      </c>
    </row>
    <row r="313" spans="1:59" x14ac:dyDescent="0.25">
      <c r="A313" s="12">
        <v>360</v>
      </c>
      <c r="B313" t="s">
        <v>1212</v>
      </c>
      <c r="C313" t="s">
        <v>1213</v>
      </c>
      <c r="D313" s="3">
        <f>A313</f>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110" t="s">
        <v>3352</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IF(A313="???","--","")&amp;IF(F313&lt;&gt;"Not in the game (anymore)",IF(A313&lt;&gt;"",CONCATENATE("[",A313,"] = {wayshrines={")&amp;IF(K313&lt;&gt;"",CONCATENATE(K313,","),"")&amp;IF(L313&lt;&gt;"",CONCATENATE(L313,","),"")&amp;IF(M313&lt;&gt;"",CONCATENATE(M313,","),"")&amp;CONCATENATE("}")&amp;IF(VALUE(N313)&gt;0,CONCATENATE(", traitsNeeded=",N313),"")&amp;CONCATENATE(", dlcId=",IF(T313&lt;&gt;"",T313,"DLC_BASE_GAME")),""),"")</f>
        <v>[360] = {wayshrines={346,346,346,}, dlcId=DLC_CLOCKWORK_CITY</v>
      </c>
      <c r="BD313" s="21" t="str">
        <f>IF(F313&lt;&gt;"Not in the game (anymore)",IF(A313&lt;&gt;"",IF(Q313&lt;&gt;"",CONCATENATE(", zoneIds={",Q313),"")&amp;IF(Z313&lt;&gt;"",CONCATENATE(",",Z313),"")&amp;IF(AF313&lt;&gt;"",CONCATENATE(",",AF313),"")&amp;IF(AK313&lt;&gt;"",CONCATENATE(",",AK313),"")&amp;IF(AP313&lt;&gt;"",CONCATENATE(",",AP313),"")&amp;IF(AU313&lt;&gt;"",CONCATENATE(",",AU313),"")&amp;IF(Q313&lt;&gt;"",CONCATENATE("}",""),"")&amp;IF(OR(I313="true",I313="false",I313&lt;&gt;""), CONCATENATE(", veteran=", I313), ""),""),"")</f>
        <v>, zoneIds={1000,980,980}, veteran=true</v>
      </c>
      <c r="BE313" s="21" t="str">
        <f>IF(F313&lt;&gt;"Not in the game (anymore)",IF(A313&lt;&gt;"",", setType="&amp;G313,"")&amp;IF(J313="true",", multiTrialSet=true",""),"")</f>
        <v>, setType=LIBSETS_SETTYPE_TRIAL</v>
      </c>
      <c r="BF313" s="21" t="str">
        <f t="shared" si="8"/>
        <v>, dropMechanic={LIBSETS_DROP_MECHANIC_TRIAL_BOSS}</v>
      </c>
      <c r="BG313" s="21" t="str">
        <f t="shared" si="9"/>
        <v>}, --Piercing Spray (Perfected) / Durchdringende Salve (vollendet)   [Asylum Sanctorium, Clockwork City, Clockwork City]</v>
      </c>
    </row>
    <row r="314" spans="1:59" x14ac:dyDescent="0.25">
      <c r="A314" s="12">
        <v>361</v>
      </c>
      <c r="B314" t="s">
        <v>1214</v>
      </c>
      <c r="C314" t="s">
        <v>1215</v>
      </c>
      <c r="D314" s="3">
        <f>A314</f>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110" t="s">
        <v>3352</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IF(A314="???","--","")&amp;IF(F314&lt;&gt;"Not in the game (anymore)",IF(A314&lt;&gt;"",CONCATENATE("[",A314,"] = {wayshrines={")&amp;IF(K314&lt;&gt;"",CONCATENATE(K314,","),"")&amp;IF(L314&lt;&gt;"",CONCATENATE(L314,","),"")&amp;IF(M314&lt;&gt;"",CONCATENATE(M314,","),"")&amp;CONCATENATE("}")&amp;IF(VALUE(N314)&gt;0,CONCATENATE(", traitsNeeded=",N314),"")&amp;CONCATENATE(", dlcId=",IF(T314&lt;&gt;"",T314,"DLC_BASE_GAME")),""),"")</f>
        <v>[361] = {wayshrines={346,346,346,}, dlcId=DLC_CLOCKWORK_CITY</v>
      </c>
      <c r="BD314" s="21" t="str">
        <f>IF(F314&lt;&gt;"Not in the game (anymore)",IF(A314&lt;&gt;"",IF(Q314&lt;&gt;"",CONCATENATE(", zoneIds={",Q314),"")&amp;IF(Z314&lt;&gt;"",CONCATENATE(",",Z314),"")&amp;IF(AF314&lt;&gt;"",CONCATENATE(",",AF314),"")&amp;IF(AK314&lt;&gt;"",CONCATENATE(",",AK314),"")&amp;IF(AP314&lt;&gt;"",CONCATENATE(",",AP314),"")&amp;IF(AU314&lt;&gt;"",CONCATENATE(",",AU314),"")&amp;IF(Q314&lt;&gt;"",CONCATENATE("}",""),"")&amp;IF(OR(I314="true",I314="false",I314&lt;&gt;""), CONCATENATE(", veteran=", I314), ""),""),"")</f>
        <v>, zoneIds={1000,980,980}, veteran=true</v>
      </c>
      <c r="BE314" s="21" t="str">
        <f>IF(F314&lt;&gt;"Not in the game (anymore)",IF(A314&lt;&gt;"",", setType="&amp;G314,"")&amp;IF(J314="true",", multiTrialSet=true",""),"")</f>
        <v>, setType=LIBSETS_SETTYPE_TRIAL</v>
      </c>
      <c r="BF314" s="21" t="str">
        <f t="shared" si="8"/>
        <v>, dropMechanic={LIBSETS_DROP_MECHANIC_TRIAL_BOSS}</v>
      </c>
      <c r="BG314" s="21" t="str">
        <f t="shared" si="9"/>
        <v>}, --Concentrated Force (Perfected) / Konzentrierte Kraft (vollendet)   [Asylum Sanctorium, Clockwork City, Clockwork City]</v>
      </c>
    </row>
    <row r="315" spans="1:59" x14ac:dyDescent="0.25">
      <c r="A315" s="12">
        <v>362</v>
      </c>
      <c r="B315" t="s">
        <v>1216</v>
      </c>
      <c r="C315" t="s">
        <v>1217</v>
      </c>
      <c r="D315" s="3">
        <f>A315</f>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110" t="s">
        <v>3352</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IF(A315="???","--","")&amp;IF(F315&lt;&gt;"Not in the game (anymore)",IF(A315&lt;&gt;"",CONCATENATE("[",A315,"] = {wayshrines={")&amp;IF(K315&lt;&gt;"",CONCATENATE(K315,","),"")&amp;IF(L315&lt;&gt;"",CONCATENATE(L315,","),"")&amp;IF(M315&lt;&gt;"",CONCATENATE(M315,","),"")&amp;CONCATENATE("}")&amp;IF(VALUE(N315)&gt;0,CONCATENATE(", traitsNeeded=",N315),"")&amp;CONCATENATE(", dlcId=",IF(T315&lt;&gt;"",T315,"DLC_BASE_GAME")),""),"")</f>
        <v>[362] = {wayshrines={346,346,346,}, dlcId=DLC_CLOCKWORK_CITY</v>
      </c>
      <c r="BD315" s="21" t="str">
        <f>IF(F315&lt;&gt;"Not in the game (anymore)",IF(A315&lt;&gt;"",IF(Q315&lt;&gt;"",CONCATENATE(", zoneIds={",Q315),"")&amp;IF(Z315&lt;&gt;"",CONCATENATE(",",Z315),"")&amp;IF(AF315&lt;&gt;"",CONCATENATE(",",AF315),"")&amp;IF(AK315&lt;&gt;"",CONCATENATE(",",AK315),"")&amp;IF(AP315&lt;&gt;"",CONCATENATE(",",AP315),"")&amp;IF(AU315&lt;&gt;"",CONCATENATE(",",AU315),"")&amp;IF(Q315&lt;&gt;"",CONCATENATE("}",""),"")&amp;IF(OR(I315="true",I315="false",I315&lt;&gt;""), CONCATENATE(", veteran=", I315), ""),""),"")</f>
        <v>, zoneIds={1000,980,980}, veteran=true</v>
      </c>
      <c r="BE315" s="21" t="str">
        <f>IF(F315&lt;&gt;"Not in the game (anymore)",IF(A315&lt;&gt;"",", setType="&amp;G315,"")&amp;IF(J315="true",", multiTrialSet=true",""),"")</f>
        <v>, setType=LIBSETS_SETTYPE_TRIAL</v>
      </c>
      <c r="BF315" s="21" t="str">
        <f t="shared" si="8"/>
        <v>, dropMechanic={LIBSETS_DROP_MECHANIC_TRIAL_BOSS}</v>
      </c>
      <c r="BG315" s="21" t="str">
        <f t="shared" si="9"/>
        <v>}, --Timeless Blessing (Perfected) / Zeitloser Segen (vollendet)   [Asylum Sanctorium, Clockwork City, Clockwork City]</v>
      </c>
    </row>
    <row r="316" spans="1:59" x14ac:dyDescent="0.25">
      <c r="A316" s="12">
        <v>363</v>
      </c>
      <c r="B316" t="s">
        <v>1218</v>
      </c>
      <c r="C316" t="s">
        <v>1219</v>
      </c>
      <c r="D316" s="3">
        <f>A316</f>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110" t="s">
        <v>3352</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IF(A316="???","--","")&amp;IF(F316&lt;&gt;"Not in the game (anymore)",IF(A316&lt;&gt;"",CONCATENATE("[",A316,"] = {wayshrines={")&amp;IF(K316&lt;&gt;"",CONCATENATE(K316,","),"")&amp;IF(L316&lt;&gt;"",CONCATENATE(L316,","),"")&amp;IF(M316&lt;&gt;"",CONCATENATE(M316,","),"")&amp;CONCATENATE("}")&amp;IF(VALUE(N316)&gt;0,CONCATENATE(", traitsNeeded=",N316),"")&amp;CONCATENATE(", dlcId=",IF(T316&lt;&gt;"",T316,"DLC_BASE_GAME")),""),"")</f>
        <v>[363] = {wayshrines={346,346,346,}, dlcId=DLC_CLOCKWORK_CITY</v>
      </c>
      <c r="BD316" s="21" t="str">
        <f>IF(F316&lt;&gt;"Not in the game (anymore)",IF(A316&lt;&gt;"",IF(Q316&lt;&gt;"",CONCATENATE(", zoneIds={",Q316),"")&amp;IF(Z316&lt;&gt;"",CONCATENATE(",",Z316),"")&amp;IF(AF316&lt;&gt;"",CONCATENATE(",",AF316),"")&amp;IF(AK316&lt;&gt;"",CONCATENATE(",",AK316),"")&amp;IF(AP316&lt;&gt;"",CONCATENATE(",",AP316),"")&amp;IF(AU316&lt;&gt;"",CONCATENATE(",",AU316),"")&amp;IF(Q316&lt;&gt;"",CONCATENATE("}",""),"")&amp;IF(OR(I316="true",I316="false",I316&lt;&gt;""), CONCATENATE(", veteran=", I316), ""),""),"")</f>
        <v>, zoneIds={1000,980,980}, veteran=false</v>
      </c>
      <c r="BE316" s="21" t="str">
        <f>IF(F316&lt;&gt;"Not in the game (anymore)",IF(A316&lt;&gt;"",", setType="&amp;G316,"")&amp;IF(J316="true",", multiTrialSet=true",""),"")</f>
        <v>, setType=LIBSETS_SETTYPE_TRIAL</v>
      </c>
      <c r="BF316" s="21" t="str">
        <f t="shared" si="8"/>
        <v>, dropMechanic={LIBSETS_DROP_MECHANIC_TRIAL_BOSS}</v>
      </c>
      <c r="BG316" s="21" t="str">
        <f t="shared" si="9"/>
        <v>}, --Disciplined Slash / Disziplinierter Schnitt   [Asylum Sanctorium, Clockwork City, Clockwork City]</v>
      </c>
    </row>
    <row r="317" spans="1:59" x14ac:dyDescent="0.25">
      <c r="A317" s="12">
        <v>364</v>
      </c>
      <c r="B317" t="s">
        <v>1220</v>
      </c>
      <c r="C317" t="s">
        <v>1220</v>
      </c>
      <c r="D317" s="3">
        <f>A317</f>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110" t="s">
        <v>3352</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IF(A317="???","--","")&amp;IF(F317&lt;&gt;"Not in the game (anymore)",IF(A317&lt;&gt;"",CONCATENATE("[",A317,"] = {wayshrines={")&amp;IF(K317&lt;&gt;"",CONCATENATE(K317,","),"")&amp;IF(L317&lt;&gt;"",CONCATENATE(L317,","),"")&amp;IF(M317&lt;&gt;"",CONCATENATE(M317,","),"")&amp;CONCATENATE("}")&amp;IF(VALUE(N317)&gt;0,CONCATENATE(", traitsNeeded=",N317),"")&amp;CONCATENATE(", dlcId=",IF(T317&lt;&gt;"",T317,"DLC_BASE_GAME")),""),"")</f>
        <v>[364] = {wayshrines={346,346,346,}, dlcId=DLC_CLOCKWORK_CITY</v>
      </c>
      <c r="BD317" s="21" t="str">
        <f>IF(F317&lt;&gt;"Not in the game (anymore)",IF(A317&lt;&gt;"",IF(Q317&lt;&gt;"",CONCATENATE(", zoneIds={",Q317),"")&amp;IF(Z317&lt;&gt;"",CONCATENATE(",",Z317),"")&amp;IF(AF317&lt;&gt;"",CONCATENATE(",",AF317),"")&amp;IF(AK317&lt;&gt;"",CONCATENATE(",",AK317),"")&amp;IF(AP317&lt;&gt;"",CONCATENATE(",",AP317),"")&amp;IF(AU317&lt;&gt;"",CONCATENATE(",",AU317),"")&amp;IF(Q317&lt;&gt;"",CONCATENATE("}",""),"")&amp;IF(OR(I317="true",I317="false",I317&lt;&gt;""), CONCATENATE(", veteran=", I317), ""),""),"")</f>
        <v>, zoneIds={1000,980,980}, veteran=false</v>
      </c>
      <c r="BE317" s="21" t="str">
        <f>IF(F317&lt;&gt;"Not in the game (anymore)",IF(A317&lt;&gt;"",", setType="&amp;G317,"")&amp;IF(J317="true",", multiTrialSet=true",""),"")</f>
        <v>, setType=LIBSETS_SETTYPE_TRIAL</v>
      </c>
      <c r="BF317" s="21" t="str">
        <f t="shared" si="8"/>
        <v>, dropMechanic={LIBSETS_DROP_MECHANIC_TRIAL_BOSS}</v>
      </c>
      <c r="BG317" s="21" t="str">
        <f t="shared" si="9"/>
        <v>}, --Defensive Position / Defensive Position   [Asylum Sanctorium, Clockwork City, Clockwork City]</v>
      </c>
    </row>
    <row r="318" spans="1:59" x14ac:dyDescent="0.25">
      <c r="A318" s="12">
        <v>365</v>
      </c>
      <c r="B318" t="s">
        <v>1221</v>
      </c>
      <c r="C318" t="s">
        <v>1222</v>
      </c>
      <c r="D318" s="3">
        <f>A318</f>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110" t="s">
        <v>3352</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IF(A318="???","--","")&amp;IF(F318&lt;&gt;"Not in the game (anymore)",IF(A318&lt;&gt;"",CONCATENATE("[",A318,"] = {wayshrines={")&amp;IF(K318&lt;&gt;"",CONCATENATE(K318,","),"")&amp;IF(L318&lt;&gt;"",CONCATENATE(L318,","),"")&amp;IF(M318&lt;&gt;"",CONCATENATE(M318,","),"")&amp;CONCATENATE("}")&amp;IF(VALUE(N318)&gt;0,CONCATENATE(", traitsNeeded=",N318),"")&amp;CONCATENATE(", dlcId=",IF(T318&lt;&gt;"",T318,"DLC_BASE_GAME")),""),"")</f>
        <v>[365] = {wayshrines={346,346,346,}, dlcId=DLC_CLOCKWORK_CITY</v>
      </c>
      <c r="BD318" s="21" t="str">
        <f>IF(F318&lt;&gt;"Not in the game (anymore)",IF(A318&lt;&gt;"",IF(Q318&lt;&gt;"",CONCATENATE(", zoneIds={",Q318),"")&amp;IF(Z318&lt;&gt;"",CONCATENATE(",",Z318),"")&amp;IF(AF318&lt;&gt;"",CONCATENATE(",",AF318),"")&amp;IF(AK318&lt;&gt;"",CONCATENATE(",",AK318),"")&amp;IF(AP318&lt;&gt;"",CONCATENATE(",",AP318),"")&amp;IF(AU318&lt;&gt;"",CONCATENATE(",",AU318),"")&amp;IF(Q318&lt;&gt;"",CONCATENATE("}",""),"")&amp;IF(OR(I318="true",I318="false",I318&lt;&gt;""), CONCATENATE(", veteran=", I318), ""),""),"")</f>
        <v>, zoneIds={1000,980,980}, veteran=false</v>
      </c>
      <c r="BE318" s="21" t="str">
        <f>IF(F318&lt;&gt;"Not in the game (anymore)",IF(A318&lt;&gt;"",", setType="&amp;G318,"")&amp;IF(J318="true",", multiTrialSet=true",""),"")</f>
        <v>, setType=LIBSETS_SETTYPE_TRIAL</v>
      </c>
      <c r="BF318" s="21" t="str">
        <f t="shared" si="8"/>
        <v>, dropMechanic={LIBSETS_DROP_MECHANIC_TRIAL_BOSS}</v>
      </c>
      <c r="BG318" s="21" t="str">
        <f t="shared" si="9"/>
        <v>}, --Chaotic Whirlwind / Chaotischer Wirbelwind   [Asylum Sanctorium, Clockwork City, Clockwork City]</v>
      </c>
    </row>
    <row r="319" spans="1:59" x14ac:dyDescent="0.25">
      <c r="A319" s="12">
        <v>366</v>
      </c>
      <c r="B319" t="s">
        <v>1223</v>
      </c>
      <c r="C319" t="s">
        <v>1224</v>
      </c>
      <c r="D319" s="3">
        <f>A319</f>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110" t="s">
        <v>3352</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IF(A319="???","--","")&amp;IF(F319&lt;&gt;"Not in the game (anymore)",IF(A319&lt;&gt;"",CONCATENATE("[",A319,"] = {wayshrines={")&amp;IF(K319&lt;&gt;"",CONCATENATE(K319,","),"")&amp;IF(L319&lt;&gt;"",CONCATENATE(L319,","),"")&amp;IF(M319&lt;&gt;"",CONCATENATE(M319,","),"")&amp;CONCATENATE("}")&amp;IF(VALUE(N319)&gt;0,CONCATENATE(", traitsNeeded=",N319),"")&amp;CONCATENATE(", dlcId=",IF(T319&lt;&gt;"",T319,"DLC_BASE_GAME")),""),"")</f>
        <v>[366] = {wayshrines={346,346,346,}, dlcId=DLC_CLOCKWORK_CITY</v>
      </c>
      <c r="BD319" s="21" t="str">
        <f>IF(F319&lt;&gt;"Not in the game (anymore)",IF(A319&lt;&gt;"",IF(Q319&lt;&gt;"",CONCATENATE(", zoneIds={",Q319),"")&amp;IF(Z319&lt;&gt;"",CONCATENATE(",",Z319),"")&amp;IF(AF319&lt;&gt;"",CONCATENATE(",",AF319),"")&amp;IF(AK319&lt;&gt;"",CONCATENATE(",",AK319),"")&amp;IF(AP319&lt;&gt;"",CONCATENATE(",",AP319),"")&amp;IF(AU319&lt;&gt;"",CONCATENATE(",",AU319),"")&amp;IF(Q319&lt;&gt;"",CONCATENATE("}",""),"")&amp;IF(OR(I319="true",I319="false",I319&lt;&gt;""), CONCATENATE(", veteran=", I319), ""),""),"")</f>
        <v>, zoneIds={1000,980,980}, veteran=false</v>
      </c>
      <c r="BE319" s="21" t="str">
        <f>IF(F319&lt;&gt;"Not in the game (anymore)",IF(A319&lt;&gt;"",", setType="&amp;G319,"")&amp;IF(J319="true",", multiTrialSet=true",""),"")</f>
        <v>, setType=LIBSETS_SETTYPE_TRIAL</v>
      </c>
      <c r="BF319" s="21" t="str">
        <f t="shared" si="8"/>
        <v>, dropMechanic={LIBSETS_DROP_MECHANIC_TRIAL_BOSS}</v>
      </c>
      <c r="BG319" s="21" t="str">
        <f t="shared" si="9"/>
        <v>}, --Piercing Spray / Durchdringende Salve   [Asylum Sanctorium, Clockwork City, Clockwork City]</v>
      </c>
    </row>
    <row r="320" spans="1:59" x14ac:dyDescent="0.25">
      <c r="A320" s="12">
        <v>367</v>
      </c>
      <c r="B320" t="s">
        <v>1225</v>
      </c>
      <c r="C320" t="s">
        <v>1226</v>
      </c>
      <c r="D320" s="3">
        <f>A320</f>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110" t="s">
        <v>3352</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IF(A320="???","--","")&amp;IF(F320&lt;&gt;"Not in the game (anymore)",IF(A320&lt;&gt;"",CONCATENATE("[",A320,"] = {wayshrines={")&amp;IF(K320&lt;&gt;"",CONCATENATE(K320,","),"")&amp;IF(L320&lt;&gt;"",CONCATENATE(L320,","),"")&amp;IF(M320&lt;&gt;"",CONCATENATE(M320,","),"")&amp;CONCATENATE("}")&amp;IF(VALUE(N320)&gt;0,CONCATENATE(", traitsNeeded=",N320),"")&amp;CONCATENATE(", dlcId=",IF(T320&lt;&gt;"",T320,"DLC_BASE_GAME")),""),"")</f>
        <v>[367] = {wayshrines={346,346,346,}, dlcId=DLC_CLOCKWORK_CITY</v>
      </c>
      <c r="BD320" s="21" t="str">
        <f>IF(F320&lt;&gt;"Not in the game (anymore)",IF(A320&lt;&gt;"",IF(Q320&lt;&gt;"",CONCATENATE(", zoneIds={",Q320),"")&amp;IF(Z320&lt;&gt;"",CONCATENATE(",",Z320),"")&amp;IF(AF320&lt;&gt;"",CONCATENATE(",",AF320),"")&amp;IF(AK320&lt;&gt;"",CONCATENATE(",",AK320),"")&amp;IF(AP320&lt;&gt;"",CONCATENATE(",",AP320),"")&amp;IF(AU320&lt;&gt;"",CONCATENATE(",",AU320),"")&amp;IF(Q320&lt;&gt;"",CONCATENATE("}",""),"")&amp;IF(OR(I320="true",I320="false",I320&lt;&gt;""), CONCATENATE(", veteran=", I320), ""),""),"")</f>
        <v>, zoneIds={1000,980,980}, veteran=false</v>
      </c>
      <c r="BE320" s="21" t="str">
        <f>IF(F320&lt;&gt;"Not in the game (anymore)",IF(A320&lt;&gt;"",", setType="&amp;G320,"")&amp;IF(J320="true",", multiTrialSet=true",""),"")</f>
        <v>, setType=LIBSETS_SETTYPE_TRIAL</v>
      </c>
      <c r="BF320" s="21" t="str">
        <f t="shared" si="8"/>
        <v>, dropMechanic={LIBSETS_DROP_MECHANIC_TRIAL_BOSS}</v>
      </c>
      <c r="BG320" s="21" t="str">
        <f t="shared" si="9"/>
        <v>}, --Concentrated Force / Konzentrierte Kraft   [Asylum Sanctorium, Clockwork City, Clockwork City]</v>
      </c>
    </row>
    <row r="321" spans="1:59" x14ac:dyDescent="0.25">
      <c r="A321" s="12">
        <v>368</v>
      </c>
      <c r="B321" t="s">
        <v>1227</v>
      </c>
      <c r="C321" t="s">
        <v>1228</v>
      </c>
      <c r="D321" s="3">
        <f>A321</f>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110" t="s">
        <v>3352</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IF(A321="???","--","")&amp;IF(F321&lt;&gt;"Not in the game (anymore)",IF(A321&lt;&gt;"",CONCATENATE("[",A321,"] = {wayshrines={")&amp;IF(K321&lt;&gt;"",CONCATENATE(K321,","),"")&amp;IF(L321&lt;&gt;"",CONCATENATE(L321,","),"")&amp;IF(M321&lt;&gt;"",CONCATENATE(M321,","),"")&amp;CONCATENATE("}")&amp;IF(VALUE(N321)&gt;0,CONCATENATE(", traitsNeeded=",N321),"")&amp;CONCATENATE(", dlcId=",IF(T321&lt;&gt;"",T321,"DLC_BASE_GAME")),""),"")</f>
        <v>[368] = {wayshrines={346,346,346,}, dlcId=DLC_CLOCKWORK_CITY</v>
      </c>
      <c r="BD321" s="21" t="str">
        <f>IF(F321&lt;&gt;"Not in the game (anymore)",IF(A321&lt;&gt;"",IF(Q321&lt;&gt;"",CONCATENATE(", zoneIds={",Q321),"")&amp;IF(Z321&lt;&gt;"",CONCATENATE(",",Z321),"")&amp;IF(AF321&lt;&gt;"",CONCATENATE(",",AF321),"")&amp;IF(AK321&lt;&gt;"",CONCATENATE(",",AK321),"")&amp;IF(AP321&lt;&gt;"",CONCATENATE(",",AP321),"")&amp;IF(AU321&lt;&gt;"",CONCATENATE(",",AU321),"")&amp;IF(Q321&lt;&gt;"",CONCATENATE("}",""),"")&amp;IF(OR(I321="true",I321="false",I321&lt;&gt;""), CONCATENATE(", veteran=", I321), ""),""),"")</f>
        <v>, zoneIds={1000,980,980}, veteran=false</v>
      </c>
      <c r="BE321" s="21" t="str">
        <f>IF(F321&lt;&gt;"Not in the game (anymore)",IF(A321&lt;&gt;"",", setType="&amp;G321,"")&amp;IF(J321="true",", multiTrialSet=true",""),"")</f>
        <v>, setType=LIBSETS_SETTYPE_TRIAL</v>
      </c>
      <c r="BF321" s="21" t="str">
        <f t="shared" si="8"/>
        <v>, dropMechanic={LIBSETS_DROP_MECHANIC_TRIAL_BOSS}</v>
      </c>
      <c r="BG321" s="21" t="str">
        <f t="shared" si="9"/>
        <v>}, --Timeless Blessing / Zeitloser Segen   [Asylum Sanctorium, Clockwork City, Clockwork City]</v>
      </c>
    </row>
    <row r="322" spans="1:59" x14ac:dyDescent="0.25">
      <c r="A322" s="12">
        <v>369</v>
      </c>
      <c r="B322" t="s">
        <v>1229</v>
      </c>
      <c r="C322" t="s">
        <v>1230</v>
      </c>
      <c r="D322" s="3">
        <f>A322</f>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C322" s="43" t="str">
        <f>IF(AB322&lt;&gt;"",IF(AB322&lt;&gt;"LIBSETS_DROP_MECHANIC_MONSTER_NAME",VLOOKUP(AB322,'LibSets constants'!$I$4:$L$1003,3,FALSE),""),"")</f>
        <v/>
      </c>
      <c r="AD322" s="43" t="str">
        <f>IF(AB322&lt;&gt;"",IF(AB322&lt;&gt;"LIBSETS_DROP_MECHANIC_MONSTER_NAME",VLOOKUP(AB322,'LibSets constants'!$I$4:$L$1003,4,FALSE),""),"")</f>
        <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IF(A322="???","--","")&amp;IF(F322&lt;&gt;"Not in the game (anymore)",IF(A322&lt;&gt;"",CONCATENATE("[",A322,"] = {wayshrines={")&amp;IF(K322&lt;&gt;"",CONCATENATE(K322,","),"")&amp;IF(L322&lt;&gt;"",CONCATENATE(L322,","),"")&amp;IF(M322&lt;&gt;"",CONCATENATE(M322,","),"")&amp;CONCATENATE("}")&amp;IF(VALUE(N322)&gt;0,CONCATENATE(", traitsNeeded=",N322),"")&amp;CONCATENATE(", dlcId=",IF(T322&lt;&gt;"",T322,"DLC_BASE_GAME")),""),"")</f>
        <v>[369] = {wayshrines={249,249,249,}, dlcId=DLC_ORSINIUM</v>
      </c>
      <c r="BD322" s="21" t="str">
        <f>IF(F322&lt;&gt;"Not in the game (anymore)",IF(A322&lt;&gt;"",IF(Q322&lt;&gt;"",CONCATENATE(", zoneIds={",Q322),"")&amp;IF(Z322&lt;&gt;"",CONCATENATE(",",Z322),"")&amp;IF(AF322&lt;&gt;"",CONCATENATE(",",AF322),"")&amp;IF(AK322&lt;&gt;"",CONCATENATE(",",AK322),"")&amp;IF(AP322&lt;&gt;"",CONCATENATE(",",AP322),"")&amp;IF(AU322&lt;&gt;"",CONCATENATE(",",AU322),"")&amp;IF(Q322&lt;&gt;"",CONCATENATE("}",""),"")&amp;IF(OR(I322="true",I322="false",I322&lt;&gt;""), CONCATENATE(", veteran=", I322), ""),""),"")</f>
        <v>, zoneIds={677,684,684}, veteran=false</v>
      </c>
      <c r="BE322" s="21" t="str">
        <f>IF(F322&lt;&gt;"Not in the game (anymore)",IF(A322&lt;&gt;"",", setType="&amp;G322,"")&amp;IF(J322="true",", multiTrialSet=true",""),"")</f>
        <v>, setType=LIBSETS_SETTYPE_ARENA</v>
      </c>
      <c r="BF322" s="21" t="str">
        <f t="shared" si="8"/>
        <v>, dropMechanic={LIBSETS_DROP_MECHANIC_ARENA_STAGE_CHEST}</v>
      </c>
      <c r="BG322" s="21" t="str">
        <f t="shared" si="9"/>
        <v>}, --Merciless Charge / Gnadenloser Ansturm   [Maelstrom Arena, Wrothgar, Wrothgar]</v>
      </c>
    </row>
    <row r="323" spans="1:59" x14ac:dyDescent="0.25">
      <c r="A323" s="12">
        <v>370</v>
      </c>
      <c r="B323" t="s">
        <v>1231</v>
      </c>
      <c r="C323" t="s">
        <v>1232</v>
      </c>
      <c r="D323" s="3">
        <f>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C323" s="3" t="str">
        <f>IF(AB323&lt;&gt;"",IF(AB323&lt;&gt;"LIBSETS_DROP_MECHANIC_MONSTER_NAME",VLOOKUP(AB323,'LibSets constants'!$I$4:$L$1003,3,FALSE),""),"")</f>
        <v/>
      </c>
      <c r="AD323" s="3" t="str">
        <f>IF(AB323&lt;&gt;"",IF(AB323&lt;&gt;"LIBSETS_DROP_MECHANIC_MONSTER_NAME",VLOOKUP(AB323,'LibSets constants'!$I$4:$L$1003,4,FALSE),""),"")</f>
        <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IF(F323&lt;&gt;"Not in the game (anymore)",IF(A323&lt;&gt;"",", setType="&amp;G323,"")&amp;IF(J323="true",", multiTrialSet=true",""),"")</f>
        <v>, setType=LIBSETS_SETTYPE_ARENA</v>
      </c>
      <c r="BF323" s="21" t="str">
        <f t="shared" si="8"/>
        <v>, dropMechanic={LIBSETS_DROP_MECHANIC_ARENA_STAGE_CHEST}</v>
      </c>
      <c r="BG323" s="21" t="str">
        <f t="shared" si="9"/>
        <v>}, --Rampaging Slash / Tobender Schnitt   [Maelstrom Arena, Wrothgar, Wrothgar]</v>
      </c>
    </row>
    <row r="324" spans="1:59" x14ac:dyDescent="0.25">
      <c r="A324" s="12">
        <v>371</v>
      </c>
      <c r="B324" t="s">
        <v>1233</v>
      </c>
      <c r="C324" t="s">
        <v>1234</v>
      </c>
      <c r="D324" s="3">
        <f>A324</f>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C324" s="3" t="str">
        <f>IF(AB324&lt;&gt;"",IF(AB324&lt;&gt;"LIBSETS_DROP_MECHANIC_MONSTER_NAME",VLOOKUP(AB324,'LibSets constants'!$I$4:$L$1003,3,FALSE),""),"")</f>
        <v/>
      </c>
      <c r="AD324" s="3" t="str">
        <f>IF(AB324&lt;&gt;"",IF(AB324&lt;&gt;"LIBSETS_DROP_MECHANIC_MONSTER_NAME",VLOOKUP(AB324,'LibSets constants'!$I$4:$L$1003,4,FALSE),""),"")</f>
        <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IF(F324&lt;&gt;"Not in the game (anymore)",IF(A324&lt;&gt;"",", setType="&amp;G324,"")&amp;IF(J324="true",", multiTrialSet=true",""),"")</f>
        <v>, setType=LIBSETS_SETTYPE_ARENA</v>
      </c>
      <c r="BF324" s="21" t="str">
        <f t="shared" ref="BF324:BF387" si="10">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v>
      </c>
      <c r="BG324" s="21" t="str">
        <f t="shared" ref="BG324:BG387" si="11">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A325</f>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C325" s="3" t="str">
        <f>IF(AB325&lt;&gt;"",IF(AB325&lt;&gt;"LIBSETS_DROP_MECHANIC_MONSTER_NAME",VLOOKUP(AB325,'LibSets constants'!$I$4:$L$1003,3,FALSE),""),"")</f>
        <v/>
      </c>
      <c r="AD325" s="3" t="str">
        <f>IF(AB325&lt;&gt;"",IF(AB325&lt;&gt;"LIBSETS_DROP_MECHANIC_MONSTER_NAME",VLOOKUP(AB325,'LibSets constants'!$I$4:$L$1003,4,FALSE),""),"")</f>
        <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IF(A325="???","--","")&amp;IF(F325&lt;&gt;"Not in the game (anymore)",IF(A325&lt;&gt;"",CONCATENATE("[",A325,"] = {wayshrines={")&amp;IF(K325&lt;&gt;"",CONCATENATE(K325,","),"")&amp;IF(L325&lt;&gt;"",CONCATENATE(L325,","),"")&amp;IF(M325&lt;&gt;"",CONCATENATE(M325,","),"")&amp;CONCATENATE("}")&amp;IF(VALUE(N325)&gt;0,CONCATENATE(", traitsNeeded=",N325),"")&amp;CONCATENATE(", dlcId=",IF(T325&lt;&gt;"",T325,"DLC_BASE_GAME")),""),"")</f>
        <v>[372] = {wayshrines={249,249,249,}, dlcId=DLC_ORSINIUM</v>
      </c>
      <c r="BD325" s="21" t="str">
        <f>IF(F325&lt;&gt;"Not in the game (anymore)",IF(A325&lt;&gt;"",IF(Q325&lt;&gt;"",CONCATENATE(", zoneIds={",Q325),"")&amp;IF(Z325&lt;&gt;"",CONCATENATE(",",Z325),"")&amp;IF(AF325&lt;&gt;"",CONCATENATE(",",AF325),"")&amp;IF(AK325&lt;&gt;"",CONCATENATE(",",AK325),"")&amp;IF(AP325&lt;&gt;"",CONCATENATE(",",AP325),"")&amp;IF(AU325&lt;&gt;"",CONCATENATE(",",AU325),"")&amp;IF(Q325&lt;&gt;"",CONCATENATE("}",""),"")&amp;IF(OR(I325="true",I325="false",I325&lt;&gt;""), CONCATENATE(", veteran=", I325), ""),""),"")</f>
        <v>, zoneIds={677,684,684}, veteran=false</v>
      </c>
      <c r="BE325" s="21" t="str">
        <f>IF(F325&lt;&gt;"Not in the game (anymore)",IF(A325&lt;&gt;"",", setType="&amp;G325,"")&amp;IF(J325="true",", multiTrialSet=true",""),"")</f>
        <v>, setType=LIBSETS_SETTYPE_ARENA</v>
      </c>
      <c r="BF325" s="21" t="str">
        <f t="shared" si="10"/>
        <v>, dropMechanic={LIBSETS_DROP_MECHANIC_ARENA_STAGE_CHEST}</v>
      </c>
      <c r="BG325" s="21" t="str">
        <f t="shared" si="11"/>
        <v>}, --Thunderous Volley / Donnernde Salve   [Maelstrom Arena, Wrothgar, Wrothgar]</v>
      </c>
    </row>
    <row r="326" spans="1:59" x14ac:dyDescent="0.25">
      <c r="A326" s="12">
        <v>373</v>
      </c>
      <c r="B326" t="s">
        <v>1237</v>
      </c>
      <c r="C326" t="s">
        <v>1238</v>
      </c>
      <c r="D326" s="3">
        <f>A326</f>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C326" s="3" t="str">
        <f>IF(AB326&lt;&gt;"",IF(AB326&lt;&gt;"LIBSETS_DROP_MECHANIC_MONSTER_NAME",VLOOKUP(AB326,'LibSets constants'!$I$4:$L$1003,3,FALSE),""),"")</f>
        <v/>
      </c>
      <c r="AD326" s="3" t="str">
        <f>IF(AB326&lt;&gt;"",IF(AB326&lt;&gt;"LIBSETS_DROP_MECHANIC_MONSTER_NAME",VLOOKUP(AB326,'LibSets constants'!$I$4:$L$1003,4,FALSE),""),"")</f>
        <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IF(A326="???","--","")&amp;IF(F326&lt;&gt;"Not in the game (anymore)",IF(A326&lt;&gt;"",CONCATENATE("[",A326,"] = {wayshrines={")&amp;IF(K326&lt;&gt;"",CONCATENATE(K326,","),"")&amp;IF(L326&lt;&gt;"",CONCATENATE(L326,","),"")&amp;IF(M326&lt;&gt;"",CONCATENATE(M326,","),"")&amp;CONCATENATE("}")&amp;IF(VALUE(N326)&gt;0,CONCATENATE(", traitsNeeded=",N326),"")&amp;CONCATENATE(", dlcId=",IF(T326&lt;&gt;"",T326,"DLC_BASE_GAME")),""),"")</f>
        <v>[373] = {wayshrines={249,249,249,}, dlcId=DLC_ORSINIUM</v>
      </c>
      <c r="BD326" s="21" t="str">
        <f>IF(F326&lt;&gt;"Not in the game (anymore)",IF(A326&lt;&gt;"",IF(Q326&lt;&gt;"",CONCATENATE(", zoneIds={",Q326),"")&amp;IF(Z326&lt;&gt;"",CONCATENATE(",",Z326),"")&amp;IF(AF326&lt;&gt;"",CONCATENATE(",",AF326),"")&amp;IF(AK326&lt;&gt;"",CONCATENATE(",",AK326),"")&amp;IF(AP326&lt;&gt;"",CONCATENATE(",",AP326),"")&amp;IF(AU326&lt;&gt;"",CONCATENATE(",",AU326),"")&amp;IF(Q326&lt;&gt;"",CONCATENATE("}",""),"")&amp;IF(OR(I326="true",I326="false",I326&lt;&gt;""), CONCATENATE(", veteran=", I326), ""),""),"")</f>
        <v>, zoneIds={677,684,684}, veteran=false</v>
      </c>
      <c r="BE326" s="21" t="str">
        <f>IF(F326&lt;&gt;"Not in the game (anymore)",IF(A326&lt;&gt;"",", setType="&amp;G326,"")&amp;IF(J326="true",", multiTrialSet=true",""),"")</f>
        <v>, setType=LIBSETS_SETTYPE_ARENA</v>
      </c>
      <c r="BF326" s="21" t="str">
        <f t="shared" si="10"/>
        <v>, isProcSetAllowedInPvP=1, dropMechanic={LIBSETS_DROP_MECHANIC_ARENA_STAGE_CHEST}</v>
      </c>
      <c r="BG326" s="21" t="str">
        <f t="shared" si="11"/>
        <v>}, --Crushing Wall / Zermalmende Mauer   [Maelstrom Arena, Wrothgar, Wrothgar]</v>
      </c>
    </row>
    <row r="327" spans="1:59" x14ac:dyDescent="0.25">
      <c r="A327" s="12">
        <v>374</v>
      </c>
      <c r="B327" t="s">
        <v>1239</v>
      </c>
      <c r="C327" t="s">
        <v>1240</v>
      </c>
      <c r="D327" s="3">
        <f>A327</f>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C327" s="3" t="str">
        <f>IF(AB327&lt;&gt;"",IF(AB327&lt;&gt;"LIBSETS_DROP_MECHANIC_MONSTER_NAME",VLOOKUP(AB327,'LibSets constants'!$I$4:$L$1003,3,FALSE),""),"")</f>
        <v/>
      </c>
      <c r="AD327" s="3" t="str">
        <f>IF(AB327&lt;&gt;"",IF(AB327&lt;&gt;"LIBSETS_DROP_MECHANIC_MONSTER_NAME",VLOOKUP(AB327,'LibSets constants'!$I$4:$L$1003,4,FALSE),""),"")</f>
        <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IF(A327="???","--","")&amp;IF(F327&lt;&gt;"Not in the game (anymore)",IF(A327&lt;&gt;"",CONCATENATE("[",A327,"] = {wayshrines={")&amp;IF(K327&lt;&gt;"",CONCATENATE(K327,","),"")&amp;IF(L327&lt;&gt;"",CONCATENATE(L327,","),"")&amp;IF(M327&lt;&gt;"",CONCATENATE(M327,","),"")&amp;CONCATENATE("}")&amp;IF(VALUE(N327)&gt;0,CONCATENATE(", traitsNeeded=",N327),"")&amp;CONCATENATE(", dlcId=",IF(T327&lt;&gt;"",T327,"DLC_BASE_GAME")),""),"")</f>
        <v>[374] = {wayshrines={249,249,249,}, dlcId=DLC_ORSINIUM</v>
      </c>
      <c r="BD327" s="21" t="str">
        <f>IF(F327&lt;&gt;"Not in the game (anymore)",IF(A327&lt;&gt;"",IF(Q327&lt;&gt;"",CONCATENATE(", zoneIds={",Q327),"")&amp;IF(Z327&lt;&gt;"",CONCATENATE(",",Z327),"")&amp;IF(AF327&lt;&gt;"",CONCATENATE(",",AF327),"")&amp;IF(AK327&lt;&gt;"",CONCATENATE(",",AK327),"")&amp;IF(AP327&lt;&gt;"",CONCATENATE(",",AP327),"")&amp;IF(AU327&lt;&gt;"",CONCATENATE(",",AU327),"")&amp;IF(Q327&lt;&gt;"",CONCATENATE("}",""),"")&amp;IF(OR(I327="true",I327="false",I327&lt;&gt;""), CONCATENATE(", veteran=", I327), ""),""),"")</f>
        <v>, zoneIds={677,684,684}, veteran=false</v>
      </c>
      <c r="BE327" s="21" t="str">
        <f>IF(F327&lt;&gt;"Not in the game (anymore)",IF(A327&lt;&gt;"",", setType="&amp;G327,"")&amp;IF(J327="true",", multiTrialSet=true",""),"")</f>
        <v>, setType=LIBSETS_SETTYPE_ARENA</v>
      </c>
      <c r="BF327" s="21" t="str">
        <f t="shared" si="10"/>
        <v>, dropMechanic={LIBSETS_DROP_MECHANIC_ARENA_STAGE_CHEST}</v>
      </c>
      <c r="BG327" s="21" t="str">
        <f t="shared" si="11"/>
        <v>}, --Precise Regeneration / Präzise Regeneration   [Maelstrom Arena, Wrothgar, Wrothgar]</v>
      </c>
    </row>
    <row r="328" spans="1:59" x14ac:dyDescent="0.25">
      <c r="A328" s="12">
        <v>380</v>
      </c>
      <c r="B328" t="s">
        <v>1241</v>
      </c>
      <c r="C328" t="s">
        <v>2633</v>
      </c>
      <c r="D328" s="3">
        <f>A328</f>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IF(A328="???","--","")&amp;IF(F328&lt;&gt;"Not in the game (anymore)",IF(A328&lt;&gt;"",CONCATENATE("[",A328,"] = {wayshrines={")&amp;IF(K328&lt;&gt;"",CONCATENATE(K328,","),"")&amp;IF(L328&lt;&gt;"",CONCATENATE(L328,","),"")&amp;IF(M328&lt;&gt;"",CONCATENATE(M328,","),"")&amp;CONCATENATE("}")&amp;IF(VALUE(N328)&gt;0,CONCATENATE(", traitsNeeded=",N328),"")&amp;CONCATENATE(", dlcId=",IF(T328&lt;&gt;"",T328,"DLC_BASE_GAME")),""),"")</f>
        <v>[380] = {wayshrines={-1,-1,-1,}, dlcId=DLC_BASE_GAME</v>
      </c>
      <c r="BD328" s="21" t="str">
        <f>IF(F328&lt;&gt;"Not in the game (anymore)",IF(A328&lt;&gt;"",IF(Q328&lt;&gt;"",CONCATENATE(", zoneIds={",Q328),"")&amp;IF(Z328&lt;&gt;"",CONCATENATE(",",Z328),"")&amp;IF(AF328&lt;&gt;"",CONCATENATE(",",AF328),"")&amp;IF(AK328&lt;&gt;"",CONCATENATE(",",AK328),"")&amp;IF(AP328&lt;&gt;"",CONCATENATE(",",AP328),"")&amp;IF(AU328&lt;&gt;"",CONCATENATE(",",AU328),"")&amp;IF(Q328&lt;&gt;"",CONCATENATE("}",""),"")&amp;IF(OR(I328="true",I328="false",I328&lt;&gt;""), CONCATENATE(", veteran=", I328), ""),""),"")</f>
        <v>, veteran=false</v>
      </c>
      <c r="BE328" s="21" t="str">
        <f>IF(F328&lt;&gt;"Not in the game (anymore)",IF(A328&lt;&gt;"",", setType="&amp;G328,"")&amp;IF(J328="true",", multiTrialSet=true",""),"")</f>
        <v>, setType=LIBSETS_SETTYPE_SPECIAL</v>
      </c>
      <c r="BF328" s="21" t="str">
        <f t="shared" si="10"/>
        <v>, dropMechanic={LIBSETS_DROP_MECHANIC_LEVEL_UP_REWARD}</v>
      </c>
      <c r="BG328" s="21" t="str">
        <f t="shared" si="11"/>
        <v>}, --Prophet\'s / Prophet   [!Level up advisor]</v>
      </c>
    </row>
    <row r="329" spans="1:59" x14ac:dyDescent="0.25">
      <c r="A329" s="12">
        <v>381</v>
      </c>
      <c r="B329" t="s">
        <v>1242</v>
      </c>
      <c r="C329" t="s">
        <v>1243</v>
      </c>
      <c r="D329" s="3">
        <f>A329</f>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IF(A329="???","--","")&amp;IF(F329&lt;&gt;"Not in the game (anymore)",IF(A329&lt;&gt;"",CONCATENATE("[",A329,"] = {wayshrines={")&amp;IF(K329&lt;&gt;"",CONCATENATE(K329,","),"")&amp;IF(L329&lt;&gt;"",CONCATENATE(L329,","),"")&amp;IF(M329&lt;&gt;"",CONCATENATE(M329,","),"")&amp;CONCATENATE("}")&amp;IF(VALUE(N329)&gt;0,CONCATENATE(", traitsNeeded=",N329),"")&amp;CONCATENATE(", dlcId=",IF(T329&lt;&gt;"",T329,"DLC_BASE_GAME")),""),"")</f>
        <v>[381] = {wayshrines={-1,-1,-1,}, dlcId=DLC_BASE_GAME</v>
      </c>
      <c r="BD329" s="21" t="str">
        <f>IF(F329&lt;&gt;"Not in the game (anymore)",IF(A329&lt;&gt;"",IF(Q329&lt;&gt;"",CONCATENATE(", zoneIds={",Q329),"")&amp;IF(Z329&lt;&gt;"",CONCATENATE(",",Z329),"")&amp;IF(AF329&lt;&gt;"",CONCATENATE(",",AF329),"")&amp;IF(AK329&lt;&gt;"",CONCATENATE(",",AK329),"")&amp;IF(AP329&lt;&gt;"",CONCATENATE(",",AP329),"")&amp;IF(AU329&lt;&gt;"",CONCATENATE(",",AU329),"")&amp;IF(Q329&lt;&gt;"",CONCATENATE("}",""),"")&amp;IF(OR(I329="true",I329="false",I329&lt;&gt;""), CONCATENATE(", veteran=", I329), ""),""),"")</f>
        <v>, veteran=false</v>
      </c>
      <c r="BE329" s="21" t="str">
        <f>IF(F329&lt;&gt;"Not in the game (anymore)",IF(A329&lt;&gt;"",", setType="&amp;G329,"")&amp;IF(J329="true",", multiTrialSet=true",""),"")</f>
        <v>, setType=LIBSETS_SETTYPE_SPECIAL</v>
      </c>
      <c r="BF329" s="21" t="str">
        <f t="shared" si="10"/>
        <v>, dropMechanic={LIBSETS_DROP_MECHANIC_LEVEL_UP_REWARD}</v>
      </c>
      <c r="BG329" s="21" t="str">
        <f t="shared" si="11"/>
        <v>}, --Broken Soul / Zerbrochene Seele   [!Level up advisor]</v>
      </c>
    </row>
    <row r="330" spans="1:59" x14ac:dyDescent="0.25">
      <c r="A330" s="12">
        <v>382</v>
      </c>
      <c r="B330" t="s">
        <v>1244</v>
      </c>
      <c r="C330" t="s">
        <v>1245</v>
      </c>
      <c r="D330" s="3">
        <f>A330</f>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t="str">
        <f>IF(AND(G330&lt;&gt;"LIBSETS_SETTYPE_BATTLEGROUND",G330&lt;&gt;"LIBSETS_SETTYPE_SPECIAL"),IF(AL330&lt;&gt;"",VLOOKUP(AL330,'ESO zone constants'!$D$3:$H$4953,5,FALSE),""),"")</f>
        <v/>
      </c>
      <c r="AM330" s="44" t="s">
        <v>1564</v>
      </c>
      <c r="AN330" s="43"/>
      <c r="AO330" s="43"/>
      <c r="AP330" s="3" t="str">
        <f>IF(AND(G330&lt;&gt;"LIBSETS_SETTYPE_BATTLEGROUND",G330&lt;&gt;"LIBSETS_SETTYPE_SPECIAL"),IF(AQ330&lt;&gt;"",VLOOKUP(AQ330,'ESO zone constants'!$D$3:$H$4953,5,FALSE),""),"")</f>
        <v/>
      </c>
      <c r="AR330" s="44"/>
      <c r="AS330" s="43"/>
      <c r="AT330" s="43"/>
      <c r="AU330" s="3" t="str">
        <f>IF(AND(G330&lt;&gt;"LIBSETS_SETTYPE_BATTLEGROUND",G330&lt;&gt;"LIBSETS_SETTYPE_SPECIAL"),IF(AV330&lt;&gt;"",VLOOKUP(AV330,'ESO zone constants'!$D$3:$H$4953,5,FALSE),""),"")</f>
        <v/>
      </c>
      <c r="AW330" s="44"/>
      <c r="AX330" s="43"/>
      <c r="AY330" s="43"/>
      <c r="AZ330" s="85" t="s">
        <v>2673</v>
      </c>
      <c r="BA330" s="85"/>
      <c r="BB330" s="85"/>
      <c r="BC330" s="21" t="str">
        <f>IF(A330="???","--","")&amp;IF(F330&lt;&gt;"Not in the game (anymore)",IF(A330&lt;&gt;"",CONCATENATE("[",A330,"] = {wayshrines={")&amp;IF(K330&lt;&gt;"",CONCATENATE(K330,","),"")&amp;IF(L330&lt;&gt;"",CONCATENATE(L330,","),"")&amp;IF(M330&lt;&gt;"",CONCATENATE(M330,","),"")&amp;CONCATENATE("}")&amp;IF(VALUE(N330)&gt;0,CONCATENATE(", traitsNeeded=",N330),"")&amp;CONCATENATE(", dlcId=",IF(T330&lt;&gt;"",T330,"DLC_BASE_GAME")),""),"")</f>
        <v>[382] = {wayshrines={355,355,355,}, dlcId=DLC_SUMMERSET</v>
      </c>
      <c r="BD330" s="21" t="str">
        <f>IF(F330&lt;&gt;"Not in the game (anymore)",IF(A330&lt;&gt;"",IF(Q330&lt;&gt;"",CONCATENATE(", zoneIds={",Q330),"")&amp;IF(Z330&lt;&gt;"",CONCATENATE(",",Z330),"")&amp;IF(AF330&lt;&gt;"",CONCATENATE(",",AF330),"")&amp;IF(AK330&lt;&gt;"",CONCATENATE(",",AK330),"")&amp;IF(AP330&lt;&gt;"",CONCATENATE(",",AP330),"")&amp;IF(AU330&lt;&gt;"",CONCATENATE(",",AU330),"")&amp;IF(Q330&lt;&gt;"",CONCATENATE("}",""),"")&amp;IF(OR(I330="true",I330="false",I330&lt;&gt;""), CONCATENATE(", veteran=", I330), ""),""),"")</f>
        <v>, zoneIds={1011,1011,1011}, veteran=false</v>
      </c>
      <c r="BE330" s="21" t="str">
        <f>IF(F330&lt;&gt;"Not in the game (anymore)",IF(A330&lt;&gt;"",", setType="&amp;G330,"")&amp;IF(J330="true",", multiTrialSet=true",""),"")</f>
        <v>, setType=LIBSETS_SETTYPE_OVERLAND</v>
      </c>
      <c r="BF330" s="21" t="str">
        <f t="shared" si="10"/>
        <v>, dropMechanic={LIBSETS_DROP_MECHANIC_OVERLAND_BOSS_DELVE,LIBSETS_DROP_MECHANIC_OVERLAND_WORLDBOSS,LIBSETS_DROP_MECHANIC_OVERLAND_BOSS_PUBLIC_DUNGEON,LIBSETS_DROP_MECHANIC_OVERLAND_CHEST}</v>
      </c>
      <c r="BG330" s="21" t="str">
        <f t="shared" si="11"/>
        <v>}, --Grace of Gloom / Anmut der Gräue   [Summerset, Summerset, Summerset]</v>
      </c>
    </row>
    <row r="331" spans="1:59" x14ac:dyDescent="0.25">
      <c r="A331" s="12">
        <v>383</v>
      </c>
      <c r="B331" t="s">
        <v>1246</v>
      </c>
      <c r="C331" t="s">
        <v>2634</v>
      </c>
      <c r="D331" s="3">
        <f>A331</f>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t="str">
        <f>IF(AND(G331&lt;&gt;"LIBSETS_SETTYPE_BATTLEGROUND",G331&lt;&gt;"LIBSETS_SETTYPE_SPECIAL"),IF(AL331&lt;&gt;"",VLOOKUP(AL331,'ESO zone constants'!$D$3:$H$4953,5,FALSE),""),"")</f>
        <v/>
      </c>
      <c r="AM331" s="44" t="s">
        <v>1564</v>
      </c>
      <c r="AN331" s="43"/>
      <c r="AO331" s="43"/>
      <c r="AP331" s="3" t="str">
        <f>IF(AND(G331&lt;&gt;"LIBSETS_SETTYPE_BATTLEGROUND",G331&lt;&gt;"LIBSETS_SETTYPE_SPECIAL"),IF(AQ331&lt;&gt;"",VLOOKUP(AQ331,'ESO zone constants'!$D$3:$H$4953,5,FALSE),""),"")</f>
        <v/>
      </c>
      <c r="AR331" s="44"/>
      <c r="AS331" s="43"/>
      <c r="AT331" s="43"/>
      <c r="AU331" s="3" t="str">
        <f>IF(AND(G331&lt;&gt;"LIBSETS_SETTYPE_BATTLEGROUND",G331&lt;&gt;"LIBSETS_SETTYPE_SPECIAL"),IF(AV331&lt;&gt;"",VLOOKUP(AV331,'ESO zone constants'!$D$3:$H$4953,5,FALSE),""),"")</f>
        <v/>
      </c>
      <c r="AW331" s="44"/>
      <c r="AX331" s="43"/>
      <c r="AY331" s="43"/>
      <c r="AZ331" s="85" t="s">
        <v>2673</v>
      </c>
      <c r="BA331" s="85"/>
      <c r="BB331" s="85"/>
      <c r="BC331" s="21" t="str">
        <f>IF(A331="???","--","")&amp;IF(F331&lt;&gt;"Not in the game (anymore)",IF(A331&lt;&gt;"",CONCATENATE("[",A331,"] = {wayshrines={")&amp;IF(K331&lt;&gt;"",CONCATENATE(K331,","),"")&amp;IF(L331&lt;&gt;"",CONCATENATE(L331,","),"")&amp;IF(M331&lt;&gt;"",CONCATENATE(M331,","),"")&amp;CONCATENATE("}")&amp;IF(VALUE(N331)&gt;0,CONCATENATE(", traitsNeeded=",N331),"")&amp;CONCATENATE(", dlcId=",IF(T331&lt;&gt;"",T331,"DLC_BASE_GAME")),""),"")</f>
        <v>[383] = {wayshrines={355,355,355,}, dlcId=DLC_SUMMERSET</v>
      </c>
      <c r="BD331" s="21" t="str">
        <f>IF(F331&lt;&gt;"Not in the game (anymore)",IF(A331&lt;&gt;"",IF(Q331&lt;&gt;"",CONCATENATE(", zoneIds={",Q331),"")&amp;IF(Z331&lt;&gt;"",CONCATENATE(",",Z331),"")&amp;IF(AF331&lt;&gt;"",CONCATENATE(",",AF331),"")&amp;IF(AK331&lt;&gt;"",CONCATENATE(",",AK331),"")&amp;IF(AP331&lt;&gt;"",CONCATENATE(",",AP331),"")&amp;IF(AU331&lt;&gt;"",CONCATENATE(",",AU331),"")&amp;IF(Q331&lt;&gt;"",CONCATENATE("}",""),"")&amp;IF(OR(I331="true",I331="false",I331&lt;&gt;""), CONCATENATE(", veteran=", I331), ""),""),"")</f>
        <v>, zoneIds={1011,1011,1011}, veteran=false</v>
      </c>
      <c r="BE331" s="21" t="str">
        <f>IF(F331&lt;&gt;"Not in the game (anymore)",IF(A331&lt;&gt;"",", setType="&amp;G331,"")&amp;IF(J331="true",", multiTrialSet=true",""),"")</f>
        <v>, setType=LIBSETS_SETTYPE_OVERLAND</v>
      </c>
      <c r="BF331" s="21" t="str">
        <f t="shared" si="10"/>
        <v>, dropMechanic={LIBSETS_DROP_MECHANIC_OVERLAND_BOSS_DELVE,LIBSETS_DROP_MECHANIC_OVERLAND_WORLDBOSS,LIBSETS_DROP_MECHANIC_OVERLAND_BOSS_PUBLIC_DUNGEON,LIBSETS_DROP_MECHANIC_OVERLAND_CHEST}</v>
      </c>
      <c r="BG331" s="21" t="str">
        <f t="shared" si="11"/>
        <v>}, --Gryphon\'s Ferocity / Wildheit des Greifen   [Summerset, Summerset, Summerset]</v>
      </c>
    </row>
    <row r="332" spans="1:59" x14ac:dyDescent="0.25">
      <c r="A332" s="12">
        <v>384</v>
      </c>
      <c r="B332" t="s">
        <v>1247</v>
      </c>
      <c r="C332" t="s">
        <v>1248</v>
      </c>
      <c r="D332" s="3">
        <f>A332</f>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t="str">
        <f>IF(AND(G332&lt;&gt;"LIBSETS_SETTYPE_BATTLEGROUND",G332&lt;&gt;"LIBSETS_SETTYPE_SPECIAL"),IF(AL332&lt;&gt;"",VLOOKUP(AL332,'ESO zone constants'!$D$3:$H$4953,5,FALSE),""),"")</f>
        <v/>
      </c>
      <c r="AM332" s="44" t="s">
        <v>1564</v>
      </c>
      <c r="AN332" s="43"/>
      <c r="AO332" s="43"/>
      <c r="AP332" s="3" t="str">
        <f>IF(AND(G332&lt;&gt;"LIBSETS_SETTYPE_BATTLEGROUND",G332&lt;&gt;"LIBSETS_SETTYPE_SPECIAL"),IF(AQ332&lt;&gt;"",VLOOKUP(AQ332,'ESO zone constants'!$D$3:$H$4953,5,FALSE),""),"")</f>
        <v/>
      </c>
      <c r="AR332" s="44"/>
      <c r="AS332" s="43"/>
      <c r="AT332" s="43"/>
      <c r="AU332" s="3" t="str">
        <f>IF(AND(G332&lt;&gt;"LIBSETS_SETTYPE_BATTLEGROUND",G332&lt;&gt;"LIBSETS_SETTYPE_SPECIAL"),IF(AV332&lt;&gt;"",VLOOKUP(AV332,'ESO zone constants'!$D$3:$H$4953,5,FALSE),""),"")</f>
        <v/>
      </c>
      <c r="AW332" s="44"/>
      <c r="AX332" s="43"/>
      <c r="AY332" s="43"/>
      <c r="AZ332" s="85" t="s">
        <v>2673</v>
      </c>
      <c r="BA332" s="85"/>
      <c r="BB332" s="85"/>
      <c r="BC332" s="21" t="str">
        <f>IF(A332="???","--","")&amp;IF(F332&lt;&gt;"Not in the game (anymore)",IF(A332&lt;&gt;"",CONCATENATE("[",A332,"] = {wayshrines={")&amp;IF(K332&lt;&gt;"",CONCATENATE(K332,","),"")&amp;IF(L332&lt;&gt;"",CONCATENATE(L332,","),"")&amp;IF(M332&lt;&gt;"",CONCATENATE(M332,","),"")&amp;CONCATENATE("}")&amp;IF(VALUE(N332)&gt;0,CONCATENATE(", traitsNeeded=",N332),"")&amp;CONCATENATE(", dlcId=",IF(T332&lt;&gt;"",T332,"DLC_BASE_GAME")),""),"")</f>
        <v>[384] = {wayshrines={355,355,355,}, dlcId=DLC_SUMMERSET</v>
      </c>
      <c r="BD332" s="21" t="str">
        <f>IF(F332&lt;&gt;"Not in the game (anymore)",IF(A332&lt;&gt;"",IF(Q332&lt;&gt;"",CONCATENATE(", zoneIds={",Q332),"")&amp;IF(Z332&lt;&gt;"",CONCATENATE(",",Z332),"")&amp;IF(AF332&lt;&gt;"",CONCATENATE(",",AF332),"")&amp;IF(AK332&lt;&gt;"",CONCATENATE(",",AK332),"")&amp;IF(AP332&lt;&gt;"",CONCATENATE(",",AP332),"")&amp;IF(AU332&lt;&gt;"",CONCATENATE(",",AU332),"")&amp;IF(Q332&lt;&gt;"",CONCATENATE("}",""),"")&amp;IF(OR(I332="true",I332="false",I332&lt;&gt;""), CONCATENATE(", veteran=", I332), ""),""),"")</f>
        <v>, zoneIds={1011,1011,1011}, veteran=false</v>
      </c>
      <c r="BE332" s="21" t="str">
        <f>IF(F332&lt;&gt;"Not in the game (anymore)",IF(A332&lt;&gt;"",", setType="&amp;G332,"")&amp;IF(J332="true",", multiTrialSet=true",""),"")</f>
        <v>, setType=LIBSETS_SETTYPE_OVERLAND</v>
      </c>
      <c r="BF332" s="21" t="str">
        <f t="shared" si="10"/>
        <v>, dropMechanic={LIBSETS_DROP_MECHANIC_OVERLAND_BOSS_DELVE,LIBSETS_DROP_MECHANIC_OVERLAND_WORLDBOSS,LIBSETS_DROP_MECHANIC_OVERLAND_BOSS_PUBLIC_DUNGEON,LIBSETS_DROP_MECHANIC_OVERLAND_CHEST}</v>
      </c>
      <c r="BG332" s="21" t="str">
        <f t="shared" si="11"/>
        <v>}, --Wisdom of Vanus / Weisheit von Vanus   [Summerset, Summerset, Summerset]</v>
      </c>
    </row>
    <row r="333" spans="1:59" x14ac:dyDescent="0.25">
      <c r="A333" s="5">
        <v>385</v>
      </c>
      <c r="B333" t="s">
        <v>1249</v>
      </c>
      <c r="C333" t="s">
        <v>1250</v>
      </c>
      <c r="D333" s="3">
        <f>A333</f>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C333" s="3" t="str">
        <f>IF(AB333&lt;&gt;"",IF(AB333&lt;&gt;"LIBSETS_DROP_MECHANIC_MONSTER_NAME",VLOOKUP(AB333,'LibSets constants'!$I$4:$L$1003,3,FALSE),""),"")</f>
        <v/>
      </c>
      <c r="AD333" s="3" t="str">
        <f>IF(AB333&lt;&gt;"",IF(AB333&lt;&gt;"LIBSETS_DROP_MECHANIC_MONSTER_NAME",VLOOKUP(AB333,'LibSets constants'!$I$4:$L$1003,4,FALSE),""),"")</f>
        <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44"/>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IF(A333="???","--","")&amp;IF(F333&lt;&gt;"Not in the game (anymore)",IF(A333&lt;&gt;"",CONCATENATE("[",A333,"] = {wayshrines={")&amp;IF(K333&lt;&gt;"",CONCATENATE(K333,","),"")&amp;IF(L333&lt;&gt;"",CONCATENATE(L333,","),"")&amp;IF(M333&lt;&gt;"",CONCATENATE(M333,","),"")&amp;CONCATENATE("}")&amp;IF(VALUE(N333)&gt;0,CONCATENATE(", traitsNeeded=",N333),"")&amp;CONCATENATE(", dlcId=",IF(T333&lt;&gt;"",T333,"DLC_BASE_GAME")),""),"")</f>
        <v>[385] = {wayshrines={359,359,359,}, traitsNeeded=3, dlcId=DLC_SUMMERSET</v>
      </c>
      <c r="BD333" s="21" t="str">
        <f>IF(F333&lt;&gt;"Not in the game (anymore)",IF(A333&lt;&gt;"",IF(Q333&lt;&gt;"",CONCATENATE(", zoneIds={",Q333),"")&amp;IF(Z333&lt;&gt;"",CONCATENATE(",",Z333),"")&amp;IF(AF333&lt;&gt;"",CONCATENATE(",",AF333),"")&amp;IF(AK333&lt;&gt;"",CONCATENATE(",",AK333),"")&amp;IF(AP333&lt;&gt;"",CONCATENATE(",",AP333),"")&amp;IF(AU333&lt;&gt;"",CONCATENATE(",",AU333),"")&amp;IF(Q333&lt;&gt;"",CONCATENATE("}",""),"")&amp;IF(OR(I333="true",I333="false",I333&lt;&gt;""), CONCATENATE(", veteran=", I333), ""),""),"")</f>
        <v>, zoneIds={1011,1011,1011}, veteran=false</v>
      </c>
      <c r="BE333" s="21" t="str">
        <f>IF(F333&lt;&gt;"Not in the game (anymore)",IF(A333&lt;&gt;"",", setType="&amp;G333,"")&amp;IF(J333="true",", multiTrialSet=true",""),"")</f>
        <v>, setType=LIBSETS_SETTYPE_CRAFTED</v>
      </c>
      <c r="BF333" s="21" t="str">
        <f t="shared" si="10"/>
        <v/>
      </c>
      <c r="BG333" s="21" t="str">
        <f t="shared" si="11"/>
        <v>}, --Adept Rider / Versierter Reiter   [Summerset, Summerset, Summerset]</v>
      </c>
    </row>
    <row r="334" spans="1:59" x14ac:dyDescent="0.25">
      <c r="A334" s="5">
        <v>386</v>
      </c>
      <c r="B334" t="s">
        <v>1251</v>
      </c>
      <c r="C334" t="s">
        <v>2635</v>
      </c>
      <c r="D334" s="3">
        <f>A334</f>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C334" s="43" t="str">
        <f>IF(AB334&lt;&gt;"",IF(AB334&lt;&gt;"LIBSETS_DROP_MECHANIC_MONSTER_NAME",VLOOKUP(AB334,'LibSets constants'!$I$4:$L$1003,3,FALSE),""),"")</f>
        <v/>
      </c>
      <c r="AD334" s="43" t="str">
        <f>IF(AB334&lt;&gt;"",IF(AB334&lt;&gt;"LIBSETS_DROP_MECHANIC_MONSTER_NAME",VLOOKUP(AB334,'LibSets constants'!$I$4:$L$1003,4,FALSE),""),"")</f>
        <v/>
      </c>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44"/>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IF(A334="???","--","")&amp;IF(F334&lt;&gt;"Not in the game (anymore)",IF(A334&lt;&gt;"",CONCATENATE("[",A334,"] = {wayshrines={")&amp;IF(K334&lt;&gt;"",CONCATENATE(K334,","),"")&amp;IF(L334&lt;&gt;"",CONCATENATE(L334,","),"")&amp;IF(M334&lt;&gt;"",CONCATENATE(M334,","),"")&amp;CONCATENATE("}")&amp;IF(VALUE(N334)&gt;0,CONCATENATE(", traitsNeeded=",N334),"")&amp;CONCATENATE(", dlcId=",IF(T334&lt;&gt;"",T334,"DLC_BASE_GAME")),""),"")</f>
        <v>[386] = {wayshrines={360,360,360,}, traitsNeeded=6, dlcId=DLC_SUMMERSET</v>
      </c>
      <c r="BD334" s="21" t="str">
        <f>IF(F334&lt;&gt;"Not in the game (anymore)",IF(A334&lt;&gt;"",IF(Q334&lt;&gt;"",CONCATENATE(", zoneIds={",Q334),"")&amp;IF(Z334&lt;&gt;"",CONCATENATE(",",Z334),"")&amp;IF(AF334&lt;&gt;"",CONCATENATE(",",AF334),"")&amp;IF(AK334&lt;&gt;"",CONCATENATE(",",AK334),"")&amp;IF(AP334&lt;&gt;"",CONCATENATE(",",AP334),"")&amp;IF(AU334&lt;&gt;"",CONCATENATE(",",AU334),"")&amp;IF(Q334&lt;&gt;"",CONCATENATE("}",""),"")&amp;IF(OR(I334="true",I334="false",I334&lt;&gt;""), CONCATENATE(", veteran=", I334), ""),""),"")</f>
        <v>, zoneIds={1027,1027,1027}, veteran=false</v>
      </c>
      <c r="BE334" s="21" t="str">
        <f>IF(F334&lt;&gt;"Not in the game (anymore)",IF(A334&lt;&gt;"",", setType="&amp;G334,"")&amp;IF(J334="true",", multiTrialSet=true",""),"")</f>
        <v>, setType=LIBSETS_SETTYPE_CRAFTED</v>
      </c>
      <c r="BF334" s="21" t="str">
        <f t="shared" si="10"/>
        <v/>
      </c>
      <c r="BG334" s="21" t="str">
        <f t="shared" si="11"/>
        <v>}, --Sload\'s Semblance / Kreckenantlitz   [Artaeum, Artaeum, Artaeum]</v>
      </c>
    </row>
    <row r="335" spans="1:59" x14ac:dyDescent="0.25">
      <c r="A335" s="5">
        <v>387</v>
      </c>
      <c r="B335" t="s">
        <v>1252</v>
      </c>
      <c r="C335" t="s">
        <v>2636</v>
      </c>
      <c r="D335" s="3">
        <f>A335</f>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C335" s="3" t="str">
        <f>IF(AB335&lt;&gt;"",IF(AB335&lt;&gt;"LIBSETS_DROP_MECHANIC_MONSTER_NAME",VLOOKUP(AB335,'LibSets constants'!$I$4:$L$1003,3,FALSE),""),"")</f>
        <v/>
      </c>
      <c r="AD335" s="3" t="str">
        <f>IF(AB335&lt;&gt;"",IF(AB335&lt;&gt;"LIBSETS_DROP_MECHANIC_MONSTER_NAME",VLOOKUP(AB335,'LibSets constants'!$I$4:$L$1003,4,FALSE),""),"")</f>
        <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44"/>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IF(A335="???","--","")&amp;IF(F335&lt;&gt;"Not in the game (anymore)",IF(A335&lt;&gt;"",CONCATENATE("[",A335,"] = {wayshrines={")&amp;IF(K335&lt;&gt;"",CONCATENATE(K335,","),"")&amp;IF(L335&lt;&gt;"",CONCATENATE(L335,","),"")&amp;IF(M335&lt;&gt;"",CONCATENATE(M335,","),"")&amp;CONCATENATE("}")&amp;IF(VALUE(N335)&gt;0,CONCATENATE(", traitsNeeded=",N335),"")&amp;CONCATENATE(", dlcId=",IF(T335&lt;&gt;"",T335,"DLC_BASE_GAME")),""),"")</f>
        <v>[387] = {wayshrines={354,354,354,}, traitsNeeded=9, dlcId=DLC_SUMMERSET</v>
      </c>
      <c r="BD335" s="21" t="str">
        <f>IF(F335&lt;&gt;"Not in the game (anymore)",IF(A335&lt;&gt;"",IF(Q335&lt;&gt;"",CONCATENATE(", zoneIds={",Q335),"")&amp;IF(Z335&lt;&gt;"",CONCATENATE(",",Z335),"")&amp;IF(AF335&lt;&gt;"",CONCATENATE(",",AF335),"")&amp;IF(AK335&lt;&gt;"",CONCATENATE(",",AK335),"")&amp;IF(AP335&lt;&gt;"",CONCATENATE(",",AP335),"")&amp;IF(AU335&lt;&gt;"",CONCATENATE(",",AU335),"")&amp;IF(Q335&lt;&gt;"",CONCATENATE("}",""),"")&amp;IF(OR(I335="true",I335="false",I335&lt;&gt;""), CONCATENATE(", veteran=", I335), ""),""),"")</f>
        <v>, zoneIds={1011,1011,1011}, veteran=false</v>
      </c>
      <c r="BE335" s="21" t="str">
        <f>IF(F335&lt;&gt;"Not in the game (anymore)",IF(A335&lt;&gt;"",", setType="&amp;G335,"")&amp;IF(J335="true",", multiTrialSet=true",""),"")</f>
        <v>, setType=LIBSETS_SETTYPE_CRAFTED</v>
      </c>
      <c r="BF335" s="21" t="str">
        <f t="shared" si="10"/>
        <v/>
      </c>
      <c r="BG335" s="21" t="str">
        <f t="shared" si="11"/>
        <v>}, --Nocturnal\'s Favor / Nocturnals Gunst   [Summerset, Summerset, Summerset]</v>
      </c>
    </row>
    <row r="336" spans="1:59" x14ac:dyDescent="0.25">
      <c r="A336" s="12">
        <v>388</v>
      </c>
      <c r="B336" t="s">
        <v>1253</v>
      </c>
      <c r="C336" t="s">
        <v>1254</v>
      </c>
      <c r="D336" s="3">
        <f>A336</f>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110" t="s">
        <v>3352</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B336" s="39"/>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IF(A336="???","--","")&amp;IF(F336&lt;&gt;"Not in the game (anymore)",IF(A336&lt;&gt;"",CONCATENATE("[",A336,"] = {wayshrines={")&amp;IF(K336&lt;&gt;"",CONCATENATE(K336,","),"")&amp;IF(L336&lt;&gt;"",CONCATENATE(L336,","),"")&amp;IF(M336&lt;&gt;"",CONCATENATE(M336,","),"")&amp;CONCATENATE("}")&amp;IF(VALUE(N336)&gt;0,CONCATENATE(", traitsNeeded=",N336),"")&amp;CONCATENATE(", dlcId=",IF(T336&lt;&gt;"",T336,"DLC_BASE_GAME")),""),"")</f>
        <v>[388] = {wayshrines={364,364,364,}, dlcId=DLC_SUMMERSET</v>
      </c>
      <c r="BD336" s="21" t="str">
        <f>IF(F336&lt;&gt;"Not in the game (anymore)",IF(A336&lt;&gt;"",IF(Q336&lt;&gt;"",CONCATENATE(", zoneIds={",Q336),"")&amp;IF(Z336&lt;&gt;"",CONCATENATE(",",Z336),"")&amp;IF(AF336&lt;&gt;"",CONCATENATE(",",AF336),"")&amp;IF(AK336&lt;&gt;"",CONCATENATE(",",AK336),"")&amp;IF(AP336&lt;&gt;"",CONCATENATE(",",AP336),"")&amp;IF(AU336&lt;&gt;"",CONCATENATE(",",AU336),"")&amp;IF(Q336&lt;&gt;"",CONCATENATE("}",""),"")&amp;IF(OR(I336="true",I336="false",I336&lt;&gt;""), CONCATENATE(", veteran=", I336), ""),""),"")</f>
        <v>, zoneIds={1051,1011,1011}, veteran=false</v>
      </c>
      <c r="BE336" s="21" t="str">
        <f>IF(F336&lt;&gt;"Not in the game (anymore)",IF(A336&lt;&gt;"",", setType="&amp;G336,"")&amp;IF(J336="true",", multiTrialSet=true",""),"")</f>
        <v>, setType=LIBSETS_SETTYPE_TRIAL</v>
      </c>
      <c r="BF336" s="21" t="str">
        <f t="shared" si="10"/>
        <v>, dropMechanic={LIBSETS_DROP_MECHANIC_TRIAL_BOSS}</v>
      </c>
      <c r="BG336" s="21" t="str">
        <f t="shared" si="11"/>
        <v>}, --Aegis of Galenwe / Ägis von Galenwe   [Cloudrest, Summerset, Summerset]</v>
      </c>
    </row>
    <row r="337" spans="1:59" x14ac:dyDescent="0.25">
      <c r="A337" s="12">
        <v>389</v>
      </c>
      <c r="B337" t="s">
        <v>1255</v>
      </c>
      <c r="C337" t="s">
        <v>1256</v>
      </c>
      <c r="D337" s="3">
        <f>A337</f>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110" t="s">
        <v>3352</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IF(A337="???","--","")&amp;IF(F337&lt;&gt;"Not in the game (anymore)",IF(A337&lt;&gt;"",CONCATENATE("[",A337,"] = {wayshrines={")&amp;IF(K337&lt;&gt;"",CONCATENATE(K337,","),"")&amp;IF(L337&lt;&gt;"",CONCATENATE(L337,","),"")&amp;IF(M337&lt;&gt;"",CONCATENATE(M337,","),"")&amp;CONCATENATE("}")&amp;IF(VALUE(N337)&gt;0,CONCATENATE(", traitsNeeded=",N337),"")&amp;CONCATENATE(", dlcId=",IF(T337&lt;&gt;"",T337,"DLC_BASE_GAME")),""),"")</f>
        <v>[389] = {wayshrines={364,364,364,}, dlcId=DLC_SUMMERSET</v>
      </c>
      <c r="BD337" s="21" t="str">
        <f>IF(F337&lt;&gt;"Not in the game (anymore)",IF(A337&lt;&gt;"",IF(Q337&lt;&gt;"",CONCATENATE(", zoneIds={",Q337),"")&amp;IF(Z337&lt;&gt;"",CONCATENATE(",",Z337),"")&amp;IF(AF337&lt;&gt;"",CONCATENATE(",",AF337),"")&amp;IF(AK337&lt;&gt;"",CONCATENATE(",",AK337),"")&amp;IF(AP337&lt;&gt;"",CONCATENATE(",",AP337),"")&amp;IF(AU337&lt;&gt;"",CONCATENATE(",",AU337),"")&amp;IF(Q337&lt;&gt;"",CONCATENATE("}",""),"")&amp;IF(OR(I337="true",I337="false",I337&lt;&gt;""), CONCATENATE(", veteran=", I337), ""),""),"")</f>
        <v>, zoneIds={1051,1011,1011}, veteran=false</v>
      </c>
      <c r="BE337" s="21" t="str">
        <f>IF(F337&lt;&gt;"Not in the game (anymore)",IF(A337&lt;&gt;"",", setType="&amp;G337,"")&amp;IF(J337="true",", multiTrialSet=true",""),"")</f>
        <v>, setType=LIBSETS_SETTYPE_TRIAL</v>
      </c>
      <c r="BF337" s="21" t="str">
        <f t="shared" si="10"/>
        <v>, dropMechanic={LIBSETS_DROP_MECHANIC_TRIAL_BOSS}</v>
      </c>
      <c r="BG337" s="21" t="str">
        <f t="shared" si="11"/>
        <v>}, --Arms of Relequen / Waffen von Relequen   [Cloudrest, Summerset, Summerset]</v>
      </c>
    </row>
    <row r="338" spans="1:59" x14ac:dyDescent="0.25">
      <c r="A338" s="12">
        <v>390</v>
      </c>
      <c r="B338" t="s">
        <v>1257</v>
      </c>
      <c r="C338" t="s">
        <v>1258</v>
      </c>
      <c r="D338" s="3">
        <f>A338</f>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110" t="s">
        <v>3352</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IF(A338="???","--","")&amp;IF(F338&lt;&gt;"Not in the game (anymore)",IF(A338&lt;&gt;"",CONCATENATE("[",A338,"] = {wayshrines={")&amp;IF(K338&lt;&gt;"",CONCATENATE(K338,","),"")&amp;IF(L338&lt;&gt;"",CONCATENATE(L338,","),"")&amp;IF(M338&lt;&gt;"",CONCATENATE(M338,","),"")&amp;CONCATENATE("}")&amp;IF(VALUE(N338)&gt;0,CONCATENATE(", traitsNeeded=",N338),"")&amp;CONCATENATE(", dlcId=",IF(T338&lt;&gt;"",T338,"DLC_BASE_GAME")),""),"")</f>
        <v>[390] = {wayshrines={364,364,364,}, dlcId=DLC_SUMMERSET</v>
      </c>
      <c r="BD338" s="21" t="str">
        <f>IF(F338&lt;&gt;"Not in the game (anymore)",IF(A338&lt;&gt;"",IF(Q338&lt;&gt;"",CONCATENATE(", zoneIds={",Q338),"")&amp;IF(Z338&lt;&gt;"",CONCATENATE(",",Z338),"")&amp;IF(AF338&lt;&gt;"",CONCATENATE(",",AF338),"")&amp;IF(AK338&lt;&gt;"",CONCATENATE(",",AK338),"")&amp;IF(AP338&lt;&gt;"",CONCATENATE(",",AP338),"")&amp;IF(AU338&lt;&gt;"",CONCATENATE(",",AU338),"")&amp;IF(Q338&lt;&gt;"",CONCATENATE("}",""),"")&amp;IF(OR(I338="true",I338="false",I338&lt;&gt;""), CONCATENATE(", veteran=", I338), ""),""),"")</f>
        <v>, zoneIds={1051,1011,1011}, veteran=false</v>
      </c>
      <c r="BE338" s="21" t="str">
        <f>IF(F338&lt;&gt;"Not in the game (anymore)",IF(A338&lt;&gt;"",", setType="&amp;G338,"")&amp;IF(J338="true",", multiTrialSet=true",""),"")</f>
        <v>, setType=LIBSETS_SETTYPE_TRIAL</v>
      </c>
      <c r="BF338" s="21" t="str">
        <f t="shared" si="10"/>
        <v>, dropMechanic={LIBSETS_DROP_MECHANIC_TRIAL_BOSS}</v>
      </c>
      <c r="BG338" s="21" t="str">
        <f t="shared" si="11"/>
        <v>}, --Mantle of Siroria / Mantel von Siroria   [Cloudrest, Summerset, Summerset]</v>
      </c>
    </row>
    <row r="339" spans="1:59" x14ac:dyDescent="0.25">
      <c r="A339" s="12">
        <v>391</v>
      </c>
      <c r="B339" t="s">
        <v>1259</v>
      </c>
      <c r="C339" t="s">
        <v>1260</v>
      </c>
      <c r="D339" s="3">
        <f>A339</f>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110" t="s">
        <v>3352</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IF(A339="???","--","")&amp;IF(F339&lt;&gt;"Not in the game (anymore)",IF(A339&lt;&gt;"",CONCATENATE("[",A339,"] = {wayshrines={")&amp;IF(K339&lt;&gt;"",CONCATENATE(K339,","),"")&amp;IF(L339&lt;&gt;"",CONCATENATE(L339,","),"")&amp;IF(M339&lt;&gt;"",CONCATENATE(M339,","),"")&amp;CONCATENATE("}")&amp;IF(VALUE(N339)&gt;0,CONCATENATE(", traitsNeeded=",N339),"")&amp;CONCATENATE(", dlcId=",IF(T339&lt;&gt;"",T339,"DLC_BASE_GAME")),""),"")</f>
        <v>[391] = {wayshrines={364,364,364,}, dlcId=DLC_SUMMERSET</v>
      </c>
      <c r="BD339" s="21" t="str">
        <f>IF(F339&lt;&gt;"Not in the game (anymore)",IF(A339&lt;&gt;"",IF(Q339&lt;&gt;"",CONCATENATE(", zoneIds={",Q339),"")&amp;IF(Z339&lt;&gt;"",CONCATENATE(",",Z339),"")&amp;IF(AF339&lt;&gt;"",CONCATENATE(",",AF339),"")&amp;IF(AK339&lt;&gt;"",CONCATENATE(",",AK339),"")&amp;IF(AP339&lt;&gt;"",CONCATENATE(",",AP339),"")&amp;IF(AU339&lt;&gt;"",CONCATENATE(",",AU339),"")&amp;IF(Q339&lt;&gt;"",CONCATENATE("}",""),"")&amp;IF(OR(I339="true",I339="false",I339&lt;&gt;""), CONCATENATE(", veteran=", I339), ""),""),"")</f>
        <v>, zoneIds={1051,1011,1011}, veteran=false</v>
      </c>
      <c r="BE339" s="21" t="str">
        <f>IF(F339&lt;&gt;"Not in the game (anymore)",IF(A339&lt;&gt;"",", setType="&amp;G339,"")&amp;IF(J339="true",", multiTrialSet=true",""),"")</f>
        <v>, setType=LIBSETS_SETTYPE_TRIAL</v>
      </c>
      <c r="BF339" s="21" t="str">
        <f t="shared" si="10"/>
        <v>, dropMechanic={LIBSETS_DROP_MECHANIC_TRIAL_BOSS}</v>
      </c>
      <c r="BG339" s="21" t="str">
        <f t="shared" si="11"/>
        <v>}, --Vestment of Olorime / Gewandung von Olorime   [Cloudrest, Summerset, Summerset]</v>
      </c>
    </row>
    <row r="340" spans="1:59" x14ac:dyDescent="0.25">
      <c r="A340" s="12">
        <v>392</v>
      </c>
      <c r="B340" t="s">
        <v>1261</v>
      </c>
      <c r="C340" t="s">
        <v>1262</v>
      </c>
      <c r="D340" s="3">
        <f>A340</f>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110" t="s">
        <v>3352</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IF(A340="???","--","")&amp;IF(F340&lt;&gt;"Not in the game (anymore)",IF(A340&lt;&gt;"",CONCATENATE("[",A340,"] = {wayshrines={")&amp;IF(K340&lt;&gt;"",CONCATENATE(K340,","),"")&amp;IF(L340&lt;&gt;"",CONCATENATE(L340,","),"")&amp;IF(M340&lt;&gt;"",CONCATENATE(M340,","),"")&amp;CONCATENATE("}")&amp;IF(VALUE(N340)&gt;0,CONCATENATE(", traitsNeeded=",N340),"")&amp;CONCATENATE(", dlcId=",IF(T340&lt;&gt;"",T340,"DLC_BASE_GAME")),""),"")</f>
        <v>[392] = {wayshrines={364,364,364,}, dlcId=DLC_SUMMERSET</v>
      </c>
      <c r="BD340" s="21" t="str">
        <f>IF(F340&lt;&gt;"Not in the game (anymore)",IF(A340&lt;&gt;"",IF(Q340&lt;&gt;"",CONCATENATE(", zoneIds={",Q340),"")&amp;IF(Z340&lt;&gt;"",CONCATENATE(",",Z340),"")&amp;IF(AF340&lt;&gt;"",CONCATENATE(",",AF340),"")&amp;IF(AK340&lt;&gt;"",CONCATENATE(",",AK340),"")&amp;IF(AP340&lt;&gt;"",CONCATENATE(",",AP340),"")&amp;IF(AU340&lt;&gt;"",CONCATENATE(",",AU340),"")&amp;IF(Q340&lt;&gt;"",CONCATENATE("}",""),"")&amp;IF(OR(I340="true",I340="false",I340&lt;&gt;""), CONCATENATE(", veteran=", I340), ""),""),"")</f>
        <v>, zoneIds={1051,1011,1011}, veteran=true</v>
      </c>
      <c r="BE340" s="21" t="str">
        <f>IF(F340&lt;&gt;"Not in the game (anymore)",IF(A340&lt;&gt;"",", setType="&amp;G340,"")&amp;IF(J340="true",", multiTrialSet=true",""),"")</f>
        <v>, setType=LIBSETS_SETTYPE_TRIAL</v>
      </c>
      <c r="BF340" s="21" t="str">
        <f t="shared" si="10"/>
        <v>, dropMechanic={LIBSETS_DROP_MECHANIC_TRIAL_BOSS}</v>
      </c>
      <c r="BG340" s="21" t="str">
        <f t="shared" si="11"/>
        <v>}, --Perfect Aegis of Galenwe / Perfekte Ägis von Galenwe   [Cloudrest, Summerset, Summerset]</v>
      </c>
    </row>
    <row r="341" spans="1:59" x14ac:dyDescent="0.25">
      <c r="A341" s="46">
        <v>393</v>
      </c>
      <c r="B341" t="s">
        <v>1263</v>
      </c>
      <c r="C341" t="s">
        <v>1264</v>
      </c>
      <c r="D341" s="3">
        <f>A341</f>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110" t="s">
        <v>3352</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IF(A341="???","--","")&amp;IF(F341&lt;&gt;"Not in the game (anymore)",IF(A341&lt;&gt;"",CONCATENATE("[",A341,"] = {wayshrines={")&amp;IF(K341&lt;&gt;"",CONCATENATE(K341,","),"")&amp;IF(L341&lt;&gt;"",CONCATENATE(L341,","),"")&amp;IF(M341&lt;&gt;"",CONCATENATE(M341,","),"")&amp;CONCATENATE("}")&amp;IF(VALUE(N341)&gt;0,CONCATENATE(", traitsNeeded=",N341),"")&amp;CONCATENATE(", dlcId=",IF(T341&lt;&gt;"",T341,"DLC_BASE_GAME")),""),"")</f>
        <v>[393] = {wayshrines={364,364,364,}, dlcId=DLC_SUMMERSET</v>
      </c>
      <c r="BD341" s="21" t="str">
        <f>IF(F341&lt;&gt;"Not in the game (anymore)",IF(A341&lt;&gt;"",IF(Q341&lt;&gt;"",CONCATENATE(", zoneIds={",Q341),"")&amp;IF(Z341&lt;&gt;"",CONCATENATE(",",Z341),"")&amp;IF(AF341&lt;&gt;"",CONCATENATE(",",AF341),"")&amp;IF(AK341&lt;&gt;"",CONCATENATE(",",AK341),"")&amp;IF(AP341&lt;&gt;"",CONCATENATE(",",AP341),"")&amp;IF(AU341&lt;&gt;"",CONCATENATE(",",AU341),"")&amp;IF(Q341&lt;&gt;"",CONCATENATE("}",""),"")&amp;IF(OR(I341="true",I341="false",I341&lt;&gt;""), CONCATENATE(", veteran=", I341), ""),""),"")</f>
        <v>, zoneIds={1051,1011,1011}, veteran=true</v>
      </c>
      <c r="BE341" s="21" t="str">
        <f>IF(F341&lt;&gt;"Not in the game (anymore)",IF(A341&lt;&gt;"",", setType="&amp;G341,"")&amp;IF(J341="true",", multiTrialSet=true",""),"")</f>
        <v>, setType=LIBSETS_SETTYPE_TRIAL</v>
      </c>
      <c r="BF341" s="21" t="str">
        <f t="shared" si="10"/>
        <v>, dropMechanic={LIBSETS_DROP_MECHANIC_TRIAL_BOSS}</v>
      </c>
      <c r="BG341" s="21" t="str">
        <f t="shared" si="11"/>
        <v>}, --Perfect Arms of Relequen / Perfekte Waffen von Relequen   [Cloudrest, Summerset, Summerset]</v>
      </c>
    </row>
    <row r="342" spans="1:59" x14ac:dyDescent="0.25">
      <c r="A342" s="12">
        <v>394</v>
      </c>
      <c r="B342" t="s">
        <v>1265</v>
      </c>
      <c r="C342" t="s">
        <v>1266</v>
      </c>
      <c r="D342" s="3">
        <f>A342</f>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110" t="s">
        <v>3352</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IF(A342="???","--","")&amp;IF(F342&lt;&gt;"Not in the game (anymore)",IF(A342&lt;&gt;"",CONCATENATE("[",A342,"] = {wayshrines={")&amp;IF(K342&lt;&gt;"",CONCATENATE(K342,","),"")&amp;IF(L342&lt;&gt;"",CONCATENATE(L342,","),"")&amp;IF(M342&lt;&gt;"",CONCATENATE(M342,","),"")&amp;CONCATENATE("}")&amp;IF(VALUE(N342)&gt;0,CONCATENATE(", traitsNeeded=",N342),"")&amp;CONCATENATE(", dlcId=",IF(T342&lt;&gt;"",T342,"DLC_BASE_GAME")),""),"")</f>
        <v>[394] = {wayshrines={364,364,364,}, dlcId=DLC_SUMMERSET</v>
      </c>
      <c r="BD342" s="21" t="str">
        <f>IF(F342&lt;&gt;"Not in the game (anymore)",IF(A342&lt;&gt;"",IF(Q342&lt;&gt;"",CONCATENATE(", zoneIds={",Q342),"")&amp;IF(Z342&lt;&gt;"",CONCATENATE(",",Z342),"")&amp;IF(AF342&lt;&gt;"",CONCATENATE(",",AF342),"")&amp;IF(AK342&lt;&gt;"",CONCATENATE(",",AK342),"")&amp;IF(AP342&lt;&gt;"",CONCATENATE(",",AP342),"")&amp;IF(AU342&lt;&gt;"",CONCATENATE(",",AU342),"")&amp;IF(Q342&lt;&gt;"",CONCATENATE("}",""),"")&amp;IF(OR(I342="true",I342="false",I342&lt;&gt;""), CONCATENATE(", veteran=", I342), ""),""),"")</f>
        <v>, zoneIds={1051,1011,1011}, veteran=true</v>
      </c>
      <c r="BE342" s="21" t="str">
        <f>IF(F342&lt;&gt;"Not in the game (anymore)",IF(A342&lt;&gt;"",", setType="&amp;G342,"")&amp;IF(J342="true",", multiTrialSet=true",""),"")</f>
        <v>, setType=LIBSETS_SETTYPE_TRIAL</v>
      </c>
      <c r="BF342" s="21" t="str">
        <f t="shared" si="10"/>
        <v>, dropMechanic={LIBSETS_DROP_MECHANIC_TRIAL_BOSS}</v>
      </c>
      <c r="BG342" s="21" t="str">
        <f t="shared" si="11"/>
        <v>}, --Perfect Mantle of Siroria / Perfekter Mantel von Siroria   [Cloudrest, Summerset, Summerset]</v>
      </c>
    </row>
    <row r="343" spans="1:59" x14ac:dyDescent="0.25">
      <c r="A343" s="12">
        <v>395</v>
      </c>
      <c r="B343" t="s">
        <v>1267</v>
      </c>
      <c r="C343" t="s">
        <v>1268</v>
      </c>
      <c r="D343" s="3">
        <f>A343</f>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110" t="s">
        <v>3352</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IF(A343="???","--","")&amp;IF(F343&lt;&gt;"Not in the game (anymore)",IF(A343&lt;&gt;"",CONCATENATE("[",A343,"] = {wayshrines={")&amp;IF(K343&lt;&gt;"",CONCATENATE(K343,","),"")&amp;IF(L343&lt;&gt;"",CONCATENATE(L343,","),"")&amp;IF(M343&lt;&gt;"",CONCATENATE(M343,","),"")&amp;CONCATENATE("}")&amp;IF(VALUE(N343)&gt;0,CONCATENATE(", traitsNeeded=",N343),"")&amp;CONCATENATE(", dlcId=",IF(T343&lt;&gt;"",T343,"DLC_BASE_GAME")),""),"")</f>
        <v>[395] = {wayshrines={364,364,364,}, dlcId=DLC_SUMMERSET</v>
      </c>
      <c r="BD343" s="21" t="str">
        <f>IF(F343&lt;&gt;"Not in the game (anymore)",IF(A343&lt;&gt;"",IF(Q343&lt;&gt;"",CONCATENATE(", zoneIds={",Q343),"")&amp;IF(Z343&lt;&gt;"",CONCATENATE(",",Z343),"")&amp;IF(AF343&lt;&gt;"",CONCATENATE(",",AF343),"")&amp;IF(AK343&lt;&gt;"",CONCATENATE(",",AK343),"")&amp;IF(AP343&lt;&gt;"",CONCATENATE(",",AP343),"")&amp;IF(AU343&lt;&gt;"",CONCATENATE(",",AU343),"")&amp;IF(Q343&lt;&gt;"",CONCATENATE("}",""),"")&amp;IF(OR(I343="true",I343="false",I343&lt;&gt;""), CONCATENATE(", veteran=", I343), ""),""),"")</f>
        <v>, zoneIds={1051,1011,1011}, veteran=true</v>
      </c>
      <c r="BE343" s="21" t="str">
        <f>IF(F343&lt;&gt;"Not in the game (anymore)",IF(A343&lt;&gt;"",", setType="&amp;G343,"")&amp;IF(J343="true",", multiTrialSet=true",""),"")</f>
        <v>, setType=LIBSETS_SETTYPE_TRIAL</v>
      </c>
      <c r="BF343" s="21" t="str">
        <f t="shared" si="10"/>
        <v>, dropMechanic={LIBSETS_DROP_MECHANIC_TRIAL_BOSS}</v>
      </c>
      <c r="BG343" s="21" t="str">
        <f t="shared" si="11"/>
        <v>}, --Perfect Vestment of Olorime / Perfekte Gewandung von Olorime   [Cloudrest, Summerset, Summerset]</v>
      </c>
    </row>
    <row r="344" spans="1:59" x14ac:dyDescent="0.25">
      <c r="A344" s="5">
        <v>397</v>
      </c>
      <c r="B344" t="s">
        <v>0</v>
      </c>
      <c r="C344" t="s">
        <v>0</v>
      </c>
      <c r="D344" s="3">
        <f>A344</f>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IF(A344="???","--","")&amp;IF(F344&lt;&gt;"Not in the game (anymore)",IF(A344&lt;&gt;"",CONCATENATE("[",A344,"] = {wayshrines={")&amp;IF(K344&lt;&gt;"",CONCATENATE(K344,","),"")&amp;IF(L344&lt;&gt;"",CONCATENATE(L344,","),"")&amp;IF(M344&lt;&gt;"",CONCATENATE(M344,","),"")&amp;CONCATENATE("}")&amp;IF(VALUE(N344)&gt;0,CONCATENATE(", traitsNeeded=",N344),"")&amp;CONCATENATE(", dlcId=",IF(T344&lt;&gt;"",T344,"DLC_BASE_GAME")),""),"")</f>
        <v>[397] = {wayshrines={370,370,370,}, dlcId=DLC_WOLFHUNTER</v>
      </c>
      <c r="BD344" s="21" t="str">
        <f>IF(F344&lt;&gt;"Not in the game (anymore)",IF(A344&lt;&gt;"",IF(Q344&lt;&gt;"",CONCATENATE(", zoneIds={",Q344),"")&amp;IF(Z344&lt;&gt;"",CONCATENATE(",",Z344),"")&amp;IF(AF344&lt;&gt;"",CONCATENATE(",",AF344),"")&amp;IF(AK344&lt;&gt;"",CONCATENATE(",",AK344),"")&amp;IF(AP344&lt;&gt;"",CONCATENATE(",",AP344),"")&amp;IF(AU344&lt;&gt;"",CONCATENATE(",",AU344),"")&amp;IF(Q344&lt;&gt;"",CONCATENATE("}",""),"")&amp;IF(OR(I344="true",I344="false",I344&lt;&gt;""), CONCATENATE(", veteran=", I344), ""),""),"")</f>
        <v>, zoneIds={1055,108,108}, veteran={[EQUIP_TYPE_HEAD]=true, [EQUIP_TYPE_SHOULDERS]=false}</v>
      </c>
      <c r="BE344" s="21" t="str">
        <f>IF(F344&lt;&gt;"Not in the game (anymore)",IF(A344&lt;&gt;"",", setType="&amp;G344,"")&amp;IF(J344="true",", multiTrialSet=true",""),"")</f>
        <v>, setType=LIBSETS_SETTYPE_MONSTER</v>
      </c>
      <c r="BF344" s="21" t="str">
        <f t="shared" si="10"/>
        <v>, dropMechanic={LIBSETS_DROP_MECHANIC_MONSTER_NAME}, dropMechanicNames={['en']={'Balorgh',},['de']={'Balorgh',},}</v>
      </c>
      <c r="BG344" s="21" t="str">
        <f t="shared" si="11"/>
        <v>}, --Balorgh / Balorgh   [March of Sacrifices, Greenshade, Greenshade]</v>
      </c>
    </row>
    <row r="345" spans="1:59" x14ac:dyDescent="0.25">
      <c r="A345" s="5">
        <v>398</v>
      </c>
      <c r="B345" t="s">
        <v>33</v>
      </c>
      <c r="C345" t="s">
        <v>33</v>
      </c>
      <c r="D345" s="3">
        <f>A345</f>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B345" s="44"/>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IF(A345="???","--","")&amp;IF(F345&lt;&gt;"Not in the game (anymore)",IF(A345&lt;&gt;"",CONCATENATE("[",A345,"] = {wayshrines={")&amp;IF(K345&lt;&gt;"",CONCATENATE(K345,","),"")&amp;IF(L345&lt;&gt;"",CONCATENATE(L345,","),"")&amp;IF(M345&lt;&gt;"",CONCATENATE(M345,","),"")&amp;CONCATENATE("}")&amp;IF(VALUE(N345)&gt;0,CONCATENATE(", traitsNeeded=",N345),"")&amp;CONCATENATE(", dlcId=",IF(T345&lt;&gt;"",T345,"DLC_BASE_GAME")),""),"")</f>
        <v>[398] = {wayshrines={371,371,371,}, dlcId=DLC_WOLFHUNTER</v>
      </c>
      <c r="BD345" s="21" t="str">
        <f>IF(F345&lt;&gt;"Not in the game (anymore)",IF(A345&lt;&gt;"",IF(Q345&lt;&gt;"",CONCATENATE(", zoneIds={",Q345),"")&amp;IF(Z345&lt;&gt;"",CONCATENATE(",",Z345),"")&amp;IF(AF345&lt;&gt;"",CONCATENATE(",",AF345),"")&amp;IF(AK345&lt;&gt;"",CONCATENATE(",",AK345),"")&amp;IF(AP345&lt;&gt;"",CONCATENATE(",",AP345),"")&amp;IF(AU345&lt;&gt;"",CONCATENATE(",",AU345),"")&amp;IF(Q345&lt;&gt;"",CONCATENATE("}",""),"")&amp;IF(OR(I345="true",I345="false",I345&lt;&gt;""), CONCATENATE(", veteran=", I345), ""),""),"")</f>
        <v>, zoneIds={1052,382,382}, veteran={[EQUIP_TYPE_HEAD]=true, [EQUIP_TYPE_SHOULDERS]=false}</v>
      </c>
      <c r="BE345" s="21" t="str">
        <f>IF(F345&lt;&gt;"Not in the game (anymore)",IF(A345&lt;&gt;"",", setType="&amp;G345,"")&amp;IF(J345="true",", multiTrialSet=true",""),"")</f>
        <v>, setType=LIBSETS_SETTYPE_MONSTER</v>
      </c>
      <c r="BF345" s="21" t="str">
        <f t="shared" si="10"/>
        <v>, dropMechanic={LIBSETS_DROP_MECHANIC_MONSTER_NAME}, dropMechanicNames={['en']={'Vykosa',},['de']={'Vykosa',},}</v>
      </c>
      <c r="BG345" s="21" t="str">
        <f t="shared" si="11"/>
        <v>}, --Vykosa / Vykosa   [Moon Hunter Keep, Reaper's March, Reaper's March]</v>
      </c>
    </row>
    <row r="346" spans="1:59" x14ac:dyDescent="0.25">
      <c r="A346" s="12">
        <v>399</v>
      </c>
      <c r="B346" t="s">
        <v>1269</v>
      </c>
      <c r="C346" t="s">
        <v>2637</v>
      </c>
      <c r="D346" s="3">
        <f>A346</f>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C346" s="43" t="str">
        <f>IF(AB346&lt;&gt;"",IF(AB346&lt;&gt;"LIBSETS_DROP_MECHANIC_MONSTER_NAME",VLOOKUP(AB346,'LibSets constants'!$I$4:$L$1003,3,FALSE),""),"")</f>
        <v/>
      </c>
      <c r="AD346" s="43" t="str">
        <f>IF(AB346&lt;&gt;"",IF(AB346&lt;&gt;"LIBSETS_DROP_MECHANIC_MONSTER_NAME",VLOOKUP(AB346,'LibSets constants'!$I$4:$L$1003,4,FALSE),""),"")</f>
        <v/>
      </c>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IF(A346="???","--","")&amp;IF(F346&lt;&gt;"Not in the game (anymore)",IF(A346&lt;&gt;"",CONCATENATE("[",A346,"] = {wayshrines={")&amp;IF(K346&lt;&gt;"",CONCATENATE(K346,","),"")&amp;IF(L346&lt;&gt;"",CONCATENATE(L346,","),"")&amp;IF(M346&lt;&gt;"",CONCATENATE(M346,","),"")&amp;CONCATENATE("}")&amp;IF(VALUE(N346)&gt;0,CONCATENATE(", traitsNeeded=",N346),"")&amp;CONCATENATE(", dlcId=",IF(T346&lt;&gt;"",T346,"DLC_BASE_GAME")),""),"")</f>
        <v>[399] = {wayshrines={370,370,370,}, dlcId=DLC_WOLFHUNTER</v>
      </c>
      <c r="BD346" s="21" t="str">
        <f>IF(F346&lt;&gt;"Not in the game (anymore)",IF(A346&lt;&gt;"",IF(Q346&lt;&gt;"",CONCATENATE(", zoneIds={",Q346),"")&amp;IF(Z346&lt;&gt;"",CONCATENATE(",",Z346),"")&amp;IF(AF346&lt;&gt;"",CONCATENATE(",",AF346),"")&amp;IF(AK346&lt;&gt;"",CONCATENATE(",",AK346),"")&amp;IF(AP346&lt;&gt;"",CONCATENATE(",",AP346),"")&amp;IF(AU346&lt;&gt;"",CONCATENATE(",",AU346),"")&amp;IF(Q346&lt;&gt;"",CONCATENATE("}",""),"")&amp;IF(OR(I346="true",I346="false",I346&lt;&gt;""), CONCATENATE(", veteran=", I346), ""),""),"")</f>
        <v>, zoneIds={1055,108,108}, veteran=false</v>
      </c>
      <c r="BE346" s="21" t="str">
        <f>IF(F346&lt;&gt;"Not in the game (anymore)",IF(A346&lt;&gt;"",", setType="&amp;G346,"")&amp;IF(J346="true",", multiTrialSet=true",""),"")</f>
        <v>, setType=LIBSETS_SETTYPE_DUNGEON</v>
      </c>
      <c r="BF346" s="21" t="str">
        <f t="shared" si="10"/>
        <v/>
      </c>
      <c r="BG346" s="21" t="str">
        <f t="shared" si="11"/>
        <v>}, --Hanu\'s Compassion / Hanus Mitgefühl   [March of Sacrifices, Greenshade, Greenshade]</v>
      </c>
    </row>
    <row r="347" spans="1:59" x14ac:dyDescent="0.25">
      <c r="A347" s="12">
        <v>400</v>
      </c>
      <c r="B347" t="s">
        <v>1270</v>
      </c>
      <c r="C347" t="s">
        <v>1271</v>
      </c>
      <c r="D347" s="3">
        <f>A347</f>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C347" s="3" t="str">
        <f>IF(AB347&lt;&gt;"",IF(AB347&lt;&gt;"LIBSETS_DROP_MECHANIC_MONSTER_NAME",VLOOKUP(AB347,'LibSets constants'!$I$4:$L$1003,3,FALSE),""),"")</f>
        <v/>
      </c>
      <c r="AD347" s="3" t="str">
        <f>IF(AB347&lt;&gt;"",IF(AB347&lt;&gt;"LIBSETS_DROP_MECHANIC_MONSTER_NAME",VLOOKUP(AB347,'LibSets constants'!$I$4:$L$1003,4,FALSE),""),"")</f>
        <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IF(A347="???","--","")&amp;IF(F347&lt;&gt;"Not in the game (anymore)",IF(A347&lt;&gt;"",CONCATENATE("[",A347,"] = {wayshrines={")&amp;IF(K347&lt;&gt;"",CONCATENATE(K347,","),"")&amp;IF(L347&lt;&gt;"",CONCATENATE(L347,","),"")&amp;IF(M347&lt;&gt;"",CONCATENATE(M347,","),"")&amp;CONCATENATE("}")&amp;IF(VALUE(N347)&gt;0,CONCATENATE(", traitsNeeded=",N347),"")&amp;CONCATENATE(", dlcId=",IF(T347&lt;&gt;"",T347,"DLC_BASE_GAME")),""),"")</f>
        <v>[400] = {wayshrines={370,370,370,}, dlcId=DLC_WOLFHUNTER</v>
      </c>
      <c r="BD347" s="21" t="str">
        <f>IF(F347&lt;&gt;"Not in the game (anymore)",IF(A347&lt;&gt;"",IF(Q347&lt;&gt;"",CONCATENATE(", zoneIds={",Q347),"")&amp;IF(Z347&lt;&gt;"",CONCATENATE(",",Z347),"")&amp;IF(AF347&lt;&gt;"",CONCATENATE(",",AF347),"")&amp;IF(AK347&lt;&gt;"",CONCATENATE(",",AK347),"")&amp;IF(AP347&lt;&gt;"",CONCATENATE(",",AP347),"")&amp;IF(AU347&lt;&gt;"",CONCATENATE(",",AU347),"")&amp;IF(Q347&lt;&gt;"",CONCATENATE("}",""),"")&amp;IF(OR(I347="true",I347="false",I347&lt;&gt;""), CONCATENATE(", veteran=", I347), ""),""),"")</f>
        <v>, zoneIds={1055,108,108}, veteran=false</v>
      </c>
      <c r="BE347" s="21" t="str">
        <f>IF(F347&lt;&gt;"Not in the game (anymore)",IF(A347&lt;&gt;"",", setType="&amp;G347,"")&amp;IF(J347="true",", multiTrialSet=true",""),"")</f>
        <v>, setType=LIBSETS_SETTYPE_DUNGEON</v>
      </c>
      <c r="BF347" s="21" t="str">
        <f t="shared" si="10"/>
        <v/>
      </c>
      <c r="BG347" s="21" t="str">
        <f t="shared" si="11"/>
        <v>}, --Blood Moon / Blutmond   [March of Sacrifices, Greenshade, Greenshade]</v>
      </c>
    </row>
    <row r="348" spans="1:59" x14ac:dyDescent="0.25">
      <c r="A348" s="12">
        <v>401</v>
      </c>
      <c r="B348" t="s">
        <v>1272</v>
      </c>
      <c r="C348" t="s">
        <v>1273</v>
      </c>
      <c r="D348" s="3">
        <f>A348</f>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C348" s="3" t="str">
        <f>IF(AB348&lt;&gt;"",IF(AB348&lt;&gt;"LIBSETS_DROP_MECHANIC_MONSTER_NAME",VLOOKUP(AB348,'LibSets constants'!$I$4:$L$1003,3,FALSE),""),"")</f>
        <v/>
      </c>
      <c r="AD348" s="3" t="str">
        <f>IF(AB348&lt;&gt;"",IF(AB348&lt;&gt;"LIBSETS_DROP_MECHANIC_MONSTER_NAME",VLOOKUP(AB348,'LibSets constants'!$I$4:$L$1003,4,FALSE),""),"")</f>
        <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IF(A348="???","--","")&amp;IF(F348&lt;&gt;"Not in the game (anymore)",IF(A348&lt;&gt;"",CONCATENATE("[",A348,"] = {wayshrines={")&amp;IF(K348&lt;&gt;"",CONCATENATE(K348,","),"")&amp;IF(L348&lt;&gt;"",CONCATENATE(L348,","),"")&amp;IF(M348&lt;&gt;"",CONCATENATE(M348,","),"")&amp;CONCATENATE("}")&amp;IF(VALUE(N348)&gt;0,CONCATENATE(", traitsNeeded=",N348),"")&amp;CONCATENATE(", dlcId=",IF(T348&lt;&gt;"",T348,"DLC_BASE_GAME")),""),"")</f>
        <v>[401] = {wayshrines={370,370,370,}, dlcId=DLC_WOLFHUNTER</v>
      </c>
      <c r="BD348" s="21" t="str">
        <f>IF(F348&lt;&gt;"Not in the game (anymore)",IF(A348&lt;&gt;"",IF(Q348&lt;&gt;"",CONCATENATE(", zoneIds={",Q348),"")&amp;IF(Z348&lt;&gt;"",CONCATENATE(",",Z348),"")&amp;IF(AF348&lt;&gt;"",CONCATENATE(",",AF348),"")&amp;IF(AK348&lt;&gt;"",CONCATENATE(",",AK348),"")&amp;IF(AP348&lt;&gt;"",CONCATENATE(",",AP348),"")&amp;IF(AU348&lt;&gt;"",CONCATENATE(",",AU348),"")&amp;IF(Q348&lt;&gt;"",CONCATENATE("}",""),"")&amp;IF(OR(I348="true",I348="false",I348&lt;&gt;""), CONCATENATE(", veteran=", I348), ""),""),"")</f>
        <v>, zoneIds={1055,108,108}, veteran=false</v>
      </c>
      <c r="BE348" s="21" t="str">
        <f>IF(F348&lt;&gt;"Not in the game (anymore)",IF(A348&lt;&gt;"",", setType="&amp;G348,"")&amp;IF(J348="true",", multiTrialSet=true",""),"")</f>
        <v>, setType=LIBSETS_SETTYPE_DUNGEON</v>
      </c>
      <c r="BF348" s="21" t="str">
        <f t="shared" si="10"/>
        <v/>
      </c>
      <c r="BG348" s="21" t="str">
        <f t="shared" si="11"/>
        <v>}, --Haven of Ursus / Zuflucht von Ursus   [March of Sacrifices, Greenshade, Greenshade]</v>
      </c>
    </row>
    <row r="349" spans="1:59" x14ac:dyDescent="0.25">
      <c r="A349" s="12">
        <v>402</v>
      </c>
      <c r="B349" t="s">
        <v>1274</v>
      </c>
      <c r="C349" t="s">
        <v>1275</v>
      </c>
      <c r="D349" s="3">
        <f>A349</f>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C349" s="43" t="str">
        <f>IF(AB349&lt;&gt;"",IF(AB349&lt;&gt;"LIBSETS_DROP_MECHANIC_MONSTER_NAME",VLOOKUP(AB349,'LibSets constants'!$I$4:$L$1003,3,FALSE),""),"")</f>
        <v/>
      </c>
      <c r="AD349" s="43" t="str">
        <f>IF(AB349&lt;&gt;"",IF(AB349&lt;&gt;"LIBSETS_DROP_MECHANIC_MONSTER_NAME",VLOOKUP(AB349,'LibSets constants'!$I$4:$L$1003,4,FALSE),""),"")</f>
        <v/>
      </c>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IF(A349="???","--","")&amp;IF(F349&lt;&gt;"Not in the game (anymore)",IF(A349&lt;&gt;"",CONCATENATE("[",A349,"] = {wayshrines={")&amp;IF(K349&lt;&gt;"",CONCATENATE(K349,","),"")&amp;IF(L349&lt;&gt;"",CONCATENATE(L349,","),"")&amp;IF(M349&lt;&gt;"",CONCATENATE(M349,","),"")&amp;CONCATENATE("}")&amp;IF(VALUE(N349)&gt;0,CONCATENATE(", traitsNeeded=",N349),"")&amp;CONCATENATE(", dlcId=",IF(T349&lt;&gt;"",T349,"DLC_BASE_GAME")),""),"")</f>
        <v>[402] = {wayshrines={371,371,371,}, dlcId=DLC_WOLFHUNTER</v>
      </c>
      <c r="BD349" s="21" t="str">
        <f>IF(F349&lt;&gt;"Not in the game (anymore)",IF(A349&lt;&gt;"",IF(Q349&lt;&gt;"",CONCATENATE(", zoneIds={",Q349),"")&amp;IF(Z349&lt;&gt;"",CONCATENATE(",",Z349),"")&amp;IF(AF349&lt;&gt;"",CONCATENATE(",",AF349),"")&amp;IF(AK349&lt;&gt;"",CONCATENATE(",",AK349),"")&amp;IF(AP349&lt;&gt;"",CONCATENATE(",",AP349),"")&amp;IF(AU349&lt;&gt;"",CONCATENATE(",",AU349),"")&amp;IF(Q349&lt;&gt;"",CONCATENATE("}",""),"")&amp;IF(OR(I349="true",I349="false",I349&lt;&gt;""), CONCATENATE(", veteran=", I349), ""),""),"")</f>
        <v>, zoneIds={1052,382,382}, veteran=false</v>
      </c>
      <c r="BE349" s="21" t="str">
        <f>IF(F349&lt;&gt;"Not in the game (anymore)",IF(A349&lt;&gt;"",", setType="&amp;G349,"")&amp;IF(J349="true",", multiTrialSet=true",""),"")</f>
        <v>, setType=LIBSETS_SETTYPE_DUNGEON</v>
      </c>
      <c r="BF349" s="21" t="str">
        <f t="shared" si="10"/>
        <v/>
      </c>
      <c r="BG349" s="21" t="str">
        <f t="shared" si="11"/>
        <v>}, --Moon Hunter / Mondjäger   [Moon Hunter Keep, Reaper's March, Reaper's March]</v>
      </c>
    </row>
    <row r="350" spans="1:59" x14ac:dyDescent="0.25">
      <c r="A350" s="12">
        <v>403</v>
      </c>
      <c r="B350" t="s">
        <v>1276</v>
      </c>
      <c r="C350" t="s">
        <v>1277</v>
      </c>
      <c r="D350" s="3">
        <f>A350</f>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C350" s="43" t="str">
        <f>IF(AB350&lt;&gt;"",IF(AB350&lt;&gt;"LIBSETS_DROP_MECHANIC_MONSTER_NAME",VLOOKUP(AB350,'LibSets constants'!$I$4:$L$1003,3,FALSE),""),"")</f>
        <v/>
      </c>
      <c r="AD350" s="43" t="str">
        <f>IF(AB350&lt;&gt;"",IF(AB350&lt;&gt;"LIBSETS_DROP_MECHANIC_MONSTER_NAME",VLOOKUP(AB350,'LibSets constants'!$I$4:$L$1003,4,FALSE),""),"")</f>
        <v/>
      </c>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IF(A350="???","--","")&amp;IF(F350&lt;&gt;"Not in the game (anymore)",IF(A350&lt;&gt;"",CONCATENATE("[",A350,"] = {wayshrines={")&amp;IF(K350&lt;&gt;"",CONCATENATE(K350,","),"")&amp;IF(L350&lt;&gt;"",CONCATENATE(L350,","),"")&amp;IF(M350&lt;&gt;"",CONCATENATE(M350,","),"")&amp;CONCATENATE("}")&amp;IF(VALUE(N350)&gt;0,CONCATENATE(", traitsNeeded=",N350),"")&amp;CONCATENATE(", dlcId=",IF(T350&lt;&gt;"",T350,"DLC_BASE_GAME")),""),"")</f>
        <v>[403] = {wayshrines={371,371,371,}, dlcId=DLC_WOLFHUNTER</v>
      </c>
      <c r="BD350" s="21" t="str">
        <f>IF(F350&lt;&gt;"Not in the game (anymore)",IF(A350&lt;&gt;"",IF(Q350&lt;&gt;"",CONCATENATE(", zoneIds={",Q350),"")&amp;IF(Z350&lt;&gt;"",CONCATENATE(",",Z350),"")&amp;IF(AF350&lt;&gt;"",CONCATENATE(",",AF350),"")&amp;IF(AK350&lt;&gt;"",CONCATENATE(",",AK350),"")&amp;IF(AP350&lt;&gt;"",CONCATENATE(",",AP350),"")&amp;IF(AU350&lt;&gt;"",CONCATENATE(",",AU350),"")&amp;IF(Q350&lt;&gt;"",CONCATENATE("}",""),"")&amp;IF(OR(I350="true",I350="false",I350&lt;&gt;""), CONCATENATE(", veteran=", I350), ""),""),"")</f>
        <v>, zoneIds={1052,382,382}, veteran=false</v>
      </c>
      <c r="BE350" s="21" t="str">
        <f>IF(F350&lt;&gt;"Not in the game (anymore)",IF(A350&lt;&gt;"",", setType="&amp;G350,"")&amp;IF(J350="true",", multiTrialSet=true",""),"")</f>
        <v>, setType=LIBSETS_SETTYPE_DUNGEON</v>
      </c>
      <c r="BF350" s="21" t="str">
        <f t="shared" si="10"/>
        <v/>
      </c>
      <c r="BG350" s="21" t="str">
        <f t="shared" si="11"/>
        <v>}, --Savage Werewolf / Wilder Werwolf   [Moon Hunter Keep, Reaper's March, Reaper's March]</v>
      </c>
    </row>
    <row r="351" spans="1:59" x14ac:dyDescent="0.25">
      <c r="A351" s="12">
        <v>404</v>
      </c>
      <c r="B351" t="s">
        <v>1278</v>
      </c>
      <c r="C351" t="s">
        <v>2638</v>
      </c>
      <c r="D351" s="3">
        <f>A351</f>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C351" s="43" t="str">
        <f>IF(AB351&lt;&gt;"",IF(AB351&lt;&gt;"LIBSETS_DROP_MECHANIC_MONSTER_NAME",VLOOKUP(AB351,'LibSets constants'!$I$4:$L$1003,3,FALSE),""),"")</f>
        <v/>
      </c>
      <c r="AD351" s="43" t="str">
        <f>IF(AB351&lt;&gt;"",IF(AB351&lt;&gt;"LIBSETS_DROP_MECHANIC_MONSTER_NAME",VLOOKUP(AB351,'LibSets constants'!$I$4:$L$1003,4,FALSE),""),"")</f>
        <v/>
      </c>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IF(A351="???","--","")&amp;IF(F351&lt;&gt;"Not in the game (anymore)",IF(A351&lt;&gt;"",CONCATENATE("[",A351,"] = {wayshrines={")&amp;IF(K351&lt;&gt;"",CONCATENATE(K351,","),"")&amp;IF(L351&lt;&gt;"",CONCATENATE(L351,","),"")&amp;IF(M351&lt;&gt;"",CONCATENATE(M351,","),"")&amp;CONCATENATE("}")&amp;IF(VALUE(N351)&gt;0,CONCATENATE(", traitsNeeded=",N351),"")&amp;CONCATENATE(", dlcId=",IF(T351&lt;&gt;"",T351,"DLC_BASE_GAME")),""),"")</f>
        <v>[404] = {wayshrines={371,371,371,}, dlcId=DLC_WOLFHUNTER</v>
      </c>
      <c r="BD351" s="21" t="str">
        <f>IF(F351&lt;&gt;"Not in the game (anymore)",IF(A351&lt;&gt;"",IF(Q351&lt;&gt;"",CONCATENATE(", zoneIds={",Q351),"")&amp;IF(Z351&lt;&gt;"",CONCATENATE(",",Z351),"")&amp;IF(AF351&lt;&gt;"",CONCATENATE(",",AF351),"")&amp;IF(AK351&lt;&gt;"",CONCATENATE(",",AK351),"")&amp;IF(AP351&lt;&gt;"",CONCATENATE(",",AP351),"")&amp;IF(AU351&lt;&gt;"",CONCATENATE(",",AU351),"")&amp;IF(Q351&lt;&gt;"",CONCATENATE("}",""),"")&amp;IF(OR(I351="true",I351="false",I351&lt;&gt;""), CONCATENATE(", veteran=", I351), ""),""),"")</f>
        <v>, zoneIds={1052,382,382}, veteran=false</v>
      </c>
      <c r="BE351" s="21" t="str">
        <f>IF(F351&lt;&gt;"Not in the game (anymore)",IF(A351&lt;&gt;"",", setType="&amp;G351,"")&amp;IF(J351="true",", multiTrialSet=true",""),"")</f>
        <v>, setType=LIBSETS_SETTYPE_DUNGEON</v>
      </c>
      <c r="BF351" s="21" t="str">
        <f t="shared" si="10"/>
        <v/>
      </c>
      <c r="BG351" s="21" t="str">
        <f t="shared" si="11"/>
        <v>}, --Jailer\'s Tenacity / Tenazität des Kerkermeisters   [Moon Hunter Keep, Reaper's March, Reaper's March]</v>
      </c>
    </row>
    <row r="352" spans="1:59" x14ac:dyDescent="0.25">
      <c r="A352" s="12">
        <v>405</v>
      </c>
      <c r="B352" t="s">
        <v>1279</v>
      </c>
      <c r="C352" t="s">
        <v>2639</v>
      </c>
      <c r="D352" s="3">
        <f>A352</f>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t="str">
        <f>IF(AND(G352&lt;&gt;"LIBSETS_SETTYPE_BATTLEGROUND",G352&lt;&gt;"LIBSETS_SETTYPE_SPECIAL"),IF(AL352&lt;&gt;"",VLOOKUP(AL352,'ESO zone constants'!$D$3:$H$4953,5,FALSE),""),"")</f>
        <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IF(A352="???","--","")&amp;IF(F352&lt;&gt;"Not in the game (anymore)",IF(A352&lt;&gt;"",CONCATENATE("[",A352,"] = {wayshrines={")&amp;IF(K352&lt;&gt;"",CONCATENATE(K352,","),"")&amp;IF(L352&lt;&gt;"",CONCATENATE(L352,","),"")&amp;IF(M352&lt;&gt;"",CONCATENATE(M352,","),"")&amp;CONCATENATE("}")&amp;IF(VALUE(N352)&gt;0,CONCATENATE(", traitsNeeded=",N352),"")&amp;CONCATENATE(", dlcId=",IF(T352&lt;&gt;"",T352,"DLC_BASE_GAME")),""),"")</f>
        <v>[405] = {wayshrines={374,374,374,}, dlcId=DLC_MURKMIRE</v>
      </c>
      <c r="BD352" s="21" t="str">
        <f>IF(F352&lt;&gt;"Not in the game (anymore)",IF(A352&lt;&gt;"",IF(Q352&lt;&gt;"",CONCATENATE(", zoneIds={",Q352),"")&amp;IF(Z352&lt;&gt;"",CONCATENATE(",",Z352),"")&amp;IF(AF352&lt;&gt;"",CONCATENATE(",",AF352),"")&amp;IF(AK352&lt;&gt;"",CONCATENATE(",",AK352),"")&amp;IF(AP352&lt;&gt;"",CONCATENATE(",",AP352),"")&amp;IF(AU352&lt;&gt;"",CONCATENATE(",",AU352),"")&amp;IF(Q352&lt;&gt;"",CONCATENATE("}",""),"")&amp;IF(OR(I352="true",I352="false",I352&lt;&gt;""), CONCATENATE(", veteran=", I352), ""),""),"")</f>
        <v>, zoneIds={726,726,726}, veteran=false</v>
      </c>
      <c r="BE352" s="21" t="str">
        <f>IF(F352&lt;&gt;"Not in the game (anymore)",IF(A352&lt;&gt;"",", setType="&amp;G352,"")&amp;IF(J352="true",", multiTrialSet=true",""),"")</f>
        <v>, setType=LIBSETS_SETTYPE_OVERLAND</v>
      </c>
      <c r="BF352" s="21" t="str">
        <f t="shared" si="10"/>
        <v>, dropMechanic={LIBSETS_DROP_MECHANIC_OVERLAND_BOSS_DELVE,LIBSETS_DROP_MECHANIC_OVERLAND_WORLDBOSS,LIBSETS_DROP_MECHANIC_OVERLAND_BOSS_PUBLIC_DUNGEON,LIBSETS_DROP_MECHANIC_OVERLAND_CHEST}</v>
      </c>
      <c r="BG352" s="21" t="str">
        <f t="shared" si="11"/>
        <v>}, --Bright-Throat\'s Boast / Hellhalsstolz   [Murkmire, Murkmire, Murkmire]</v>
      </c>
    </row>
    <row r="353" spans="1:59" x14ac:dyDescent="0.25">
      <c r="A353" s="12">
        <v>406</v>
      </c>
      <c r="B353" t="s">
        <v>1280</v>
      </c>
      <c r="C353" t="s">
        <v>2640</v>
      </c>
      <c r="D353" s="3">
        <f>A353</f>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t="str">
        <f>IF(AND(G353&lt;&gt;"LIBSETS_SETTYPE_BATTLEGROUND",G353&lt;&gt;"LIBSETS_SETTYPE_SPECIAL"),IF(AL353&lt;&gt;"",VLOOKUP(AL353,'ESO zone constants'!$D$3:$H$4953,5,FALSE),""),"")</f>
        <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IF(A353="???","--","")&amp;IF(F353&lt;&gt;"Not in the game (anymore)",IF(A353&lt;&gt;"",CONCATENATE("[",A353,"] = {wayshrines={")&amp;IF(K353&lt;&gt;"",CONCATENATE(K353,","),"")&amp;IF(L353&lt;&gt;"",CONCATENATE(L353,","),"")&amp;IF(M353&lt;&gt;"",CONCATENATE(M353,","),"")&amp;CONCATENATE("}")&amp;IF(VALUE(N353)&gt;0,CONCATENATE(", traitsNeeded=",N353),"")&amp;CONCATENATE(", dlcId=",IF(T353&lt;&gt;"",T353,"DLC_BASE_GAME")),""),"")</f>
        <v>[406] = {wayshrines={374,374,374,}, dlcId=DLC_MURKMIRE</v>
      </c>
      <c r="BD353" s="21" t="str">
        <f>IF(F353&lt;&gt;"Not in the game (anymore)",IF(A353&lt;&gt;"",IF(Q353&lt;&gt;"",CONCATENATE(", zoneIds={",Q353),"")&amp;IF(Z353&lt;&gt;"",CONCATENATE(",",Z353),"")&amp;IF(AF353&lt;&gt;"",CONCATENATE(",",AF353),"")&amp;IF(AK353&lt;&gt;"",CONCATENATE(",",AK353),"")&amp;IF(AP353&lt;&gt;"",CONCATENATE(",",AP353),"")&amp;IF(AU353&lt;&gt;"",CONCATENATE(",",AU353),"")&amp;IF(Q353&lt;&gt;"",CONCATENATE("}",""),"")&amp;IF(OR(I353="true",I353="false",I353&lt;&gt;""), CONCATENATE(", veteran=", I353), ""),""),"")</f>
        <v>, zoneIds={726,726,726}, veteran=false</v>
      </c>
      <c r="BE353" s="21" t="str">
        <f>IF(F353&lt;&gt;"Not in the game (anymore)",IF(A353&lt;&gt;"",", setType="&amp;G353,"")&amp;IF(J353="true",", multiTrialSet=true",""),"")</f>
        <v>, setType=LIBSETS_SETTYPE_OVERLAND</v>
      </c>
      <c r="BF353" s="21" t="str">
        <f t="shared" si="10"/>
        <v>, dropMechanic={LIBSETS_DROP_MECHANIC_OVERLAND_BOSS_DELVE,LIBSETS_DROP_MECHANIC_OVERLAND_WORLDBOSS,LIBSETS_DROP_MECHANIC_OVERLAND_BOSS_PUBLIC_DUNGEON,LIBSETS_DROP_MECHANIC_OVERLAND_CHEST}</v>
      </c>
      <c r="BG353" s="21" t="str">
        <f t="shared" si="11"/>
        <v>}, --Dead-Water\'s Guile / Totwassertücke   [Murkmire, Murkmire, Murkmire]</v>
      </c>
    </row>
    <row r="354" spans="1:59" x14ac:dyDescent="0.25">
      <c r="A354" s="12">
        <v>407</v>
      </c>
      <c r="B354" t="s">
        <v>1281</v>
      </c>
      <c r="C354" t="s">
        <v>1282</v>
      </c>
      <c r="D354" s="3">
        <f>A354</f>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t="str">
        <f>IF(AND(G354&lt;&gt;"LIBSETS_SETTYPE_BATTLEGROUND",G354&lt;&gt;"LIBSETS_SETTYPE_SPECIAL"),IF(AL354&lt;&gt;"",VLOOKUP(AL354,'ESO zone constants'!$D$3:$H$4953,5,FALSE),""),"")</f>
        <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IF(A354="???","--","")&amp;IF(F354&lt;&gt;"Not in the game (anymore)",IF(A354&lt;&gt;"",CONCATENATE("[",A354,"] = {wayshrines={")&amp;IF(K354&lt;&gt;"",CONCATENATE(K354,","),"")&amp;IF(L354&lt;&gt;"",CONCATENATE(L354,","),"")&amp;IF(M354&lt;&gt;"",CONCATENATE(M354,","),"")&amp;CONCATENATE("}")&amp;IF(VALUE(N354)&gt;0,CONCATENATE(", traitsNeeded=",N354),"")&amp;CONCATENATE(", dlcId=",IF(T354&lt;&gt;"",T354,"DLC_BASE_GAME")),""),"")</f>
        <v>[407] = {wayshrines={374,374,374,}, dlcId=DLC_MURKMIRE</v>
      </c>
      <c r="BD354" s="21" t="str">
        <f>IF(F354&lt;&gt;"Not in the game (anymore)",IF(A354&lt;&gt;"",IF(Q354&lt;&gt;"",CONCATENATE(", zoneIds={",Q354),"")&amp;IF(Z354&lt;&gt;"",CONCATENATE(",",Z354),"")&amp;IF(AF354&lt;&gt;"",CONCATENATE(",",AF354),"")&amp;IF(AK354&lt;&gt;"",CONCATENATE(",",AK354),"")&amp;IF(AP354&lt;&gt;"",CONCATENATE(",",AP354),"")&amp;IF(AU354&lt;&gt;"",CONCATENATE(",",AU354),"")&amp;IF(Q354&lt;&gt;"",CONCATENATE("}",""),"")&amp;IF(OR(I354="true",I354="false",I354&lt;&gt;""), CONCATENATE(", veteran=", I354), ""),""),"")</f>
        <v>, zoneIds={726,726,726}, veteran=false</v>
      </c>
      <c r="BE354" s="21" t="str">
        <f>IF(F354&lt;&gt;"Not in the game (anymore)",IF(A354&lt;&gt;"",", setType="&amp;G354,"")&amp;IF(J354="true",", multiTrialSet=true",""),"")</f>
        <v>, setType=LIBSETS_SETTYPE_OVERLAND</v>
      </c>
      <c r="BF354" s="21" t="str">
        <f t="shared" si="10"/>
        <v>, dropMechanic={LIBSETS_DROP_MECHANIC_OVERLAND_BOSS_DELVE,LIBSETS_DROP_MECHANIC_OVERLAND_WORLDBOSS,LIBSETS_DROP_MECHANIC_OVERLAND_BOSS_PUBLIC_DUNGEON,LIBSETS_DROP_MECHANIC_OVERLAND_CHEST}</v>
      </c>
      <c r="BG354" s="21" t="str">
        <f t="shared" si="11"/>
        <v>}, --Champion of the Hist / Histchampion   [Murkmire, Murkmire, Murkmire]</v>
      </c>
    </row>
    <row r="355" spans="1:59" x14ac:dyDescent="0.25">
      <c r="A355" s="5">
        <v>408</v>
      </c>
      <c r="B355" t="s">
        <v>1283</v>
      </c>
      <c r="C355" t="s">
        <v>1284</v>
      </c>
      <c r="D355" s="3">
        <f>A355</f>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C355" s="3" t="str">
        <f>IF(AB355&lt;&gt;"",IF(AB355&lt;&gt;"LIBSETS_DROP_MECHANIC_MONSTER_NAME",VLOOKUP(AB355,'LibSets constants'!$I$4:$L$1003,3,FALSE),""),"")</f>
        <v/>
      </c>
      <c r="AD355" s="3" t="str">
        <f>IF(AB355&lt;&gt;"",IF(AB355&lt;&gt;"LIBSETS_DROP_MECHANIC_MONSTER_NAME",VLOOKUP(AB355,'LibSets constants'!$I$4:$L$1003,4,FALSE),""),"")</f>
        <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IF(A355="???","--","")&amp;IF(F355&lt;&gt;"Not in the game (anymore)",IF(A355&lt;&gt;"",CONCATENATE("[",A355,"] = {wayshrines={")&amp;IF(K355&lt;&gt;"",CONCATENATE(K355,","),"")&amp;IF(L355&lt;&gt;"",CONCATENATE(L355,","),"")&amp;IF(M355&lt;&gt;"",CONCATENATE(M355,","),"")&amp;CONCATENATE("}")&amp;IF(VALUE(N355)&gt;0,CONCATENATE(", traitsNeeded=",N355),"")&amp;CONCATENATE(", dlcId=",IF(T355&lt;&gt;"",T355,"DLC_BASE_GAME")),""),"")</f>
        <v>[408] = {wayshrines={375,375,375,}, traitsNeeded=7, dlcId=DLC_MURKMIRE</v>
      </c>
      <c r="BD355" s="21" t="str">
        <f>IF(F355&lt;&gt;"Not in the game (anymore)",IF(A355&lt;&gt;"",IF(Q355&lt;&gt;"",CONCATENATE(", zoneIds={",Q355),"")&amp;IF(Z355&lt;&gt;"",CONCATENATE(",",Z355),"")&amp;IF(AF355&lt;&gt;"",CONCATENATE(",",AF355),"")&amp;IF(AK355&lt;&gt;"",CONCATENATE(",",AK355),"")&amp;IF(AP355&lt;&gt;"",CONCATENATE(",",AP355),"")&amp;IF(AU355&lt;&gt;"",CONCATENATE(",",AU355),"")&amp;IF(Q355&lt;&gt;"",CONCATENATE("}",""),"")&amp;IF(OR(I355="true",I355="false",I355&lt;&gt;""), CONCATENATE(", veteran=", I355), ""),""),"")</f>
        <v>, zoneIds={726,726,726}, veteran=false</v>
      </c>
      <c r="BE355" s="21" t="str">
        <f>IF(F355&lt;&gt;"Not in the game (anymore)",IF(A355&lt;&gt;"",", setType="&amp;G355,"")&amp;IF(J355="true",", multiTrialSet=true",""),"")</f>
        <v>, setType=LIBSETS_SETTYPE_CRAFTED</v>
      </c>
      <c r="BF355" s="21" t="str">
        <f t="shared" si="10"/>
        <v/>
      </c>
      <c r="BG355" s="21" t="str">
        <f t="shared" si="11"/>
        <v>}, --Grave-Stake Collector / Grabpflocksammler   [Murkmire, Murkmire, Murkmire]</v>
      </c>
    </row>
    <row r="356" spans="1:59" x14ac:dyDescent="0.25">
      <c r="A356" s="5">
        <v>409</v>
      </c>
      <c r="B356" t="s">
        <v>1285</v>
      </c>
      <c r="C356" t="s">
        <v>1286</v>
      </c>
      <c r="D356" s="3">
        <f>A356</f>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C356" s="43" t="str">
        <f>IF(AB356&lt;&gt;"",IF(AB356&lt;&gt;"LIBSETS_DROP_MECHANIC_MONSTER_NAME",VLOOKUP(AB356,'LibSets constants'!$I$4:$L$1003,3,FALSE),""),"")</f>
        <v/>
      </c>
      <c r="AD356" s="43" t="str">
        <f>IF(AB356&lt;&gt;"",IF(AB356&lt;&gt;"LIBSETS_DROP_MECHANIC_MONSTER_NAME",VLOOKUP(AB356,'LibSets constants'!$I$4:$L$1003,4,FALSE),""),"")</f>
        <v/>
      </c>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IF(A356="???","--","")&amp;IF(F356&lt;&gt;"Not in the game (anymore)",IF(A356&lt;&gt;"",CONCATENATE("[",A356,"] = {wayshrines={")&amp;IF(K356&lt;&gt;"",CONCATENATE(K356,","),"")&amp;IF(L356&lt;&gt;"",CONCATENATE(L356,","),"")&amp;IF(M356&lt;&gt;"",CONCATENATE(M356,","),"")&amp;CONCATENATE("}")&amp;IF(VALUE(N356)&gt;0,CONCATENATE(", traitsNeeded=",N356),"")&amp;CONCATENATE(", dlcId=",IF(T356&lt;&gt;"",T356,"DLC_BASE_GAME")),""),"")</f>
        <v>[409] = {wayshrines={379,379,379,}, traitsNeeded=2, dlcId=DLC_MURKMIRE</v>
      </c>
      <c r="BD356" s="21" t="str">
        <f>IF(F356&lt;&gt;"Not in the game (anymore)",IF(A356&lt;&gt;"",IF(Q356&lt;&gt;"",CONCATENATE(", zoneIds={",Q356),"")&amp;IF(Z356&lt;&gt;"",CONCATENATE(",",Z356),"")&amp;IF(AF356&lt;&gt;"",CONCATENATE(",",AF356),"")&amp;IF(AK356&lt;&gt;"",CONCATENATE(",",AK356),"")&amp;IF(AP356&lt;&gt;"",CONCATENATE(",",AP356),"")&amp;IF(AU356&lt;&gt;"",CONCATENATE(",",AU356),"")&amp;IF(Q356&lt;&gt;"",CONCATENATE("}",""),"")&amp;IF(OR(I356="true",I356="false",I356&lt;&gt;""), CONCATENATE(", veteran=", I356), ""),""),"")</f>
        <v>, zoneIds={726,726,726}, veteran=false</v>
      </c>
      <c r="BE356" s="21" t="str">
        <f>IF(F356&lt;&gt;"Not in the game (anymore)",IF(A356&lt;&gt;"",", setType="&amp;G356,"")&amp;IF(J356="true",", multiTrialSet=true",""),"")</f>
        <v>, setType=LIBSETS_SETTYPE_CRAFTED</v>
      </c>
      <c r="BF356" s="21" t="str">
        <f t="shared" si="10"/>
        <v/>
      </c>
      <c r="BG356" s="21" t="str">
        <f t="shared" si="11"/>
        <v>}, --Naga Shaman / Nagaschamane   [Murkmire, Murkmire, Murkmire]</v>
      </c>
    </row>
    <row r="357" spans="1:59" x14ac:dyDescent="0.25">
      <c r="A357" s="5">
        <v>410</v>
      </c>
      <c r="B357" t="s">
        <v>1287</v>
      </c>
      <c r="C357" t="s">
        <v>1288</v>
      </c>
      <c r="D357" s="3">
        <f>A357</f>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C357" s="43" t="str">
        <f>IF(AB357&lt;&gt;"",IF(AB357&lt;&gt;"LIBSETS_DROP_MECHANIC_MONSTER_NAME",VLOOKUP(AB357,'LibSets constants'!$I$4:$L$1003,3,FALSE),""),"")</f>
        <v/>
      </c>
      <c r="AD357" s="43" t="str">
        <f>IF(AB357&lt;&gt;"",IF(AB357&lt;&gt;"LIBSETS_DROP_MECHANIC_MONSTER_NAME",VLOOKUP(AB357,'LibSets constants'!$I$4:$L$1003,4,FALSE),""),"")</f>
        <v/>
      </c>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IF(A357="???","--","")&amp;IF(F357&lt;&gt;"Not in the game (anymore)",IF(A357&lt;&gt;"",CONCATENATE("[",A357,"] = {wayshrines={")&amp;IF(K357&lt;&gt;"",CONCATENATE(K357,","),"")&amp;IF(L357&lt;&gt;"",CONCATENATE(L357,","),"")&amp;IF(M357&lt;&gt;"",CONCATENATE(M357,","),"")&amp;CONCATENATE("}")&amp;IF(VALUE(N357)&gt;0,CONCATENATE(", traitsNeeded=",N357),"")&amp;CONCATENATE(", dlcId=",IF(T357&lt;&gt;"",T357,"DLC_BASE_GAME")),""),"")</f>
        <v>[410] = {wayshrines={379,379,379,}, traitsNeeded=4, dlcId=DLC_MURKMIRE</v>
      </c>
      <c r="BD357" s="21" t="str">
        <f>IF(F357&lt;&gt;"Not in the game (anymore)",IF(A357&lt;&gt;"",IF(Q357&lt;&gt;"",CONCATENATE(", zoneIds={",Q357),"")&amp;IF(Z357&lt;&gt;"",CONCATENATE(",",Z357),"")&amp;IF(AF357&lt;&gt;"",CONCATENATE(",",AF357),"")&amp;IF(AK357&lt;&gt;"",CONCATENATE(",",AK357),"")&amp;IF(AP357&lt;&gt;"",CONCATENATE(",",AP357),"")&amp;IF(AU357&lt;&gt;"",CONCATENATE(",",AU357),"")&amp;IF(Q357&lt;&gt;"",CONCATENATE("}",""),"")&amp;IF(OR(I357="true",I357="false",I357&lt;&gt;""), CONCATENATE(", veteran=", I357), ""),""),"")</f>
        <v>, zoneIds={726,726,726}, veteran=false</v>
      </c>
      <c r="BE357" s="21" t="str">
        <f>IF(F357&lt;&gt;"Not in the game (anymore)",IF(A357&lt;&gt;"",", setType="&amp;G357,"")&amp;IF(J357="true",", multiTrialSet=true",""),"")</f>
        <v>, setType=LIBSETS_SETTYPE_CRAFTED</v>
      </c>
      <c r="BF357" s="21" t="str">
        <f t="shared" si="10"/>
        <v/>
      </c>
      <c r="BG357" s="21" t="str">
        <f t="shared" si="11"/>
        <v>}, --Might of the Lost Legion / Macht der Verlorenen Legion   [Murkmire, Murkmire, Murkmire]</v>
      </c>
    </row>
    <row r="358" spans="1:59" x14ac:dyDescent="0.25">
      <c r="A358" s="12">
        <v>411</v>
      </c>
      <c r="B358" t="s">
        <v>1289</v>
      </c>
      <c r="C358" t="s">
        <v>1290</v>
      </c>
      <c r="D358" s="3">
        <f>A358</f>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C358" s="3" t="str">
        <f>IF(AB358&lt;&gt;"",IF(AB358&lt;&gt;"LIBSETS_DROP_MECHANIC_MONSTER_NAME",VLOOKUP(AB358,'LibSets constants'!$I$4:$L$1003,3,FALSE),""),"")</f>
        <v/>
      </c>
      <c r="AD358" s="3" t="str">
        <f>IF(AB358&lt;&gt;"",IF(AB358&lt;&gt;"LIBSETS_DROP_MECHANIC_MONSTER_NAME",VLOOKUP(AB358,'LibSets constants'!$I$4:$L$1003,4,FALSE),""),"")</f>
        <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IF(A358="???","--","")&amp;IF(F358&lt;&gt;"Not in the game (anymore)",IF(A358&lt;&gt;"",CONCATENATE("[",A358,"] = {wayshrines={")&amp;IF(K358&lt;&gt;"",CONCATENATE(K358,","),"")&amp;IF(L358&lt;&gt;"",CONCATENATE(L358,","),"")&amp;IF(M358&lt;&gt;"",CONCATENATE(M358,","),"")&amp;CONCATENATE("}")&amp;IF(VALUE(N358)&gt;0,CONCATENATE(", traitsNeeded=",N358),"")&amp;CONCATENATE(", dlcId=",IF(T358&lt;&gt;"",T358,"DLC_BASE_GAME")),""),"")</f>
        <v>[411] = {wayshrines={378,378,378,}, dlcId=DLC_BASE_GAME</v>
      </c>
      <c r="BD358" s="21" t="str">
        <f>IF(F358&lt;&gt;"Not in the game (anymore)",IF(A358&lt;&gt;"",IF(Q358&lt;&gt;"",CONCATENATE(", zoneIds={",Q358),"")&amp;IF(Z358&lt;&gt;"",CONCATENATE(",",Z358),"")&amp;IF(AF358&lt;&gt;"",CONCATENATE(",",AF358),"")&amp;IF(AK358&lt;&gt;"",CONCATENATE(",",AK358),"")&amp;IF(AP358&lt;&gt;"",CONCATENATE(",",AP358),"")&amp;IF(AU358&lt;&gt;"",CONCATENATE(",",AU358),"")&amp;IF(Q358&lt;&gt;"",CONCATENATE("}",""),"")&amp;IF(OR(I358="true",I358="false",I358&lt;&gt;""), CONCATENATE(", veteran=", I358), ""),""),"")</f>
        <v>, zoneIds={1082,726,726}, veteran=false</v>
      </c>
      <c r="BE358" s="21" t="str">
        <f>IF(F358&lt;&gt;"Not in the game (anymore)",IF(A358&lt;&gt;"",", setType="&amp;G358,"")&amp;IF(J358="true",", multiTrialSet=true",""),"")</f>
        <v>, setType=LIBSETS_SETTYPE_ARENA</v>
      </c>
      <c r="BF358" s="21" t="str">
        <f t="shared" si="10"/>
        <v>, dropMechanic={LIBSETS_DROP_MECHANIC_ARENA_STAGE_CHEST}</v>
      </c>
      <c r="BG358" s="21" t="str">
        <f t="shared" si="11"/>
        <v>}, --Gallant Charge / Galanter Ansturm   [Blackrose Prison, Murkmire, Murkmire]</v>
      </c>
    </row>
    <row r="359" spans="1:59" x14ac:dyDescent="0.25">
      <c r="A359" s="12">
        <v>412</v>
      </c>
      <c r="B359" t="s">
        <v>1291</v>
      </c>
      <c r="C359" t="s">
        <v>1292</v>
      </c>
      <c r="D359" s="3">
        <f>A359</f>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C359" s="3" t="str">
        <f>IF(AB359&lt;&gt;"",IF(AB359&lt;&gt;"LIBSETS_DROP_MECHANIC_MONSTER_NAME",VLOOKUP(AB359,'LibSets constants'!$I$4:$L$1003,3,FALSE),""),"")</f>
        <v/>
      </c>
      <c r="AD359" s="3" t="str">
        <f>IF(AB359&lt;&gt;"",IF(AB359&lt;&gt;"LIBSETS_DROP_MECHANIC_MONSTER_NAME",VLOOKUP(AB359,'LibSets constants'!$I$4:$L$1003,4,FALSE),""),"")</f>
        <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IF(A359="???","--","")&amp;IF(F359&lt;&gt;"Not in the game (anymore)",IF(A359&lt;&gt;"",CONCATENATE("[",A359,"] = {wayshrines={")&amp;IF(K359&lt;&gt;"",CONCATENATE(K359,","),"")&amp;IF(L359&lt;&gt;"",CONCATENATE(L359,","),"")&amp;IF(M359&lt;&gt;"",CONCATENATE(M359,","),"")&amp;CONCATENATE("}")&amp;IF(VALUE(N359)&gt;0,CONCATENATE(", traitsNeeded=",N359),"")&amp;CONCATENATE(", dlcId=",IF(T359&lt;&gt;"",T359,"DLC_BASE_GAME")),""),"")</f>
        <v>[412] = {wayshrines={378,378,378,}, dlcId=DLC_BASE_GAME</v>
      </c>
      <c r="BD359" s="21" t="str">
        <f>IF(F359&lt;&gt;"Not in the game (anymore)",IF(A359&lt;&gt;"",IF(Q359&lt;&gt;"",CONCATENATE(", zoneIds={",Q359),"")&amp;IF(Z359&lt;&gt;"",CONCATENATE(",",Z359),"")&amp;IF(AF359&lt;&gt;"",CONCATENATE(",",AF359),"")&amp;IF(AK359&lt;&gt;"",CONCATENATE(",",AK359),"")&amp;IF(AP359&lt;&gt;"",CONCATENATE(",",AP359),"")&amp;IF(AU359&lt;&gt;"",CONCATENATE(",",AU359),"")&amp;IF(Q359&lt;&gt;"",CONCATENATE("}",""),"")&amp;IF(OR(I359="true",I359="false",I359&lt;&gt;""), CONCATENATE(", veteran=", I359), ""),""),"")</f>
        <v>, zoneIds={1082,726,726}, veteran=false</v>
      </c>
      <c r="BE359" s="21" t="str">
        <f>IF(F359&lt;&gt;"Not in the game (anymore)",IF(A359&lt;&gt;"",", setType="&amp;G359,"")&amp;IF(J359="true",", multiTrialSet=true",""),"")</f>
        <v>, setType=LIBSETS_SETTYPE_ARENA</v>
      </c>
      <c r="BF359" s="21" t="str">
        <f t="shared" si="10"/>
        <v>, dropMechanic={LIBSETS_DROP_MECHANIC_ARENA_STAGE_CHEST}</v>
      </c>
      <c r="BG359" s="21" t="str">
        <f t="shared" si="11"/>
        <v>}, --Radial Uppercut / Rundum-Aufwärtsschnitt   [Blackrose Prison, Murkmire, Murkmire]</v>
      </c>
    </row>
    <row r="360" spans="1:59" x14ac:dyDescent="0.25">
      <c r="A360" s="12">
        <v>413</v>
      </c>
      <c r="B360" t="s">
        <v>1293</v>
      </c>
      <c r="C360" t="s">
        <v>1294</v>
      </c>
      <c r="D360" s="3">
        <f>A360</f>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C360" s="43" t="str">
        <f>IF(AB360&lt;&gt;"",IF(AB360&lt;&gt;"LIBSETS_DROP_MECHANIC_MONSTER_NAME",VLOOKUP(AB360,'LibSets constants'!$I$4:$L$1003,3,FALSE),""),"")</f>
        <v/>
      </c>
      <c r="AD360" s="43" t="str">
        <f>IF(AB360&lt;&gt;"",IF(AB360&lt;&gt;"LIBSETS_DROP_MECHANIC_MONSTER_NAME",VLOOKUP(AB360,'LibSets constants'!$I$4:$L$1003,4,FALSE),""),"")</f>
        <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IF(A360="???","--","")&amp;IF(F360&lt;&gt;"Not in the game (anymore)",IF(A360&lt;&gt;"",CONCATENATE("[",A360,"] = {wayshrines={")&amp;IF(K360&lt;&gt;"",CONCATENATE(K360,","),"")&amp;IF(L360&lt;&gt;"",CONCATENATE(L360,","),"")&amp;IF(M360&lt;&gt;"",CONCATENATE(M360,","),"")&amp;CONCATENATE("}")&amp;IF(VALUE(N360)&gt;0,CONCATENATE(", traitsNeeded=",N360),"")&amp;CONCATENATE(", dlcId=",IF(T360&lt;&gt;"",T360,"DLC_BASE_GAME")),""),"")</f>
        <v>[413] = {wayshrines={378,378,378,}, dlcId=DLC_BASE_GAME</v>
      </c>
      <c r="BD360" s="21" t="str">
        <f>IF(F360&lt;&gt;"Not in the game (anymore)",IF(A360&lt;&gt;"",IF(Q360&lt;&gt;"",CONCATENATE(", zoneIds={",Q360),"")&amp;IF(Z360&lt;&gt;"",CONCATENATE(",",Z360),"")&amp;IF(AF360&lt;&gt;"",CONCATENATE(",",AF360),"")&amp;IF(AK360&lt;&gt;"",CONCATENATE(",",AK360),"")&amp;IF(AP360&lt;&gt;"",CONCATENATE(",",AP360),"")&amp;IF(AU360&lt;&gt;"",CONCATENATE(",",AU360),"")&amp;IF(Q360&lt;&gt;"",CONCATENATE("}",""),"")&amp;IF(OR(I360="true",I360="false",I360&lt;&gt;""), CONCATENATE(", veteran=", I360), ""),""),"")</f>
        <v>, zoneIds={1082,726,726}, veteran=false</v>
      </c>
      <c r="BE360" s="21" t="str">
        <f>IF(F360&lt;&gt;"Not in the game (anymore)",IF(A360&lt;&gt;"",", setType="&amp;G360,"")&amp;IF(J360="true",", multiTrialSet=true",""),"")</f>
        <v>, setType=LIBSETS_SETTYPE_ARENA</v>
      </c>
      <c r="BF360" s="21" t="str">
        <f t="shared" si="10"/>
        <v>, dropMechanic={LIBSETS_DROP_MECHANIC_ARENA_STAGE_CHEST}</v>
      </c>
      <c r="BG360" s="21" t="str">
        <f t="shared" si="11"/>
        <v>}, --Spectral Cloak / Spektraler Mantel   [Blackrose Prison, Murkmire, Murkmire]</v>
      </c>
    </row>
    <row r="361" spans="1:59" x14ac:dyDescent="0.25">
      <c r="A361" s="12">
        <v>414</v>
      </c>
      <c r="B361" t="s">
        <v>1295</v>
      </c>
      <c r="C361" t="s">
        <v>1296</v>
      </c>
      <c r="D361" s="3">
        <f>A361</f>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C361" s="43" t="str">
        <f>IF(AB361&lt;&gt;"",IF(AB361&lt;&gt;"LIBSETS_DROP_MECHANIC_MONSTER_NAME",VLOOKUP(AB361,'LibSets constants'!$I$4:$L$1003,3,FALSE),""),"")</f>
        <v/>
      </c>
      <c r="AD361" s="43" t="str">
        <f>IF(AB361&lt;&gt;"",IF(AB361&lt;&gt;"LIBSETS_DROP_MECHANIC_MONSTER_NAME",VLOOKUP(AB361,'LibSets constants'!$I$4:$L$1003,4,FALSE),""),"")</f>
        <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IF(A361="???","--","")&amp;IF(F361&lt;&gt;"Not in the game (anymore)",IF(A361&lt;&gt;"",CONCATENATE("[",A361,"] = {wayshrines={")&amp;IF(K361&lt;&gt;"",CONCATENATE(K361,","),"")&amp;IF(L361&lt;&gt;"",CONCATENATE(L361,","),"")&amp;IF(M361&lt;&gt;"",CONCATENATE(M361,","),"")&amp;CONCATENATE("}")&amp;IF(VALUE(N361)&gt;0,CONCATENATE(", traitsNeeded=",N361),"")&amp;CONCATENATE(", dlcId=",IF(T361&lt;&gt;"",T361,"DLC_BASE_GAME")),""),"")</f>
        <v>[414] = {wayshrines={378,378,378,}, dlcId=DLC_BASE_GAME</v>
      </c>
      <c r="BD361" s="21" t="str">
        <f>IF(F361&lt;&gt;"Not in the game (anymore)",IF(A361&lt;&gt;"",IF(Q361&lt;&gt;"",CONCATENATE(", zoneIds={",Q361),"")&amp;IF(Z361&lt;&gt;"",CONCATENATE(",",Z361),"")&amp;IF(AF361&lt;&gt;"",CONCATENATE(",",AF361),"")&amp;IF(AK361&lt;&gt;"",CONCATENATE(",",AK361),"")&amp;IF(AP361&lt;&gt;"",CONCATENATE(",",AP361),"")&amp;IF(AU361&lt;&gt;"",CONCATENATE(",",AU361),"")&amp;IF(Q361&lt;&gt;"",CONCATENATE("}",""),"")&amp;IF(OR(I361="true",I361="false",I361&lt;&gt;""), CONCATENATE(", veteran=", I361), ""),""),"")</f>
        <v>, zoneIds={1082,726,726}, veteran=false</v>
      </c>
      <c r="BE361" s="21" t="str">
        <f>IF(F361&lt;&gt;"Not in the game (anymore)",IF(A361&lt;&gt;"",", setType="&amp;G361,"")&amp;IF(J361="true",", multiTrialSet=true",""),"")</f>
        <v>, setType=LIBSETS_SETTYPE_ARENA</v>
      </c>
      <c r="BF361" s="21" t="str">
        <f t="shared" si="10"/>
        <v>, dropMechanic={LIBSETS_DROP_MECHANIC_ARENA_STAGE_CHEST}</v>
      </c>
      <c r="BG361" s="21" t="str">
        <f t="shared" si="11"/>
        <v>}, --Virulent Shot / Virulenter Schuss   [Blackrose Prison, Murkmire, Murkmire]</v>
      </c>
    </row>
    <row r="362" spans="1:59" x14ac:dyDescent="0.25">
      <c r="A362" s="12">
        <v>415</v>
      </c>
      <c r="B362" t="s">
        <v>1297</v>
      </c>
      <c r="C362" t="s">
        <v>1298</v>
      </c>
      <c r="D362" s="3">
        <f>A362</f>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C362" s="3" t="str">
        <f>IF(AB362&lt;&gt;"",IF(AB362&lt;&gt;"LIBSETS_DROP_MECHANIC_MONSTER_NAME",VLOOKUP(AB362,'LibSets constants'!$I$4:$L$1003,3,FALSE),""),"")</f>
        <v/>
      </c>
      <c r="AD362" s="3" t="str">
        <f>IF(AB362&lt;&gt;"",IF(AB362&lt;&gt;"LIBSETS_DROP_MECHANIC_MONSTER_NAME",VLOOKUP(AB362,'LibSets constants'!$I$4:$L$1003,4,FALSE),""),"")</f>
        <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IF(A362="???","--","")&amp;IF(F362&lt;&gt;"Not in the game (anymore)",IF(A362&lt;&gt;"",CONCATENATE("[",A362,"] = {wayshrines={")&amp;IF(K362&lt;&gt;"",CONCATENATE(K362,","),"")&amp;IF(L362&lt;&gt;"",CONCATENATE(L362,","),"")&amp;IF(M362&lt;&gt;"",CONCATENATE(M362,","),"")&amp;CONCATENATE("}")&amp;IF(VALUE(N362)&gt;0,CONCATENATE(", traitsNeeded=",N362),"")&amp;CONCATENATE(", dlcId=",IF(T362&lt;&gt;"",T362,"DLC_BASE_GAME")),""),"")</f>
        <v>[415] = {wayshrines={378,378,378,}, dlcId=DLC_BASE_GAME</v>
      </c>
      <c r="BD362" s="21" t="str">
        <f>IF(F362&lt;&gt;"Not in the game (anymore)",IF(A362&lt;&gt;"",IF(Q362&lt;&gt;"",CONCATENATE(", zoneIds={",Q362),"")&amp;IF(Z362&lt;&gt;"",CONCATENATE(",",Z362),"")&amp;IF(AF362&lt;&gt;"",CONCATENATE(",",AF362),"")&amp;IF(AK362&lt;&gt;"",CONCATENATE(",",AK362),"")&amp;IF(AP362&lt;&gt;"",CONCATENATE(",",AP362),"")&amp;IF(AU362&lt;&gt;"",CONCATENATE(",",AU362),"")&amp;IF(Q362&lt;&gt;"",CONCATENATE("}",""),"")&amp;IF(OR(I362="true",I362="false",I362&lt;&gt;""), CONCATENATE(", veteran=", I362), ""),""),"")</f>
        <v>, zoneIds={1082,726,726}, veteran=false</v>
      </c>
      <c r="BE362" s="21" t="str">
        <f>IF(F362&lt;&gt;"Not in the game (anymore)",IF(A362&lt;&gt;"",", setType="&amp;G362,"")&amp;IF(J362="true",", multiTrialSet=true",""),"")</f>
        <v>, setType=LIBSETS_SETTYPE_ARENA</v>
      </c>
      <c r="BF362" s="21" t="str">
        <f t="shared" si="10"/>
        <v>, dropMechanic={LIBSETS_DROP_MECHANIC_ARENA_STAGE_CHEST}</v>
      </c>
      <c r="BG362" s="21" t="str">
        <f t="shared" si="11"/>
        <v>}, --Wild Impulse / Wilder Impuls   [Blackrose Prison, Murkmire, Murkmire]</v>
      </c>
    </row>
    <row r="363" spans="1:59" x14ac:dyDescent="0.25">
      <c r="A363" s="12">
        <v>416</v>
      </c>
      <c r="B363" t="s">
        <v>1299</v>
      </c>
      <c r="C363" t="s">
        <v>2641</v>
      </c>
      <c r="D363" s="3">
        <f>A363</f>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C363" s="43" t="str">
        <f>IF(AB363&lt;&gt;"",IF(AB363&lt;&gt;"LIBSETS_DROP_MECHANIC_MONSTER_NAME",VLOOKUP(AB363,'LibSets constants'!$I$4:$L$1003,3,FALSE),""),"")</f>
        <v/>
      </c>
      <c r="AD363" s="43" t="str">
        <f>IF(AB363&lt;&gt;"",IF(AB363&lt;&gt;"LIBSETS_DROP_MECHANIC_MONSTER_NAME",VLOOKUP(AB363,'LibSets constants'!$I$4:$L$1003,4,FALSE),""),"")</f>
        <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IF(A363="???","--","")&amp;IF(F363&lt;&gt;"Not in the game (anymore)",IF(A363&lt;&gt;"",CONCATENATE("[",A363,"] = {wayshrines={")&amp;IF(K363&lt;&gt;"",CONCATENATE(K363,","),"")&amp;IF(L363&lt;&gt;"",CONCATENATE(L363,","),"")&amp;IF(M363&lt;&gt;"",CONCATENATE(M363,","),"")&amp;CONCATENATE("}")&amp;IF(VALUE(N363)&gt;0,CONCATENATE(", traitsNeeded=",N363),"")&amp;CONCATENATE(", dlcId=",IF(T363&lt;&gt;"",T363,"DLC_BASE_GAME")),""),"")</f>
        <v>[416] = {wayshrines={378,378,378,}, dlcId=DLC_BASE_GAME</v>
      </c>
      <c r="BD363" s="21" t="str">
        <f>IF(F363&lt;&gt;"Not in the game (anymore)",IF(A363&lt;&gt;"",IF(Q363&lt;&gt;"",CONCATENATE(", zoneIds={",Q363),"")&amp;IF(Z363&lt;&gt;"",CONCATENATE(",",Z363),"")&amp;IF(AF363&lt;&gt;"",CONCATENATE(",",AF363),"")&amp;IF(AK363&lt;&gt;"",CONCATENATE(",",AK363),"")&amp;IF(AP363&lt;&gt;"",CONCATENATE(",",AP363),"")&amp;IF(AU363&lt;&gt;"",CONCATENATE(",",AU363),"")&amp;IF(Q363&lt;&gt;"",CONCATENATE("}",""),"")&amp;IF(OR(I363="true",I363="false",I363&lt;&gt;""), CONCATENATE(", veteran=", I363), ""),""),"")</f>
        <v>, zoneIds={1082,726,726}, veteran=false</v>
      </c>
      <c r="BE363" s="21" t="str">
        <f>IF(F363&lt;&gt;"Not in the game (anymore)",IF(A363&lt;&gt;"",", setType="&amp;G363,"")&amp;IF(J363="true",", multiTrialSet=true",""),"")</f>
        <v>, setType=LIBSETS_SETTYPE_ARENA</v>
      </c>
      <c r="BF363" s="21" t="str">
        <f t="shared" si="10"/>
        <v>, dropMechanic={LIBSETS_DROP_MECHANIC_ARENA_STAGE_CHEST}</v>
      </c>
      <c r="BG363" s="21" t="str">
        <f t="shared" si="11"/>
        <v>}, --Mender\'s Ward / Schutz des Pflegers   [Blackrose Prison, Murkmire, Murkmire]</v>
      </c>
    </row>
    <row r="364" spans="1:59" x14ac:dyDescent="0.25">
      <c r="A364" s="12">
        <v>417</v>
      </c>
      <c r="B364" t="s">
        <v>1300</v>
      </c>
      <c r="C364" t="s">
        <v>1301</v>
      </c>
      <c r="D364" s="3">
        <f>A364</f>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IF(A364="???","--","")&amp;IF(F364&lt;&gt;"Not in the game (anymore)",IF(A364&lt;&gt;"",CONCATENATE("[",A364,"] = {wayshrines={")&amp;IF(K364&lt;&gt;"",CONCATENATE(K364,","),"")&amp;IF(L364&lt;&gt;"",CONCATENATE(L364,","),"")&amp;IF(M364&lt;&gt;"",CONCATENATE(M364,","),"")&amp;CONCATENATE("}")&amp;IF(VALUE(N364)&gt;0,CONCATENATE(", traitsNeeded=",N364),"")&amp;CONCATENATE(", dlcId=",IF(T364&lt;&gt;"",T364,"DLC_BASE_GAME")),""),"")</f>
        <v>[417] = {wayshrines={-1,-1,-1,}, dlcId=DLC_BASE_GAME</v>
      </c>
      <c r="BD364" s="21" t="str">
        <f>IF(F364&lt;&gt;"Not in the game (anymore)",IF(A364&lt;&gt;"",IF(Q364&lt;&gt;"",CONCATENATE(", zoneIds={",Q364),"")&amp;IF(Z364&lt;&gt;"",CONCATENATE(",",Z364),"")&amp;IF(AF364&lt;&gt;"",CONCATENATE(",",AF364),"")&amp;IF(AK364&lt;&gt;"",CONCATENATE(",",AK364),"")&amp;IF(AP364&lt;&gt;"",CONCATENATE(",",AP364),"")&amp;IF(AU364&lt;&gt;"",CONCATENATE(",",AU364),"")&amp;IF(Q364&lt;&gt;"",CONCATENATE("}",""),"")&amp;IF(OR(I364="true",I364="false",I364&lt;&gt;""), CONCATENATE(", veteran=", I364), ""),""),"")</f>
        <v>, zoneIds={181}, veteran=false</v>
      </c>
      <c r="BE364" s="21" t="str">
        <f>IF(F364&lt;&gt;"Not in the game (anymore)",IF(A364&lt;&gt;"",", setType="&amp;G364,"")&amp;IF(J364="true",", multiTrialSet=true",""),"")</f>
        <v>, setType=LIBSETS_SETTYPE_CYRODIIL</v>
      </c>
      <c r="BF364" s="21" t="str">
        <f t="shared" si="10"/>
        <v>, dropMechanic={LIBSETS_DROP_MECHANIC_MAIL_PVP_REWARDS_FOR_THE_WORTHY}</v>
      </c>
      <c r="BG364" s="21" t="str">
        <f t="shared" si="11"/>
        <v>}, --Indomitable Fury / Unbeugsamer Zorn   [Cyrodiil]</v>
      </c>
    </row>
    <row r="365" spans="1:59" x14ac:dyDescent="0.25">
      <c r="A365" s="12">
        <v>418</v>
      </c>
      <c r="B365" t="s">
        <v>1302</v>
      </c>
      <c r="C365" t="s">
        <v>1303</v>
      </c>
      <c r="D365" s="3">
        <f>A365</f>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IF(A365="???","--","")&amp;IF(F365&lt;&gt;"Not in the game (anymore)",IF(A365&lt;&gt;"",CONCATENATE("[",A365,"] = {wayshrines={")&amp;IF(K365&lt;&gt;"",CONCATENATE(K365,","),"")&amp;IF(L365&lt;&gt;"",CONCATENATE(L365,","),"")&amp;IF(M365&lt;&gt;"",CONCATENATE(M365,","),"")&amp;CONCATENATE("}")&amp;IF(VALUE(N365)&gt;0,CONCATENATE(", traitsNeeded=",N365),"")&amp;CONCATENATE(", dlcId=",IF(T365&lt;&gt;"",T365,"DLC_BASE_GAME")),""),"")</f>
        <v>[418] = {wayshrines={-1,-1,-1,}, dlcId=DLC_BASE_GAME</v>
      </c>
      <c r="BD365" s="21" t="str">
        <f>IF(F365&lt;&gt;"Not in the game (anymore)",IF(A365&lt;&gt;"",IF(Q365&lt;&gt;"",CONCATENATE(", zoneIds={",Q365),"")&amp;IF(Z365&lt;&gt;"",CONCATENATE(",",Z365),"")&amp;IF(AF365&lt;&gt;"",CONCATENATE(",",AF365),"")&amp;IF(AK365&lt;&gt;"",CONCATENATE(",",AK365),"")&amp;IF(AP365&lt;&gt;"",CONCATENATE(",",AP365),"")&amp;IF(AU365&lt;&gt;"",CONCATENATE(",",AU365),"")&amp;IF(Q365&lt;&gt;"",CONCATENATE("}",""),"")&amp;IF(OR(I365="true",I365="false",I365&lt;&gt;""), CONCATENATE(", veteran=", I365), ""),""),"")</f>
        <v>, zoneIds={181}, veteran=false</v>
      </c>
      <c r="BE365" s="21" t="str">
        <f>IF(F365&lt;&gt;"Not in the game (anymore)",IF(A365&lt;&gt;"",", setType="&amp;G365,"")&amp;IF(J365="true",", multiTrialSet=true",""),"")</f>
        <v>, setType=LIBSETS_SETTYPE_CYRODIIL</v>
      </c>
      <c r="BF365" s="21" t="str">
        <f t="shared" si="10"/>
        <v>, dropMechanic={LIBSETS_DROP_MECHANIC_MAIL_PVP_REWARDS_FOR_THE_WORTHY}</v>
      </c>
      <c r="BG365" s="21" t="str">
        <f t="shared" si="11"/>
        <v>}, --Spell Strategist / Zauberstratege   [Cyrodiil]</v>
      </c>
    </row>
    <row r="366" spans="1:59" x14ac:dyDescent="0.25">
      <c r="A366" s="12">
        <v>419</v>
      </c>
      <c r="B366" t="s">
        <v>1304</v>
      </c>
      <c r="C366" t="s">
        <v>1305</v>
      </c>
      <c r="D366" s="3">
        <f>A366</f>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IF(A366="???","--","")&amp;IF(F366&lt;&gt;"Not in the game (anymore)",IF(A366&lt;&gt;"",CONCATENATE("[",A366,"] = {wayshrines={")&amp;IF(K366&lt;&gt;"",CONCATENATE(K366,","),"")&amp;IF(L366&lt;&gt;"",CONCATENATE(L366,","),"")&amp;IF(M366&lt;&gt;"",CONCATENATE(M366,","),"")&amp;CONCATENATE("}")&amp;IF(VALUE(N366)&gt;0,CONCATENATE(", traitsNeeded=",N366),"")&amp;CONCATENATE(", dlcId=",IF(T366&lt;&gt;"",T366,"DLC_BASE_GAME")),""),"")</f>
        <v>[419] = {wayshrines={-1,-1,-1,}, dlcId=DLC_BASE_GAME</v>
      </c>
      <c r="BD366" s="21" t="str">
        <f>IF(F366&lt;&gt;"Not in the game (anymore)",IF(A366&lt;&gt;"",IF(Q366&lt;&gt;"",CONCATENATE(", zoneIds={",Q366),"")&amp;IF(Z366&lt;&gt;"",CONCATENATE(",",Z366),"")&amp;IF(AF366&lt;&gt;"",CONCATENATE(",",AF366),"")&amp;IF(AK366&lt;&gt;"",CONCATENATE(",",AK366),"")&amp;IF(AP366&lt;&gt;"",CONCATENATE(",",AP366),"")&amp;IF(AU366&lt;&gt;"",CONCATENATE(",",AU366),"")&amp;IF(Q366&lt;&gt;"",CONCATENATE("}",""),"")&amp;IF(OR(I366="true",I366="false",I366&lt;&gt;""), CONCATENATE(", veteran=", I366), ""),""),"")</f>
        <v>, zoneIds={181}, veteran=false</v>
      </c>
      <c r="BE366" s="21" t="str">
        <f>IF(F366&lt;&gt;"Not in the game (anymore)",IF(A366&lt;&gt;"",", setType="&amp;G366,"")&amp;IF(J366="true",", multiTrialSet=true",""),"")</f>
        <v>, setType=LIBSETS_SETTYPE_CYRODIIL</v>
      </c>
      <c r="BF366" s="21" t="str">
        <f t="shared" si="10"/>
        <v>, isProcSetAllowedInPvP=1, dropMechanic={LIBSETS_DROP_MECHANIC_MAIL_PVP_REWARDS_FOR_THE_WORTHY}</v>
      </c>
      <c r="BG366" s="21" t="str">
        <f t="shared" si="11"/>
        <v>}, --Battlefield Acrobat / Schlachtfeldakrobat   [Cyrodiil]</v>
      </c>
    </row>
    <row r="367" spans="1:59" x14ac:dyDescent="0.25">
      <c r="A367" s="12">
        <v>420</v>
      </c>
      <c r="B367" t="s">
        <v>1306</v>
      </c>
      <c r="C367" t="s">
        <v>1307</v>
      </c>
      <c r="D367" s="3">
        <f>A367</f>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IF(A367="???","--","")&amp;IF(F367&lt;&gt;"Not in the game (anymore)",IF(A367&lt;&gt;"",CONCATENATE("[",A367,"] = {wayshrines={")&amp;IF(K367&lt;&gt;"",CONCATENATE(K367,","),"")&amp;IF(L367&lt;&gt;"",CONCATENATE(L367,","),"")&amp;IF(M367&lt;&gt;"",CONCATENATE(M367,","),"")&amp;CONCATENATE("}")&amp;IF(VALUE(N367)&gt;0,CONCATENATE(", traitsNeeded=",N367),"")&amp;CONCATENATE(", dlcId=",IF(T367&lt;&gt;"",T367,"DLC_BASE_GAME")),""),"")</f>
        <v>[420] = {wayshrines={-1,-1,-1,}, dlcId=DLC_BASE_GAME</v>
      </c>
      <c r="BD367" s="21" t="str">
        <f>IF(F367&lt;&gt;"Not in the game (anymore)",IF(A367&lt;&gt;"",IF(Q367&lt;&gt;"",CONCATENATE(", zoneIds={",Q367),"")&amp;IF(Z367&lt;&gt;"",CONCATENATE(",",Z367),"")&amp;IF(AF367&lt;&gt;"",CONCATENATE(",",AF367),"")&amp;IF(AK367&lt;&gt;"",CONCATENATE(",",AK367),"")&amp;IF(AP367&lt;&gt;"",CONCATENATE(",",AP367),"")&amp;IF(AU367&lt;&gt;"",CONCATENATE(",",AU367),"")&amp;IF(Q367&lt;&gt;"",CONCATENATE("}",""),"")&amp;IF(OR(I367="true",I367="false",I367&lt;&gt;""), CONCATENATE(", veteran=", I367), ""),""),"")</f>
        <v>, zoneIds={181}, veteran=false</v>
      </c>
      <c r="BE367" s="21" t="str">
        <f>IF(F367&lt;&gt;"Not in the game (anymore)",IF(A367&lt;&gt;"",", setType="&amp;G367,"")&amp;IF(J367="true",", multiTrialSet=true",""),"")</f>
        <v>, setType=LIBSETS_SETTYPE_CYRODIIL</v>
      </c>
      <c r="BF367" s="21" t="str">
        <f t="shared" si="10"/>
        <v>, dropMechanic={LIBSETS_DROP_MECHANIC_MAIL_PVP_REWARDS_FOR_THE_WORTHY}</v>
      </c>
      <c r="BG367" s="21" t="str">
        <f t="shared" si="11"/>
        <v>}, --Soldier of Anguish / Soldat der Pein   [Cyrodiil]</v>
      </c>
    </row>
    <row r="368" spans="1:59" x14ac:dyDescent="0.25">
      <c r="A368" s="12">
        <v>421</v>
      </c>
      <c r="B368" t="s">
        <v>1308</v>
      </c>
      <c r="C368" t="s">
        <v>1309</v>
      </c>
      <c r="D368" s="3">
        <f>A368</f>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IF(A368="???","--","")&amp;IF(F368&lt;&gt;"Not in the game (anymore)",IF(A368&lt;&gt;"",CONCATENATE("[",A368,"] = {wayshrines={")&amp;IF(K368&lt;&gt;"",CONCATENATE(K368,","),"")&amp;IF(L368&lt;&gt;"",CONCATENATE(L368,","),"")&amp;IF(M368&lt;&gt;"",CONCATENATE(M368,","),"")&amp;CONCATENATE("}")&amp;IF(VALUE(N368)&gt;0,CONCATENATE(", traitsNeeded=",N368),"")&amp;CONCATENATE(", dlcId=",IF(T368&lt;&gt;"",T368,"DLC_BASE_GAME")),""),"")</f>
        <v>[421] = {wayshrines={-1,-1,-1,}, dlcId=DLC_BASE_GAME</v>
      </c>
      <c r="BD368" s="21" t="str">
        <f>IF(F368&lt;&gt;"Not in the game (anymore)",IF(A368&lt;&gt;"",IF(Q368&lt;&gt;"",CONCATENATE(", zoneIds={",Q368),"")&amp;IF(Z368&lt;&gt;"",CONCATENATE(",",Z368),"")&amp;IF(AF368&lt;&gt;"",CONCATENATE(",",AF368),"")&amp;IF(AK368&lt;&gt;"",CONCATENATE(",",AK368),"")&amp;IF(AP368&lt;&gt;"",CONCATENATE(",",AP368),"")&amp;IF(AU368&lt;&gt;"",CONCATENATE(",",AU368),"")&amp;IF(Q368&lt;&gt;"",CONCATENATE("}",""),"")&amp;IF(OR(I368="true",I368="false",I368&lt;&gt;""), CONCATENATE(", veteran=", I368), ""),""),"")</f>
        <v>, zoneIds={181}, veteran=false</v>
      </c>
      <c r="BE368" s="21" t="str">
        <f>IF(F368&lt;&gt;"Not in the game (anymore)",IF(A368&lt;&gt;"",", setType="&amp;G368,"")&amp;IF(J368="true",", multiTrialSet=true",""),"")</f>
        <v>, setType=LIBSETS_SETTYPE_CYRODIIL</v>
      </c>
      <c r="BF368" s="21" t="str">
        <f t="shared" si="10"/>
        <v>, dropMechanic={LIBSETS_DROP_MECHANIC_MAIL_PVP_REWARDS_FOR_THE_WORTHY}</v>
      </c>
      <c r="BG368" s="21" t="str">
        <f t="shared" si="11"/>
        <v>}, --Steadfast Hero / Standhafter Held   [Cyrodiil]</v>
      </c>
    </row>
    <row r="369" spans="1:59" x14ac:dyDescent="0.25">
      <c r="A369" s="12">
        <v>422</v>
      </c>
      <c r="B369" t="s">
        <v>1310</v>
      </c>
      <c r="C369" t="s">
        <v>1311</v>
      </c>
      <c r="D369" s="3">
        <f>A369</f>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IF(A369="???","--","")&amp;IF(F369&lt;&gt;"Not in the game (anymore)",IF(A369&lt;&gt;"",CONCATENATE("[",A369,"] = {wayshrines={")&amp;IF(K369&lt;&gt;"",CONCATENATE(K369,","),"")&amp;IF(L369&lt;&gt;"",CONCATENATE(L369,","),"")&amp;IF(M369&lt;&gt;"",CONCATENATE(M369,","),"")&amp;CONCATENATE("}")&amp;IF(VALUE(N369)&gt;0,CONCATENATE(", traitsNeeded=",N369),"")&amp;CONCATENATE(", dlcId=",IF(T369&lt;&gt;"",T369,"DLC_BASE_GAME")),""),"")</f>
        <v>[422] = {wayshrines={-1,-1,-1,}, dlcId=DLC_BASE_GAME</v>
      </c>
      <c r="BD369" s="21" t="str">
        <f>IF(F369&lt;&gt;"Not in the game (anymore)",IF(A369&lt;&gt;"",IF(Q369&lt;&gt;"",CONCATENATE(", zoneIds={",Q369),"")&amp;IF(Z369&lt;&gt;"",CONCATENATE(",",Z369),"")&amp;IF(AF369&lt;&gt;"",CONCATENATE(",",AF369),"")&amp;IF(AK369&lt;&gt;"",CONCATENATE(",",AK369),"")&amp;IF(AP369&lt;&gt;"",CONCATENATE(",",AP369),"")&amp;IF(AU369&lt;&gt;"",CONCATENATE(",",AU369),"")&amp;IF(Q369&lt;&gt;"",CONCATENATE("}",""),"")&amp;IF(OR(I369="true",I369="false",I369&lt;&gt;""), CONCATENATE(", veteran=", I369), ""),""),"")</f>
        <v>, zoneIds={181}, veteran=false</v>
      </c>
      <c r="BE369" s="21" t="str">
        <f>IF(F369&lt;&gt;"Not in the game (anymore)",IF(A369&lt;&gt;"",", setType="&amp;G369,"")&amp;IF(J369="true",", multiTrialSet=true",""),"")</f>
        <v>, setType=LIBSETS_SETTYPE_CYRODIIL</v>
      </c>
      <c r="BF369" s="21" t="str">
        <f t="shared" si="10"/>
        <v>, dropMechanic={LIBSETS_DROP_MECHANIC_MAIL_PVP_REWARDS_FOR_THE_WORTHY}</v>
      </c>
      <c r="BG369" s="21" t="str">
        <f t="shared" si="11"/>
        <v>}, --Battalion Defender / Bataillonsverteidiger   [Cyrodiil]</v>
      </c>
    </row>
    <row r="370" spans="1:59" x14ac:dyDescent="0.25">
      <c r="A370" s="12">
        <v>423</v>
      </c>
      <c r="B370" t="s">
        <v>1312</v>
      </c>
      <c r="C370" t="s">
        <v>1313</v>
      </c>
      <c r="D370" s="3">
        <f>A370</f>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C370" s="43" t="str">
        <f>IF(AB370&lt;&gt;"",IF(AB370&lt;&gt;"LIBSETS_DROP_MECHANIC_MONSTER_NAME",VLOOKUP(AB370,'LibSets constants'!$I$4:$L$1003,3,FALSE),""),"")</f>
        <v/>
      </c>
      <c r="AD370" s="43" t="str">
        <f>IF(AB370&lt;&gt;"",IF(AB370&lt;&gt;"LIBSETS_DROP_MECHANIC_MONSTER_NAME",VLOOKUP(AB370,'LibSets constants'!$I$4:$L$1003,4,FALSE),""),"")</f>
        <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IF(A370="???","--","")&amp;IF(F370&lt;&gt;"Not in the game (anymore)",IF(A370&lt;&gt;"",CONCATENATE("[",A370,"] = {wayshrines={")&amp;IF(K370&lt;&gt;"",CONCATENATE(K370,","),"")&amp;IF(L370&lt;&gt;"",CONCATENATE(L370,","),"")&amp;IF(M370&lt;&gt;"",CONCATENATE(M370,","),"")&amp;CONCATENATE("}")&amp;IF(VALUE(N370)&gt;0,CONCATENATE(", traitsNeeded=",N370),"")&amp;CONCATENATE(", dlcId=",IF(T370&lt;&gt;"",T370,"DLC_BASE_GAME")),""),"")</f>
        <v>[423] = {wayshrines={378,378,378,}, dlcId=DLC_BASE_GAME</v>
      </c>
      <c r="BD370" s="21" t="str">
        <f>IF(F370&lt;&gt;"Not in the game (anymore)",IF(A370&lt;&gt;"",IF(Q370&lt;&gt;"",CONCATENATE(", zoneIds={",Q370),"")&amp;IF(Z370&lt;&gt;"",CONCATENATE(",",Z370),"")&amp;IF(AF370&lt;&gt;"",CONCATENATE(",",AF370),"")&amp;IF(AK370&lt;&gt;"",CONCATENATE(",",AK370),"")&amp;IF(AP370&lt;&gt;"",CONCATENATE(",",AP370),"")&amp;IF(AU370&lt;&gt;"",CONCATENATE(",",AU370),"")&amp;IF(Q370&lt;&gt;"",CONCATENATE("}",""),"")&amp;IF(OR(I370="true",I370="false",I370&lt;&gt;""), CONCATENATE(", veteran=", I370), ""),""),"")</f>
        <v>, zoneIds={1082,726,726}, veteran=true</v>
      </c>
      <c r="BE370" s="21" t="str">
        <f>IF(F370&lt;&gt;"Not in the game (anymore)",IF(A370&lt;&gt;"",", setType="&amp;G370,"")&amp;IF(J370="true",", multiTrialSet=true",""),"")</f>
        <v>, setType=LIBSETS_SETTYPE_ARENA</v>
      </c>
      <c r="BF370" s="21" t="str">
        <f t="shared" si="10"/>
        <v>, dropMechanic={LIBSETS_DROP_MECHANIC_ARENA_STAGE_CHEST}</v>
      </c>
      <c r="BG370" s="21" t="str">
        <f t="shared" si="11"/>
        <v>}, --Perfect Gallant Charge / Perfekter galanter Ansturm   [Blackrose Prison, Murkmire, Murkmire]</v>
      </c>
    </row>
    <row r="371" spans="1:59" x14ac:dyDescent="0.25">
      <c r="A371" s="12">
        <v>424</v>
      </c>
      <c r="B371" t="s">
        <v>1314</v>
      </c>
      <c r="C371" t="s">
        <v>1315</v>
      </c>
      <c r="D371" s="3">
        <f>A371</f>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C371" s="43" t="str">
        <f>IF(AB371&lt;&gt;"",IF(AB371&lt;&gt;"LIBSETS_DROP_MECHANIC_MONSTER_NAME",VLOOKUP(AB371,'LibSets constants'!$I$4:$L$1003,3,FALSE),""),"")</f>
        <v/>
      </c>
      <c r="AD371" s="43" t="str">
        <f>IF(AB371&lt;&gt;"",IF(AB371&lt;&gt;"LIBSETS_DROP_MECHANIC_MONSTER_NAME",VLOOKUP(AB371,'LibSets constants'!$I$4:$L$1003,4,FALSE),""),"")</f>
        <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IF(A371="???","--","")&amp;IF(F371&lt;&gt;"Not in the game (anymore)",IF(A371&lt;&gt;"",CONCATENATE("[",A371,"] = {wayshrines={")&amp;IF(K371&lt;&gt;"",CONCATENATE(K371,","),"")&amp;IF(L371&lt;&gt;"",CONCATENATE(L371,","),"")&amp;IF(M371&lt;&gt;"",CONCATENATE(M371,","),"")&amp;CONCATENATE("}")&amp;IF(VALUE(N371)&gt;0,CONCATENATE(", traitsNeeded=",N371),"")&amp;CONCATENATE(", dlcId=",IF(T371&lt;&gt;"",T371,"DLC_BASE_GAME")),""),"")</f>
        <v>[424] = {wayshrines={378,378,378,}, dlcId=DLC_BASE_GAME</v>
      </c>
      <c r="BD371" s="21" t="str">
        <f>IF(F371&lt;&gt;"Not in the game (anymore)",IF(A371&lt;&gt;"",IF(Q371&lt;&gt;"",CONCATENATE(", zoneIds={",Q371),"")&amp;IF(Z371&lt;&gt;"",CONCATENATE(",",Z371),"")&amp;IF(AF371&lt;&gt;"",CONCATENATE(",",AF371),"")&amp;IF(AK371&lt;&gt;"",CONCATENATE(",",AK371),"")&amp;IF(AP371&lt;&gt;"",CONCATENATE(",",AP371),"")&amp;IF(AU371&lt;&gt;"",CONCATENATE(",",AU371),"")&amp;IF(Q371&lt;&gt;"",CONCATENATE("}",""),"")&amp;IF(OR(I371="true",I371="false",I371&lt;&gt;""), CONCATENATE(", veteran=", I371), ""),""),"")</f>
        <v>, zoneIds={1082,726,726}, veteran=true</v>
      </c>
      <c r="BE371" s="21" t="str">
        <f>IF(F371&lt;&gt;"Not in the game (anymore)",IF(A371&lt;&gt;"",", setType="&amp;G371,"")&amp;IF(J371="true",", multiTrialSet=true",""),"")</f>
        <v>, setType=LIBSETS_SETTYPE_ARENA</v>
      </c>
      <c r="BF371" s="21" t="str">
        <f t="shared" si="10"/>
        <v>, dropMechanic={LIBSETS_DROP_MECHANIC_ARENA_STAGE_CHEST}</v>
      </c>
      <c r="BG371" s="21" t="str">
        <f t="shared" si="11"/>
        <v>}, --Perfect Radial Uppercut / Perfekter Rundum-Aufwärtsschnitt   [Blackrose Prison, Murkmire, Murkmire]</v>
      </c>
    </row>
    <row r="372" spans="1:59" x14ac:dyDescent="0.25">
      <c r="A372" s="12">
        <v>425</v>
      </c>
      <c r="B372" t="s">
        <v>1316</v>
      </c>
      <c r="C372" t="s">
        <v>1317</v>
      </c>
      <c r="D372" s="3">
        <f>A372</f>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C372" s="43" t="str">
        <f>IF(AB372&lt;&gt;"",IF(AB372&lt;&gt;"LIBSETS_DROP_MECHANIC_MONSTER_NAME",VLOOKUP(AB372,'LibSets constants'!$I$4:$L$1003,3,FALSE),""),"")</f>
        <v/>
      </c>
      <c r="AD372" s="43" t="str">
        <f>IF(AB372&lt;&gt;"",IF(AB372&lt;&gt;"LIBSETS_DROP_MECHANIC_MONSTER_NAME",VLOOKUP(AB372,'LibSets constants'!$I$4:$L$1003,4,FALSE),""),"")</f>
        <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IF(A372="???","--","")&amp;IF(F372&lt;&gt;"Not in the game (anymore)",IF(A372&lt;&gt;"",CONCATENATE("[",A372,"] = {wayshrines={")&amp;IF(K372&lt;&gt;"",CONCATENATE(K372,","),"")&amp;IF(L372&lt;&gt;"",CONCATENATE(L372,","),"")&amp;IF(M372&lt;&gt;"",CONCATENATE(M372,","),"")&amp;CONCATENATE("}")&amp;IF(VALUE(N372)&gt;0,CONCATENATE(", traitsNeeded=",N372),"")&amp;CONCATENATE(", dlcId=",IF(T372&lt;&gt;"",T372,"DLC_BASE_GAME")),""),"")</f>
        <v>[425] = {wayshrines={378,378,378,}, dlcId=DLC_BASE_GAME</v>
      </c>
      <c r="BD372" s="21" t="str">
        <f>IF(F372&lt;&gt;"Not in the game (anymore)",IF(A372&lt;&gt;"",IF(Q372&lt;&gt;"",CONCATENATE(", zoneIds={",Q372),"")&amp;IF(Z372&lt;&gt;"",CONCATENATE(",",Z372),"")&amp;IF(AF372&lt;&gt;"",CONCATENATE(",",AF372),"")&amp;IF(AK372&lt;&gt;"",CONCATENATE(",",AK372),"")&amp;IF(AP372&lt;&gt;"",CONCATENATE(",",AP372),"")&amp;IF(AU372&lt;&gt;"",CONCATENATE(",",AU372),"")&amp;IF(Q372&lt;&gt;"",CONCATENATE("}",""),"")&amp;IF(OR(I372="true",I372="false",I372&lt;&gt;""), CONCATENATE(", veteran=", I372), ""),""),"")</f>
        <v>, zoneIds={1082,726,726}, veteran=true</v>
      </c>
      <c r="BE372" s="21" t="str">
        <f>IF(F372&lt;&gt;"Not in the game (anymore)",IF(A372&lt;&gt;"",", setType="&amp;G372,"")&amp;IF(J372="true",", multiTrialSet=true",""),"")</f>
        <v>, setType=LIBSETS_SETTYPE_ARENA</v>
      </c>
      <c r="BF372" s="21" t="str">
        <f t="shared" si="10"/>
        <v>, dropMechanic={LIBSETS_DROP_MECHANIC_ARENA_STAGE_CHEST}</v>
      </c>
      <c r="BG372" s="21" t="str">
        <f t="shared" si="11"/>
        <v>}, --Perfect Spectral Cloak / Perfekter spektraler Mantel   [Blackrose Prison, Murkmire, Murkmire]</v>
      </c>
    </row>
    <row r="373" spans="1:59" x14ac:dyDescent="0.25">
      <c r="A373" s="12">
        <v>426</v>
      </c>
      <c r="B373" t="s">
        <v>1318</v>
      </c>
      <c r="C373" t="s">
        <v>1319</v>
      </c>
      <c r="D373" s="3">
        <f>A373</f>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C373" s="43" t="str">
        <f>IF(AB373&lt;&gt;"",IF(AB373&lt;&gt;"LIBSETS_DROP_MECHANIC_MONSTER_NAME",VLOOKUP(AB373,'LibSets constants'!$I$4:$L$1003,3,FALSE),""),"")</f>
        <v/>
      </c>
      <c r="AD373" s="43" t="str">
        <f>IF(AB373&lt;&gt;"",IF(AB373&lt;&gt;"LIBSETS_DROP_MECHANIC_MONSTER_NAME",VLOOKUP(AB373,'LibSets constants'!$I$4:$L$1003,4,FALSE),""),"")</f>
        <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IF(A373="???","--","")&amp;IF(F373&lt;&gt;"Not in the game (anymore)",IF(A373&lt;&gt;"",CONCATENATE("[",A373,"] = {wayshrines={")&amp;IF(K373&lt;&gt;"",CONCATENATE(K373,","),"")&amp;IF(L373&lt;&gt;"",CONCATENATE(L373,","),"")&amp;IF(M373&lt;&gt;"",CONCATENATE(M373,","),"")&amp;CONCATENATE("}")&amp;IF(VALUE(N373)&gt;0,CONCATENATE(", traitsNeeded=",N373),"")&amp;CONCATENATE(", dlcId=",IF(T373&lt;&gt;"",T373,"DLC_BASE_GAME")),""),"")</f>
        <v>[426] = {wayshrines={378,378,378,}, dlcId=DLC_BASE_GAME</v>
      </c>
      <c r="BD373" s="21" t="str">
        <f>IF(F373&lt;&gt;"Not in the game (anymore)",IF(A373&lt;&gt;"",IF(Q373&lt;&gt;"",CONCATENATE(", zoneIds={",Q373),"")&amp;IF(Z373&lt;&gt;"",CONCATENATE(",",Z373),"")&amp;IF(AF373&lt;&gt;"",CONCATENATE(",",AF373),"")&amp;IF(AK373&lt;&gt;"",CONCATENATE(",",AK373),"")&amp;IF(AP373&lt;&gt;"",CONCATENATE(",",AP373),"")&amp;IF(AU373&lt;&gt;"",CONCATENATE(",",AU373),"")&amp;IF(Q373&lt;&gt;"",CONCATENATE("}",""),"")&amp;IF(OR(I373="true",I373="false",I373&lt;&gt;""), CONCATENATE(", veteran=", I373), ""),""),"")</f>
        <v>, zoneIds={1082,726,726}, veteran=true</v>
      </c>
      <c r="BE373" s="21" t="str">
        <f>IF(F373&lt;&gt;"Not in the game (anymore)",IF(A373&lt;&gt;"",", setType="&amp;G373,"")&amp;IF(J373="true",", multiTrialSet=true",""),"")</f>
        <v>, setType=LIBSETS_SETTYPE_ARENA</v>
      </c>
      <c r="BF373" s="21" t="str">
        <f t="shared" si="10"/>
        <v>, dropMechanic={LIBSETS_DROP_MECHANIC_ARENA_STAGE_CHEST}</v>
      </c>
      <c r="BG373" s="21" t="str">
        <f t="shared" si="11"/>
        <v>}, --Perfect Virulent Shot / Perfekter virulenter Schuss   [Blackrose Prison, Murkmire, Murkmire]</v>
      </c>
    </row>
    <row r="374" spans="1:59" x14ac:dyDescent="0.25">
      <c r="A374" s="12">
        <v>427</v>
      </c>
      <c r="B374" t="s">
        <v>1320</v>
      </c>
      <c r="C374" t="s">
        <v>1321</v>
      </c>
      <c r="D374" s="3">
        <f>A374</f>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C374" s="43" t="str">
        <f>IF(AB374&lt;&gt;"",IF(AB374&lt;&gt;"LIBSETS_DROP_MECHANIC_MONSTER_NAME",VLOOKUP(AB374,'LibSets constants'!$I$4:$L$1003,3,FALSE),""),"")</f>
        <v/>
      </c>
      <c r="AD374" s="43" t="str">
        <f>IF(AB374&lt;&gt;"",IF(AB374&lt;&gt;"LIBSETS_DROP_MECHANIC_MONSTER_NAME",VLOOKUP(AB374,'LibSets constants'!$I$4:$L$1003,4,FALSE),""),"")</f>
        <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IF(A374="???","--","")&amp;IF(F374&lt;&gt;"Not in the game (anymore)",IF(A374&lt;&gt;"",CONCATENATE("[",A374,"] = {wayshrines={")&amp;IF(K374&lt;&gt;"",CONCATENATE(K374,","),"")&amp;IF(L374&lt;&gt;"",CONCATENATE(L374,","),"")&amp;IF(M374&lt;&gt;"",CONCATENATE(M374,","),"")&amp;CONCATENATE("}")&amp;IF(VALUE(N374)&gt;0,CONCATENATE(", traitsNeeded=",N374),"")&amp;CONCATENATE(", dlcId=",IF(T374&lt;&gt;"",T374,"DLC_BASE_GAME")),""),"")</f>
        <v>[427] = {wayshrines={378,378,378,}, dlcId=DLC_BASE_GAME</v>
      </c>
      <c r="BD374" s="21" t="str">
        <f>IF(F374&lt;&gt;"Not in the game (anymore)",IF(A374&lt;&gt;"",IF(Q374&lt;&gt;"",CONCATENATE(", zoneIds={",Q374),"")&amp;IF(Z374&lt;&gt;"",CONCATENATE(",",Z374),"")&amp;IF(AF374&lt;&gt;"",CONCATENATE(",",AF374),"")&amp;IF(AK374&lt;&gt;"",CONCATENATE(",",AK374),"")&amp;IF(AP374&lt;&gt;"",CONCATENATE(",",AP374),"")&amp;IF(AU374&lt;&gt;"",CONCATENATE(",",AU374),"")&amp;IF(Q374&lt;&gt;"",CONCATENATE("}",""),"")&amp;IF(OR(I374="true",I374="false",I374&lt;&gt;""), CONCATENATE(", veteran=", I374), ""),""),"")</f>
        <v>, zoneIds={1082,726,726}, veteran=true</v>
      </c>
      <c r="BE374" s="21" t="str">
        <f>IF(F374&lt;&gt;"Not in the game (anymore)",IF(A374&lt;&gt;"",", setType="&amp;G374,"")&amp;IF(J374="true",", multiTrialSet=true",""),"")</f>
        <v>, setType=LIBSETS_SETTYPE_ARENA</v>
      </c>
      <c r="BF374" s="21" t="str">
        <f t="shared" si="10"/>
        <v>, dropMechanic={LIBSETS_DROP_MECHANIC_ARENA_STAGE_CHEST}</v>
      </c>
      <c r="BG374" s="21" t="str">
        <f t="shared" si="11"/>
        <v>}, --Perfect Wild Impulse / Perfekter wilder Impuls   [Blackrose Prison, Murkmire, Murkmire]</v>
      </c>
    </row>
    <row r="375" spans="1:59" x14ac:dyDescent="0.25">
      <c r="A375" s="12">
        <v>428</v>
      </c>
      <c r="B375" t="s">
        <v>1322</v>
      </c>
      <c r="C375" t="s">
        <v>2642</v>
      </c>
      <c r="D375" s="3">
        <f>A375</f>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C375" s="43" t="str">
        <f>IF(AB375&lt;&gt;"",IF(AB375&lt;&gt;"LIBSETS_DROP_MECHANIC_MONSTER_NAME",VLOOKUP(AB375,'LibSets constants'!$I$4:$L$1003,3,FALSE),""),"")</f>
        <v/>
      </c>
      <c r="AD375" s="43" t="str">
        <f>IF(AB375&lt;&gt;"",IF(AB375&lt;&gt;"LIBSETS_DROP_MECHANIC_MONSTER_NAME",VLOOKUP(AB375,'LibSets constants'!$I$4:$L$1003,4,FALSE),""),"")</f>
        <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IF(A375="???","--","")&amp;IF(F375&lt;&gt;"Not in the game (anymore)",IF(A375&lt;&gt;"",CONCATENATE("[",A375,"] = {wayshrines={")&amp;IF(K375&lt;&gt;"",CONCATENATE(K375,","),"")&amp;IF(L375&lt;&gt;"",CONCATENATE(L375,","),"")&amp;IF(M375&lt;&gt;"",CONCATENATE(M375,","),"")&amp;CONCATENATE("}")&amp;IF(VALUE(N375)&gt;0,CONCATENATE(", traitsNeeded=",N375),"")&amp;CONCATENATE(", dlcId=",IF(T375&lt;&gt;"",T375,"DLC_BASE_GAME")),""),"")</f>
        <v>[428] = {wayshrines={378,378,378,}, dlcId=DLC_BASE_GAME</v>
      </c>
      <c r="BD375" s="21" t="str">
        <f>IF(F375&lt;&gt;"Not in the game (anymore)",IF(A375&lt;&gt;"",IF(Q375&lt;&gt;"",CONCATENATE(", zoneIds={",Q375),"")&amp;IF(Z375&lt;&gt;"",CONCATENATE(",",Z375),"")&amp;IF(AF375&lt;&gt;"",CONCATENATE(",",AF375),"")&amp;IF(AK375&lt;&gt;"",CONCATENATE(",",AK375),"")&amp;IF(AP375&lt;&gt;"",CONCATENATE(",",AP375),"")&amp;IF(AU375&lt;&gt;"",CONCATENATE(",",AU375),"")&amp;IF(Q375&lt;&gt;"",CONCATENATE("}",""),"")&amp;IF(OR(I375="true",I375="false",I375&lt;&gt;""), CONCATENATE(", veteran=", I375), ""),""),"")</f>
        <v>, zoneIds={1082,726,726}, veteran=true</v>
      </c>
      <c r="BE375" s="21" t="str">
        <f>IF(F375&lt;&gt;"Not in the game (anymore)",IF(A375&lt;&gt;"",", setType="&amp;G375,"")&amp;IF(J375="true",", multiTrialSet=true",""),"")</f>
        <v>, setType=LIBSETS_SETTYPE_ARENA</v>
      </c>
      <c r="BF375" s="21" t="str">
        <f t="shared" si="10"/>
        <v>, dropMechanic={LIBSETS_DROP_MECHANIC_ARENA_STAGE_CHEST}</v>
      </c>
      <c r="BG375" s="21" t="str">
        <f t="shared" si="11"/>
        <v>}, --Perfect Mender\'s Ward / Perfekter Schutz des Pflegers   [Blackrose Prison, Murkmire, Murkmire]</v>
      </c>
    </row>
    <row r="376" spans="1:59" x14ac:dyDescent="0.25">
      <c r="A376" s="12">
        <v>429</v>
      </c>
      <c r="B376" t="s">
        <v>1323</v>
      </c>
      <c r="C376" t="s">
        <v>1324</v>
      </c>
      <c r="D376" s="3">
        <f>A376</f>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C376" s="40" t="str">
        <f>IF(AB376&lt;&gt;"",IF(AB376&lt;&gt;"LIBSETS_DROP_MECHANIC_MONSTER_NAME",VLOOKUP(AB376,'LibSets constants'!$I$4:$L$1003,3,FALSE),""),"")</f>
        <v/>
      </c>
      <c r="AD376" s="40" t="str">
        <f>IF(AB376&lt;&gt;"",IF(AB376&lt;&gt;"LIBSETS_DROP_MECHANIC_MONSTER_NAME",VLOOKUP(AB376,'LibSets constants'!$I$4:$L$1003,4,FALSE),""),"")</f>
        <v/>
      </c>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IF(A376="???","--","")&amp;IF(F376&lt;&gt;"Not in the game (anymore)",IF(A376&lt;&gt;"",CONCATENATE("[",A376,"] = {wayshrines={")&amp;IF(K376&lt;&gt;"",CONCATENATE(K376,","),"")&amp;IF(L376&lt;&gt;"",CONCATENATE(L376,","),"")&amp;IF(M376&lt;&gt;"",CONCATENATE(M376,","),"")&amp;CONCATENATE("}")&amp;IF(VALUE(N376)&gt;0,CONCATENATE(", traitsNeeded=",N376),"")&amp;CONCATENATE(", dlcId=",IF(T376&lt;&gt;"",T376,"DLC_BASE_GAME")),""),"")</f>
        <v>[429] = {wayshrines={389,389,389,}, dlcId=DLC_WRATHSTONE</v>
      </c>
      <c r="BD376" s="21" t="str">
        <f>IF(F376&lt;&gt;"Not in the game (anymore)",IF(A376&lt;&gt;"",IF(Q376&lt;&gt;"",CONCATENATE(", zoneIds={",Q376),"")&amp;IF(Z376&lt;&gt;"",CONCATENATE(",",Z376),"")&amp;IF(AF376&lt;&gt;"",CONCATENATE(",",AF376),"")&amp;IF(AK376&lt;&gt;"",CONCATENATE(",",AK376),"")&amp;IF(AP376&lt;&gt;"",CONCATENATE(",",AP376),"")&amp;IF(AU376&lt;&gt;"",CONCATENATE(",",AU376),"")&amp;IF(Q376&lt;&gt;"",CONCATENATE("}",""),"")&amp;IF(OR(I376="true",I376="false",I376&lt;&gt;""), CONCATENATE(", veteran=", I376), ""),""),"")</f>
        <v>, zoneIds={1080,101,101}, veteran=false</v>
      </c>
      <c r="BE376" s="21" t="str">
        <f>IF(F376&lt;&gt;"Not in the game (anymore)",IF(A376&lt;&gt;"",", setType="&amp;G376,"")&amp;IF(J376="true",", multiTrialSet=true",""),"")</f>
        <v>, setType=LIBSETS_SETTYPE_DUNGEON</v>
      </c>
      <c r="BF376" s="21" t="str">
        <f t="shared" si="10"/>
        <v/>
      </c>
      <c r="BG376" s="21" t="str">
        <f t="shared" si="11"/>
        <v>}, --Mighty Glacier / Mächtiger Gletscher   [Frostvault, Eastmarch, Eastmarch]</v>
      </c>
    </row>
    <row r="377" spans="1:59" x14ac:dyDescent="0.25">
      <c r="A377" s="12">
        <v>430</v>
      </c>
      <c r="B377" t="s">
        <v>1325</v>
      </c>
      <c r="C377" t="s">
        <v>2643</v>
      </c>
      <c r="D377" s="3">
        <f>A377</f>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C377" s="40" t="str">
        <f>IF(AB377&lt;&gt;"",IF(AB377&lt;&gt;"LIBSETS_DROP_MECHANIC_MONSTER_NAME",VLOOKUP(AB377,'LibSets constants'!$I$4:$L$1003,3,FALSE),""),"")</f>
        <v/>
      </c>
      <c r="AD377" s="40" t="str">
        <f>IF(AB377&lt;&gt;"",IF(AB377&lt;&gt;"LIBSETS_DROP_MECHANIC_MONSTER_NAME",VLOOKUP(AB377,'LibSets constants'!$I$4:$L$1003,4,FALSE),""),"")</f>
        <v/>
      </c>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IF(A377="???","--","")&amp;IF(F377&lt;&gt;"Not in the game (anymore)",IF(A377&lt;&gt;"",CONCATENATE("[",A377,"] = {wayshrines={")&amp;IF(K377&lt;&gt;"",CONCATENATE(K377,","),"")&amp;IF(L377&lt;&gt;"",CONCATENATE(L377,","),"")&amp;IF(M377&lt;&gt;"",CONCATENATE(M377,","),"")&amp;CONCATENATE("}")&amp;IF(VALUE(N377)&gt;0,CONCATENATE(", traitsNeeded=",N377),"")&amp;CONCATENATE(", dlcId=",IF(T377&lt;&gt;"",T377,"DLC_BASE_GAME")),""),"")</f>
        <v>[430] = {wayshrines={389,389,389,}, dlcId=DLC_WRATHSTONE</v>
      </c>
      <c r="BD377" s="21" t="str">
        <f>IF(F377&lt;&gt;"Not in the game (anymore)",IF(A377&lt;&gt;"",IF(Q377&lt;&gt;"",CONCATENATE(", zoneIds={",Q377),"")&amp;IF(Z377&lt;&gt;"",CONCATENATE(",",Z377),"")&amp;IF(AF377&lt;&gt;"",CONCATENATE(",",AF377),"")&amp;IF(AK377&lt;&gt;"",CONCATENATE(",",AK377),"")&amp;IF(AP377&lt;&gt;"",CONCATENATE(",",AP377),"")&amp;IF(AU377&lt;&gt;"",CONCATENATE(",",AU377),"")&amp;IF(Q377&lt;&gt;"",CONCATENATE("}",""),"")&amp;IF(OR(I377="true",I377="false",I377&lt;&gt;""), CONCATENATE(", veteran=", I377), ""),""),"")</f>
        <v>, zoneIds={1080,101,101}, veteran=false</v>
      </c>
      <c r="BE377" s="21" t="str">
        <f>IF(F377&lt;&gt;"Not in the game (anymore)",IF(A377&lt;&gt;"",", setType="&amp;G377,"")&amp;IF(J377="true",", multiTrialSet=true",""),"")</f>
        <v>, setType=LIBSETS_SETTYPE_DUNGEON</v>
      </c>
      <c r="BF377" s="21" t="str">
        <f t="shared" si="10"/>
        <v/>
      </c>
      <c r="BG377" s="21" t="str">
        <f t="shared" si="11"/>
        <v>}, --Tzogvin\'s Warband / Tzogvins Kriegstrupp   [Frostvault, Eastmarch, Eastmarch]</v>
      </c>
    </row>
    <row r="378" spans="1:59" x14ac:dyDescent="0.25">
      <c r="A378" s="12">
        <v>431</v>
      </c>
      <c r="B378" t="s">
        <v>1326</v>
      </c>
      <c r="C378" t="s">
        <v>1327</v>
      </c>
      <c r="D378" s="3">
        <f>A378</f>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C378" s="40" t="str">
        <f>IF(AB378&lt;&gt;"",IF(AB378&lt;&gt;"LIBSETS_DROP_MECHANIC_MONSTER_NAME",VLOOKUP(AB378,'LibSets constants'!$I$4:$L$1003,3,FALSE),""),"")</f>
        <v/>
      </c>
      <c r="AD378" s="40" t="str">
        <f>IF(AB378&lt;&gt;"",IF(AB378&lt;&gt;"LIBSETS_DROP_MECHANIC_MONSTER_NAME",VLOOKUP(AB378,'LibSets constants'!$I$4:$L$1003,4,FALSE),""),"")</f>
        <v/>
      </c>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IF(A378="???","--","")&amp;IF(F378&lt;&gt;"Not in the game (anymore)",IF(A378&lt;&gt;"",CONCATENATE("[",A378,"] = {wayshrines={")&amp;IF(K378&lt;&gt;"",CONCATENATE(K378,","),"")&amp;IF(L378&lt;&gt;"",CONCATENATE(L378,","),"")&amp;IF(M378&lt;&gt;"",CONCATENATE(M378,","),"")&amp;CONCATENATE("}")&amp;IF(VALUE(N378)&gt;0,CONCATENATE(", traitsNeeded=",N378),"")&amp;CONCATENATE(", dlcId=",IF(T378&lt;&gt;"",T378,"DLC_BASE_GAME")),""),"")</f>
        <v>[431] = {wayshrines={389,389,389,}, dlcId=DLC_WRATHSTONE</v>
      </c>
      <c r="BD378" s="21" t="str">
        <f>IF(F378&lt;&gt;"Not in the game (anymore)",IF(A378&lt;&gt;"",IF(Q378&lt;&gt;"",CONCATENATE(", zoneIds={",Q378),"")&amp;IF(Z378&lt;&gt;"",CONCATENATE(",",Z378),"")&amp;IF(AF378&lt;&gt;"",CONCATENATE(",",AF378),"")&amp;IF(AK378&lt;&gt;"",CONCATENATE(",",AK378),"")&amp;IF(AP378&lt;&gt;"",CONCATENATE(",",AP378),"")&amp;IF(AU378&lt;&gt;"",CONCATENATE(",",AU378),"")&amp;IF(Q378&lt;&gt;"",CONCATENATE("}",""),"")&amp;IF(OR(I378="true",I378="false",I378&lt;&gt;""), CONCATENATE(", veteran=", I378), ""),""),"")</f>
        <v>, zoneIds={1080,101,101}, veteran=false</v>
      </c>
      <c r="BE378" s="21" t="str">
        <f>IF(F378&lt;&gt;"Not in the game (anymore)",IF(A378&lt;&gt;"",", setType="&amp;G378,"")&amp;IF(J378="true",", multiTrialSet=true",""),"")</f>
        <v>, setType=LIBSETS_SETTYPE_DUNGEON</v>
      </c>
      <c r="BF378" s="21" t="str">
        <f t="shared" si="10"/>
        <v/>
      </c>
      <c r="BG378" s="21" t="str">
        <f t="shared" si="11"/>
        <v>}, --Icy Conjuror / Eisiger Anrufer   [Frostvault, Eastmarch, Eastmarch]</v>
      </c>
    </row>
    <row r="379" spans="1:59" x14ac:dyDescent="0.25">
      <c r="A379" s="5">
        <v>432</v>
      </c>
      <c r="B379" t="s">
        <v>1328</v>
      </c>
      <c r="C379" t="s">
        <v>25</v>
      </c>
      <c r="D379" s="3">
        <f>A379</f>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IF(A379="???","--","")&amp;IF(F379&lt;&gt;"Not in the game (anymore)",IF(A379&lt;&gt;"",CONCATENATE("[",A379,"] = {wayshrines={")&amp;IF(K379&lt;&gt;"",CONCATENATE(K379,","),"")&amp;IF(L379&lt;&gt;"",CONCATENATE(L379,","),"")&amp;IF(M379&lt;&gt;"",CONCATENATE(M379,","),"")&amp;CONCATENATE("}")&amp;IF(VALUE(N379)&gt;0,CONCATENATE(", traitsNeeded=",N379),"")&amp;CONCATENATE(", dlcId=",IF(T379&lt;&gt;"",T379,"DLC_BASE_GAME")),""),"")</f>
        <v>[432] = {wayshrines={389,389,389,}, dlcId=DLC_WRATHSTONE</v>
      </c>
      <c r="BD379" s="21" t="str">
        <f>IF(F379&lt;&gt;"Not in the game (anymore)",IF(A379&lt;&gt;"",IF(Q379&lt;&gt;"",CONCATENATE(", zoneIds={",Q379),"")&amp;IF(Z379&lt;&gt;"",CONCATENATE(",",Z379),"")&amp;IF(AF379&lt;&gt;"",CONCATENATE(",",AF379),"")&amp;IF(AK379&lt;&gt;"",CONCATENATE(",",AK379),"")&amp;IF(AP379&lt;&gt;"",CONCATENATE(",",AP379),"")&amp;IF(AU379&lt;&gt;"",CONCATENATE(",",AU379),"")&amp;IF(Q379&lt;&gt;"",CONCATENATE("}",""),"")&amp;IF(OR(I379="true",I379="false",I379&lt;&gt;""), CONCATENATE(", veteran=", I379), ""),""),"")</f>
        <v>, zoneIds={1080,101,101}, veteran={[EQUIP_TYPE_HEAD]=true, [EQUIP_TYPE_SHOULDERS]=false}</v>
      </c>
      <c r="BE379" s="21" t="str">
        <f>IF(F379&lt;&gt;"Not in the game (anymore)",IF(A379&lt;&gt;"",", setType="&amp;G379,"")&amp;IF(J379="true",", multiTrialSet=true",""),"")</f>
        <v>, setType=LIBSETS_SETTYPE_MONSTER</v>
      </c>
      <c r="BF379" s="21" t="str">
        <f t="shared" si="10"/>
        <v>, dropMechanic={LIBSETS_DROP_MECHANIC_MONSTER_NAME}, dropMechanicNames={['en']={'The Stonekeeper',},['de']={'Der Steinwahrer',},}</v>
      </c>
      <c r="BG379" s="21" t="str">
        <f t="shared" si="11"/>
        <v>}, --Stonekeeper / Steinwahrer   [Frostvault, Eastmarch, Eastmarch]</v>
      </c>
    </row>
    <row r="380" spans="1:59" x14ac:dyDescent="0.25">
      <c r="A380" s="12">
        <v>433</v>
      </c>
      <c r="B380" t="s">
        <v>1329</v>
      </c>
      <c r="C380" t="s">
        <v>1330</v>
      </c>
      <c r="D380" s="3">
        <f>A380</f>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C380" s="40" t="str">
        <f>IF(AB380&lt;&gt;"",IF(AB380&lt;&gt;"LIBSETS_DROP_MECHANIC_MONSTER_NAME",VLOOKUP(AB380,'LibSets constants'!$I$4:$L$1003,3,FALSE),""),"")</f>
        <v/>
      </c>
      <c r="AD380" s="40" t="str">
        <f>IF(AB380&lt;&gt;"",IF(AB380&lt;&gt;"LIBSETS_DROP_MECHANIC_MONSTER_NAME",VLOOKUP(AB380,'LibSets constants'!$I$4:$L$1003,4,FALSE),""),"")</f>
        <v/>
      </c>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IF(A380="???","--","")&amp;IF(F380&lt;&gt;"Not in the game (anymore)",IF(A380&lt;&gt;"",CONCATENATE("[",A380,"] = {wayshrines={")&amp;IF(K380&lt;&gt;"",CONCATENATE(K380,","),"")&amp;IF(L380&lt;&gt;"",CONCATENATE(L380,","),"")&amp;IF(M380&lt;&gt;"",CONCATENATE(M380,","),"")&amp;CONCATENATE("}")&amp;IF(VALUE(N380)&gt;0,CONCATENATE(", traitsNeeded=",N380),"")&amp;CONCATENATE(", dlcId=",IF(T380&lt;&gt;"",T380,"DLC_BASE_GAME")),""),"")</f>
        <v>[433] = {wayshrines={390,390,390,}, dlcId=DLC_WRATHSTONE</v>
      </c>
      <c r="BD380" s="21" t="str">
        <f>IF(F380&lt;&gt;"Not in the game (anymore)",IF(A380&lt;&gt;"",IF(Q380&lt;&gt;"",CONCATENATE(", zoneIds={",Q380),"")&amp;IF(Z380&lt;&gt;"",CONCATENATE(",",Z380),"")&amp;IF(AF380&lt;&gt;"",CONCATENATE(",",AF380),"")&amp;IF(AK380&lt;&gt;"",CONCATENATE(",",AK380),"")&amp;IF(AP380&lt;&gt;"",CONCATENATE(",",AP380),"")&amp;IF(AU380&lt;&gt;"",CONCATENATE(",",AU380),"")&amp;IF(Q380&lt;&gt;"",CONCATENATE("}",""),"")&amp;IF(OR(I380="true",I380="false",I380&lt;&gt;""), CONCATENATE(", veteran=", I380), ""),""),"")</f>
        <v>, zoneIds={1081,823,823}, veteran=false</v>
      </c>
      <c r="BE380" s="21" t="str">
        <f>IF(F380&lt;&gt;"Not in the game (anymore)",IF(A380&lt;&gt;"",", setType="&amp;G380,"")&amp;IF(J380="true",", multiTrialSet=true",""),"")</f>
        <v>, setType=LIBSETS_SETTYPE_DUNGEON</v>
      </c>
      <c r="BF380" s="21" t="str">
        <f t="shared" si="10"/>
        <v/>
      </c>
      <c r="BG380" s="21" t="str">
        <f t="shared" si="11"/>
        <v>}, --Frozen Watcher / Gefrorener Beobachter   [Depths of Malatar, Gold Coast, Gold Coast]</v>
      </c>
    </row>
    <row r="381" spans="1:59" x14ac:dyDescent="0.25">
      <c r="A381" s="12">
        <v>434</v>
      </c>
      <c r="B381" t="s">
        <v>1331</v>
      </c>
      <c r="C381" t="s">
        <v>1332</v>
      </c>
      <c r="D381" s="3">
        <f>A381</f>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C381" s="40" t="str">
        <f>IF(AB381&lt;&gt;"",IF(AB381&lt;&gt;"LIBSETS_DROP_MECHANIC_MONSTER_NAME",VLOOKUP(AB381,'LibSets constants'!$I$4:$L$1003,3,FALSE),""),"")</f>
        <v/>
      </c>
      <c r="AD381" s="40" t="str">
        <f>IF(AB381&lt;&gt;"",IF(AB381&lt;&gt;"LIBSETS_DROP_MECHANIC_MONSTER_NAME",VLOOKUP(AB381,'LibSets constants'!$I$4:$L$1003,4,FALSE),""),"")</f>
        <v/>
      </c>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IF(A381="???","--","")&amp;IF(F381&lt;&gt;"Not in the game (anymore)",IF(A381&lt;&gt;"",CONCATENATE("[",A381,"] = {wayshrines={")&amp;IF(K381&lt;&gt;"",CONCATENATE(K381,","),"")&amp;IF(L381&lt;&gt;"",CONCATENATE(L381,","),"")&amp;IF(M381&lt;&gt;"",CONCATENATE(M381,","),"")&amp;CONCATENATE("}")&amp;IF(VALUE(N381)&gt;0,CONCATENATE(", traitsNeeded=",N381),"")&amp;CONCATENATE(", dlcId=",IF(T381&lt;&gt;"",T381,"DLC_BASE_GAME")),""),"")</f>
        <v>[434] = {wayshrines={390,390,390,}, dlcId=DLC_WRATHSTONE</v>
      </c>
      <c r="BD381" s="21" t="str">
        <f>IF(F381&lt;&gt;"Not in the game (anymore)",IF(A381&lt;&gt;"",IF(Q381&lt;&gt;"",CONCATENATE(", zoneIds={",Q381),"")&amp;IF(Z381&lt;&gt;"",CONCATENATE(",",Z381),"")&amp;IF(AF381&lt;&gt;"",CONCATENATE(",",AF381),"")&amp;IF(AK381&lt;&gt;"",CONCATENATE(",",AK381),"")&amp;IF(AP381&lt;&gt;"",CONCATENATE(",",AP381),"")&amp;IF(AU381&lt;&gt;"",CONCATENATE(",",AU381),"")&amp;IF(Q381&lt;&gt;"",CONCATENATE("}",""),"")&amp;IF(OR(I381="true",I381="false",I381&lt;&gt;""), CONCATENATE(", veteran=", I381), ""),""),"")</f>
        <v>, zoneIds={1081,823,823}, veteran=false</v>
      </c>
      <c r="BE381" s="21" t="str">
        <f>IF(F381&lt;&gt;"Not in the game (anymore)",IF(A381&lt;&gt;"",", setType="&amp;G381,"")&amp;IF(J381="true",", multiTrialSet=true",""),"")</f>
        <v>, setType=LIBSETS_SETTYPE_DUNGEON</v>
      </c>
      <c r="BF381" s="21" t="str">
        <f t="shared" si="10"/>
        <v/>
      </c>
      <c r="BG381" s="21" t="str">
        <f t="shared" si="11"/>
        <v>}, --Scavenging Demise / Ausbeutender Niedergang   [Depths of Malatar, Gold Coast, Gold Coast]</v>
      </c>
    </row>
    <row r="382" spans="1:59" x14ac:dyDescent="0.25">
      <c r="A382" s="12">
        <v>435</v>
      </c>
      <c r="B382" t="s">
        <v>1333</v>
      </c>
      <c r="C382" t="s">
        <v>2644</v>
      </c>
      <c r="D382" s="3">
        <f>A382</f>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C382" s="40" t="str">
        <f>IF(AB382&lt;&gt;"",IF(AB382&lt;&gt;"LIBSETS_DROP_MECHANIC_MONSTER_NAME",VLOOKUP(AB382,'LibSets constants'!$I$4:$L$1003,3,FALSE),""),"")</f>
        <v/>
      </c>
      <c r="AD382" s="40" t="str">
        <f>IF(AB382&lt;&gt;"",IF(AB382&lt;&gt;"LIBSETS_DROP_MECHANIC_MONSTER_NAME",VLOOKUP(AB382,'LibSets constants'!$I$4:$L$1003,4,FALSE),""),"")</f>
        <v/>
      </c>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IF(A382="???","--","")&amp;IF(F382&lt;&gt;"Not in the game (anymore)",IF(A382&lt;&gt;"",CONCATENATE("[",A382,"] = {wayshrines={")&amp;IF(K382&lt;&gt;"",CONCATENATE(K382,","),"")&amp;IF(L382&lt;&gt;"",CONCATENATE(L382,","),"")&amp;IF(M382&lt;&gt;"",CONCATENATE(M382,","),"")&amp;CONCATENATE("}")&amp;IF(VALUE(N382)&gt;0,CONCATENATE(", traitsNeeded=",N382),"")&amp;CONCATENATE(", dlcId=",IF(T382&lt;&gt;"",T382,"DLC_BASE_GAME")),""),"")</f>
        <v>[435] = {wayshrines={390,390,390,}, dlcId=DLC_WRATHSTONE</v>
      </c>
      <c r="BD382" s="21" t="str">
        <f>IF(F382&lt;&gt;"Not in the game (anymore)",IF(A382&lt;&gt;"",IF(Q382&lt;&gt;"",CONCATENATE(", zoneIds={",Q382),"")&amp;IF(Z382&lt;&gt;"",CONCATENATE(",",Z382),"")&amp;IF(AF382&lt;&gt;"",CONCATENATE(",",AF382),"")&amp;IF(AK382&lt;&gt;"",CONCATENATE(",",AK382),"")&amp;IF(AP382&lt;&gt;"",CONCATENATE(",",AP382),"")&amp;IF(AU382&lt;&gt;"",CONCATENATE(",",AU382),"")&amp;IF(Q382&lt;&gt;"",CONCATENATE("}",""),"")&amp;IF(OR(I382="true",I382="false",I382&lt;&gt;""), CONCATENATE(", veteran=", I382), ""),""),"")</f>
        <v>, zoneIds={1081,823,823}, veteran=false</v>
      </c>
      <c r="BE382" s="21" t="str">
        <f>IF(F382&lt;&gt;"Not in the game (anymore)",IF(A382&lt;&gt;"",", setType="&amp;G382,"")&amp;IF(J382="true",", multiTrialSet=true",""),"")</f>
        <v>, setType=LIBSETS_SETTYPE_DUNGEON</v>
      </c>
      <c r="BF382" s="21" t="str">
        <f t="shared" si="10"/>
        <v/>
      </c>
      <c r="BG382" s="21" t="str">
        <f t="shared" si="11"/>
        <v>}, --Auroran\'s Thunder / Donner des Auroraners   [Depths of Malatar, Gold Coast, Gold Coast]</v>
      </c>
    </row>
    <row r="383" spans="1:59" x14ac:dyDescent="0.25">
      <c r="A383" s="5">
        <v>436</v>
      </c>
      <c r="B383" t="s">
        <v>1334</v>
      </c>
      <c r="C383" t="s">
        <v>28</v>
      </c>
      <c r="D383" s="3">
        <f>A383</f>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IF(A383="???","--","")&amp;IF(F383&lt;&gt;"Not in the game (anymore)",IF(A383&lt;&gt;"",CONCATENATE("[",A383,"] = {wayshrines={")&amp;IF(K383&lt;&gt;"",CONCATENATE(K383,","),"")&amp;IF(L383&lt;&gt;"",CONCATENATE(L383,","),"")&amp;IF(M383&lt;&gt;"",CONCATENATE(M383,","),"")&amp;CONCATENATE("}")&amp;IF(VALUE(N383)&gt;0,CONCATENATE(", traitsNeeded=",N383),"")&amp;CONCATENATE(", dlcId=",IF(T383&lt;&gt;"",T383,"DLC_BASE_GAME")),""),"")</f>
        <v>[436] = {wayshrines={390,390,390,}, dlcId=DLC_WRATHSTONE</v>
      </c>
      <c r="BD383" s="21" t="str">
        <f>IF(F383&lt;&gt;"Not in the game (anymore)",IF(A383&lt;&gt;"",IF(Q383&lt;&gt;"",CONCATENATE(", zoneIds={",Q383),"")&amp;IF(Z383&lt;&gt;"",CONCATENATE(",",Z383),"")&amp;IF(AF383&lt;&gt;"",CONCATENATE(",",AF383),"")&amp;IF(AK383&lt;&gt;"",CONCATENATE(",",AK383),"")&amp;IF(AP383&lt;&gt;"",CONCATENATE(",",AP383),"")&amp;IF(AU383&lt;&gt;"",CONCATENATE(",",AU383),"")&amp;IF(Q383&lt;&gt;"",CONCATENATE("}",""),"")&amp;IF(OR(I383="true",I383="false",I383&lt;&gt;""), CONCATENATE(", veteran=", I383), ""),""),"")</f>
        <v>, zoneIds={1081,823,823}, veteran={[EQUIP_TYPE_HEAD]=true, [EQUIP_TYPE_SHOULDERS]=false}</v>
      </c>
      <c r="BE383" s="21" t="str">
        <f>IF(F383&lt;&gt;"Not in the game (anymore)",IF(A383&lt;&gt;"",", setType="&amp;G383,"")&amp;IF(J383="true",", multiTrialSet=true",""),"")</f>
        <v>, setType=LIBSETS_SETTYPE_MONSTER</v>
      </c>
      <c r="BF383" s="21" t="str">
        <f t="shared" si="10"/>
        <v>, dropMechanic={LIBSETS_DROP_MECHANIC_MONSTER_NAME}, dropMechanicNames={['en']={'Symphony of Blades',},['de']={'Die Sinfonie der Klingen',},}</v>
      </c>
      <c r="BG383" s="21" t="str">
        <f t="shared" si="11"/>
        <v>}, --Symphony of Blades / Sinfonie der Klingen   [Depths of Malatar, Gold Coast, Gold Coast]</v>
      </c>
    </row>
    <row r="384" spans="1:59" x14ac:dyDescent="0.25">
      <c r="A384" s="12">
        <v>437</v>
      </c>
      <c r="B384" t="s">
        <v>1430</v>
      </c>
      <c r="C384" t="s">
        <v>2645</v>
      </c>
      <c r="D384" s="3">
        <f>A384</f>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C384" s="40" t="str">
        <f>IF(AB384&lt;&gt;"",IF(AB384&lt;&gt;"LIBSETS_DROP_MECHANIC_MONSTER_NAME",VLOOKUP(AB384,'LibSets constants'!$I$4:$L$1003,3,FALSE),""),"")</f>
        <v/>
      </c>
      <c r="AD384" s="40" t="str">
        <f>IF(AB384&lt;&gt;"",IF(AB384&lt;&gt;"LIBSETS_DROP_MECHANIC_MONSTER_NAME",VLOOKUP(AB384,'LibSets constants'!$I$4:$L$1003,4,FALSE),""),"")</f>
        <v/>
      </c>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IF(A384="???","--","")&amp;IF(F384&lt;&gt;"Not in the game (anymore)",IF(A384&lt;&gt;"",CONCATENATE("[",A384,"] = {wayshrines={")&amp;IF(K384&lt;&gt;"",CONCATENATE(K384,","),"")&amp;IF(L384&lt;&gt;"",CONCATENATE(L384,","),"")&amp;IF(M384&lt;&gt;"",CONCATENATE(M384,","),"")&amp;CONCATENATE("}")&amp;IF(VALUE(N384)&gt;0,CONCATENATE(", traitsNeeded=",N384),"")&amp;CONCATENATE(", dlcId=",IF(T384&lt;&gt;"",T384,"DLC_BASE_GAME")),""),"")</f>
        <v>[437] = {wayshrines={386,386,386,}, traitsNeeded=8, dlcId=DLC_ELSWEYR</v>
      </c>
      <c r="BD384" s="21" t="str">
        <f>IF(F384&lt;&gt;"Not in the game (anymore)",IF(A384&lt;&gt;"",IF(Q384&lt;&gt;"",CONCATENATE(", zoneIds={",Q384),"")&amp;IF(Z384&lt;&gt;"",CONCATENATE(",",Z384),"")&amp;IF(AF384&lt;&gt;"",CONCATENATE(",",AF384),"")&amp;IF(AK384&lt;&gt;"",CONCATENATE(",",AK384),"")&amp;IF(AP384&lt;&gt;"",CONCATENATE(",",AP384),"")&amp;IF(AU384&lt;&gt;"",CONCATENATE(",",AU384),"")&amp;IF(Q384&lt;&gt;"",CONCATENATE("}",""),"")&amp;IF(OR(I384="true",I384="false",I384&lt;&gt;""), CONCATENATE(", veteran=", I384), ""),""),"")</f>
        <v>, zoneIds={1086,1086,1086}, veteran=false</v>
      </c>
      <c r="BE384" s="21" t="str">
        <f>IF(F384&lt;&gt;"Not in the game (anymore)",IF(A384&lt;&gt;"",", setType="&amp;G384,"")&amp;IF(J384="true",", multiTrialSet=true",""),"")</f>
        <v>, setType=LIBSETS_SETTYPE_CRAFTED</v>
      </c>
      <c r="BF384" s="21" t="str">
        <f t="shared" si="10"/>
        <v/>
      </c>
      <c r="BG384" s="21" t="str">
        <f t="shared" si="11"/>
        <v>}, --Coldharbour\'s Favorite / Kalthafens Günstling   [Northern Elsweyr, Northern Elsweyr, Northern Elsweyr]</v>
      </c>
    </row>
    <row r="385" spans="1:59" x14ac:dyDescent="0.25">
      <c r="A385" s="12">
        <v>438</v>
      </c>
      <c r="B385" t="s">
        <v>1431</v>
      </c>
      <c r="C385" t="s">
        <v>2646</v>
      </c>
      <c r="D385" s="3">
        <f>A385</f>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C385" s="40" t="str">
        <f>IF(AB385&lt;&gt;"",IF(AB385&lt;&gt;"LIBSETS_DROP_MECHANIC_MONSTER_NAME",VLOOKUP(AB385,'LibSets constants'!$I$4:$L$1003,3,FALSE),""),"")</f>
        <v/>
      </c>
      <c r="AD385" s="40" t="str">
        <f>IF(AB385&lt;&gt;"",IF(AB385&lt;&gt;"LIBSETS_DROP_MECHANIC_MONSTER_NAME",VLOOKUP(AB385,'LibSets constants'!$I$4:$L$1003,4,FALSE),""),"")</f>
        <v/>
      </c>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IF(A385="???","--","")&amp;IF(F385&lt;&gt;"Not in the game (anymore)",IF(A385&lt;&gt;"",CONCATENATE("[",A385,"] = {wayshrines={")&amp;IF(K385&lt;&gt;"",CONCATENATE(K385,","),"")&amp;IF(L385&lt;&gt;"",CONCATENATE(L385,","),"")&amp;IF(M385&lt;&gt;"",CONCATENATE(M385,","),"")&amp;CONCATENATE("}")&amp;IF(VALUE(N385)&gt;0,CONCATENATE(", traitsNeeded=",N385),"")&amp;CONCATENATE(", dlcId=",IF(T385&lt;&gt;"",T385,"DLC_BASE_GAME")),""),"")</f>
        <v>[438] = {wayshrines={397,397,397,}, traitsNeeded=5, dlcId=DLC_ELSWEYR</v>
      </c>
      <c r="BD385" s="21" t="str">
        <f>IF(F385&lt;&gt;"Not in the game (anymore)",IF(A385&lt;&gt;"",IF(Q385&lt;&gt;"",CONCATENATE(", zoneIds={",Q385),"")&amp;IF(Z385&lt;&gt;"",CONCATENATE(",",Z385),"")&amp;IF(AF385&lt;&gt;"",CONCATENATE(",",AF385),"")&amp;IF(AK385&lt;&gt;"",CONCATENATE(",",AK385),"")&amp;IF(AP385&lt;&gt;"",CONCATENATE(",",AP385),"")&amp;IF(AU385&lt;&gt;"",CONCATENATE(",",AU385),"")&amp;IF(Q385&lt;&gt;"",CONCATENATE("}",""),"")&amp;IF(OR(I385="true",I385="false",I385&lt;&gt;""), CONCATENATE(", veteran=", I385), ""),""),"")</f>
        <v>, zoneIds={1086,1086,1086}, veteran=false</v>
      </c>
      <c r="BE385" s="21" t="str">
        <f>IF(F385&lt;&gt;"Not in the game (anymore)",IF(A385&lt;&gt;"",", setType="&amp;G385,"")&amp;IF(J385="true",", multiTrialSet=true",""),"")</f>
        <v>, setType=LIBSETS_SETTYPE_CRAFTED</v>
      </c>
      <c r="BF385" s="21" t="str">
        <f t="shared" si="10"/>
        <v/>
      </c>
      <c r="BG385" s="21" t="str">
        <f t="shared" si="11"/>
        <v>}, --Senche-raht\'s Grit / Mut des Senche-raht   [Northern Elsweyr, Northern Elsweyr, Northern Elsweyr]</v>
      </c>
    </row>
    <row r="386" spans="1:59" x14ac:dyDescent="0.25">
      <c r="A386" s="5">
        <v>439</v>
      </c>
      <c r="B386" t="s">
        <v>1432</v>
      </c>
      <c r="C386" t="s">
        <v>2647</v>
      </c>
      <c r="D386" s="3">
        <f>A386</f>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C386" s="40" t="str">
        <f>IF(AB386&lt;&gt;"",IF(AB386&lt;&gt;"LIBSETS_DROP_MECHANIC_MONSTER_NAME",VLOOKUP(AB386,'LibSets constants'!$I$4:$L$1003,3,FALSE),""),"")</f>
        <v/>
      </c>
      <c r="AD386" s="40" t="str">
        <f>IF(AB386&lt;&gt;"",IF(AB386&lt;&gt;"LIBSETS_DROP_MECHANIC_MONSTER_NAME",VLOOKUP(AB386,'LibSets constants'!$I$4:$L$1003,4,FALSE),""),"")</f>
        <v/>
      </c>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IF(A386="???","--","")&amp;IF(F386&lt;&gt;"Not in the game (anymore)",IF(A386&lt;&gt;"",CONCATENATE("[",A386,"] = {wayshrines={")&amp;IF(K386&lt;&gt;"",CONCATENATE(K386,","),"")&amp;IF(L386&lt;&gt;"",CONCATENATE(L386,","),"")&amp;IF(M386&lt;&gt;"",CONCATENATE(M386,","),"")&amp;CONCATENATE("}")&amp;IF(VALUE(N386)&gt;0,CONCATENATE(", traitsNeeded=",N386),"")&amp;CONCATENATE(", dlcId=",IF(T386&lt;&gt;"",T386,"DLC_BASE_GAME")),""),"")</f>
        <v>[439] = {wayshrines={382,382,382,}, traitsNeeded=3, dlcId=DLC_ELSWEYR</v>
      </c>
      <c r="BD386" s="21" t="str">
        <f>IF(F386&lt;&gt;"Not in the game (anymore)",IF(A386&lt;&gt;"",IF(Q386&lt;&gt;"",CONCATENATE(", zoneIds={",Q386),"")&amp;IF(Z386&lt;&gt;"",CONCATENATE(",",Z386),"")&amp;IF(AF386&lt;&gt;"",CONCATENATE(",",AF386),"")&amp;IF(AK386&lt;&gt;"",CONCATENATE(",",AK386),"")&amp;IF(AP386&lt;&gt;"",CONCATENATE(",",AP386),"")&amp;IF(AU386&lt;&gt;"",CONCATENATE(",",AU386),"")&amp;IF(Q386&lt;&gt;"",CONCATENATE("}",""),"")&amp;IF(OR(I386="true",I386="false",I386&lt;&gt;""), CONCATENATE(", veteran=", I386), ""),""),"")</f>
        <v>, zoneIds={1086,1086,1086}, veteran=false</v>
      </c>
      <c r="BE386" s="21" t="str">
        <f>IF(F386&lt;&gt;"Not in the game (anymore)",IF(A386&lt;&gt;"",", setType="&amp;G386,"")&amp;IF(J386="true",", multiTrialSet=true",""),"")</f>
        <v>, setType=LIBSETS_SETTYPE_CRAFTED</v>
      </c>
      <c r="BF386" s="21" t="str">
        <f t="shared" si="10"/>
        <v/>
      </c>
      <c r="BG386" s="21" t="str">
        <f t="shared" si="11"/>
        <v>}, --Vastarie\'s Tutelage / Vastaries Vormundschaft   [Northern Elsweyr, Northern Elsweyr, Northern Elsweyr]</v>
      </c>
    </row>
    <row r="387" spans="1:59" x14ac:dyDescent="0.25">
      <c r="A387" s="5">
        <v>440</v>
      </c>
      <c r="B387" t="s">
        <v>1438</v>
      </c>
      <c r="C387" t="s">
        <v>1347</v>
      </c>
      <c r="D387" s="3">
        <f>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t="str">
        <f>IF(AND(G387&lt;&gt;"LIBSETS_SETTYPE_BATTLEGROUND",G387&lt;&gt;"LIBSETS_SETTYPE_SPECIAL"),IF(AL387&lt;&gt;"",VLOOKUP(AL387,'ESO zone constants'!$D$3:$H$4953,5,FALSE),""),"")</f>
        <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 veteran=false</v>
      </c>
      <c r="BE387" s="21" t="str">
        <f>IF(F387&lt;&gt;"Not in the game (anymore)",IF(A387&lt;&gt;"",", setType="&amp;G387,"")&amp;IF(J387="true",", multiTrialSet=true",""),"")</f>
        <v>, setType=LIBSETS_SETTYPE_OVERLAND</v>
      </c>
      <c r="BF387" s="21" t="str">
        <f t="shared" si="10"/>
        <v>, isProcSetAllowedInPvP=1, dropMechanic={LIBSETS_DROP_MECHANIC_OVERLAND_BOSS_DELVE,LIBSETS_DROP_MECHANIC_OVERLAND_WORLDBOSS,LIBSETS_DROP_MECHANIC_OVERLAND_BOSS_PUBLIC_DUNGEON,LIBSETS_DROP_MECHANIC_OVERLAND_CHEST}</v>
      </c>
      <c r="BG387" s="21" t="str">
        <f t="shared" si="11"/>
        <v>}, --Crafty Alfiq / Listiger Alfiq   [Northern Elsweyr, Northern Elsweyr, Northern Elsweyr]</v>
      </c>
    </row>
    <row r="388" spans="1:59" x14ac:dyDescent="0.25">
      <c r="A388" s="5">
        <v>441</v>
      </c>
      <c r="B388" t="s">
        <v>1437</v>
      </c>
      <c r="C388" t="s">
        <v>1348</v>
      </c>
      <c r="D388" s="3">
        <f>A388</f>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t="str">
        <f>IF(AND(G388&lt;&gt;"LIBSETS_SETTYPE_BATTLEGROUND",G388&lt;&gt;"LIBSETS_SETTYPE_SPECIAL"),IF(AL388&lt;&gt;"",VLOOKUP(AL388,'ESO zone constants'!$D$3:$H$4953,5,FALSE),""),"")</f>
        <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 veteran=false</v>
      </c>
      <c r="BE388" s="21" t="str">
        <f>IF(F388&lt;&gt;"Not in the game (anymore)",IF(A388&lt;&gt;"",", setType="&amp;G388,"")&amp;IF(J388="true",", multiTrialSet=true",""),"")</f>
        <v>, setType=LIBSETS_SETTYPE_OVERLAND</v>
      </c>
      <c r="BF388" s="21" t="str">
        <f t="shared" ref="BF388:BF451" si="12">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13">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v>
      </c>
    </row>
    <row r="389" spans="1:59" x14ac:dyDescent="0.25">
      <c r="A389" s="5">
        <v>442</v>
      </c>
      <c r="B389" t="s">
        <v>1436</v>
      </c>
      <c r="C389" t="s">
        <v>1349</v>
      </c>
      <c r="D389" s="3">
        <f>A389</f>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t="str">
        <f>IF(AND(G389&lt;&gt;"LIBSETS_SETTYPE_BATTLEGROUND",G389&lt;&gt;"LIBSETS_SETTYPE_SPECIAL"),IF(AL389&lt;&gt;"",VLOOKUP(AL389,'ESO zone constants'!$D$3:$H$4953,5,FALSE),""),"")</f>
        <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IF(A389="???","--","")&amp;IF(F389&lt;&gt;"Not in the game (anymore)",IF(A389&lt;&gt;"",CONCATENATE("[",A389,"] = {wayshrines={")&amp;IF(K389&lt;&gt;"",CONCATENATE(K389,","),"")&amp;IF(L389&lt;&gt;"",CONCATENATE(L389,","),"")&amp;IF(M389&lt;&gt;"",CONCATENATE(M389,","),"")&amp;CONCATENATE("}")&amp;IF(VALUE(N389)&gt;0,CONCATENATE(", traitsNeeded=",N389),"")&amp;CONCATENATE(", dlcId=",IF(T389&lt;&gt;"",T389,"DLC_BASE_GAME")),""),"")</f>
        <v>[442] = {wayshrines={382,382,382,}, dlcId=DLC_ELSWEYR</v>
      </c>
      <c r="BD389" s="21" t="str">
        <f>IF(F389&lt;&gt;"Not in the game (anymore)",IF(A389&lt;&gt;"",IF(Q389&lt;&gt;"",CONCATENATE(", zoneIds={",Q389),"")&amp;IF(Z389&lt;&gt;"",CONCATENATE(",",Z389),"")&amp;IF(AF389&lt;&gt;"",CONCATENATE(",",AF389),"")&amp;IF(AK389&lt;&gt;"",CONCATENATE(",",AK389),"")&amp;IF(AP389&lt;&gt;"",CONCATENATE(",",AP389),"")&amp;IF(AU389&lt;&gt;"",CONCATENATE(",",AU389),"")&amp;IF(Q389&lt;&gt;"",CONCATENATE("}",""),"")&amp;IF(OR(I389="true",I389="false",I389&lt;&gt;""), CONCATENATE(", veteran=", I389), ""),""),"")</f>
        <v>, zoneIds={1086,1086,1086}, veteran=false</v>
      </c>
      <c r="BE389" s="21" t="str">
        <f>IF(F389&lt;&gt;"Not in the game (anymore)",IF(A389&lt;&gt;"",", setType="&amp;G389,"")&amp;IF(J389="true",", multiTrialSet=true",""),"")</f>
        <v>, setType=LIBSETS_SETTYPE_OVERLAND</v>
      </c>
      <c r="BF389" s="21" t="str">
        <f t="shared" si="12"/>
        <v>, dropMechanic={LIBSETS_DROP_MECHANIC_OVERLAND_BOSS_DELVE,LIBSETS_DROP_MECHANIC_OVERLAND_WORLDBOSS,LIBSETS_DROP_MECHANIC_OVERLAND_BOSS_PUBLIC_DUNGEON,LIBSETS_DROP_MECHANIC_OVERLAND_CHEST}</v>
      </c>
      <c r="BG389" s="21" t="str">
        <f t="shared" si="13"/>
        <v>}, --Call of the Undertaker / Ruf des Totengräbers   [Northern Elsweyr, Northern Elsweyr, Northern Elsweyr]</v>
      </c>
    </row>
    <row r="390" spans="1:59" x14ac:dyDescent="0.25">
      <c r="A390" s="5">
        <v>443</v>
      </c>
      <c r="B390" t="s">
        <v>1463</v>
      </c>
      <c r="C390" t="s">
        <v>1352</v>
      </c>
      <c r="D390" s="3">
        <f>A390</f>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110" t="s">
        <v>3352</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IF(A390="???","--","")&amp;IF(F390&lt;&gt;"Not in the game (anymore)",IF(A390&lt;&gt;"",CONCATENATE("[",A390,"] = {wayshrines={")&amp;IF(K390&lt;&gt;"",CONCATENATE(K390,","),"")&amp;IF(L390&lt;&gt;"",CONCATENATE(L390,","),"")&amp;IF(M390&lt;&gt;"",CONCATENATE(M390,","),"")&amp;CONCATENATE("}")&amp;IF(VALUE(N390)&gt;0,CONCATENATE(", traitsNeeded=",N390),"")&amp;CONCATENATE(", dlcId=",IF(T390&lt;&gt;"",T390,"DLC_BASE_GAME")),""),"")</f>
        <v>[443] = {wayshrines={399,399,399,}, dlcId=DLC_ELSWEYR</v>
      </c>
      <c r="BD390" s="21" t="str">
        <f>IF(F390&lt;&gt;"Not in the game (anymore)",IF(A390&lt;&gt;"",IF(Q390&lt;&gt;"",CONCATENATE(", zoneIds={",Q390),"")&amp;IF(Z390&lt;&gt;"",CONCATENATE(",",Z390),"")&amp;IF(AF390&lt;&gt;"",CONCATENATE(",",AF390),"")&amp;IF(AK390&lt;&gt;"",CONCATENATE(",",AK390),"")&amp;IF(AP390&lt;&gt;"",CONCATENATE(",",AP390),"")&amp;IF(AU390&lt;&gt;"",CONCATENATE(",",AU390),"")&amp;IF(Q390&lt;&gt;"",CONCATENATE("}",""),"")&amp;IF(OR(I390="true",I390="false",I390&lt;&gt;""), CONCATENATE(", veteran=", I390), ""),""),"")</f>
        <v>, zoneIds={1121,1086,1086}, veteran=false</v>
      </c>
      <c r="BE390" s="21" t="str">
        <f>IF(F390&lt;&gt;"Not in the game (anymore)",IF(A390&lt;&gt;"",", setType="&amp;G390,"")&amp;IF(J390="true",", multiTrialSet=true",""),"")</f>
        <v>, setType=LIBSETS_SETTYPE_TRIAL</v>
      </c>
      <c r="BF390" s="21" t="str">
        <f t="shared" si="12"/>
        <v>, dropMechanic={LIBSETS_DROP_MECHANIC_TRIAL_BOSS}</v>
      </c>
      <c r="BG390" s="21" t="str">
        <f t="shared" si="13"/>
        <v>}, --Eye of Nahviintaas / Auge von Nahviintaas   [Sunspire, Northern Elsweyr, Northern Elsweyr]</v>
      </c>
    </row>
    <row r="391" spans="1:59" x14ac:dyDescent="0.25">
      <c r="A391" s="5">
        <v>444</v>
      </c>
      <c r="B391" t="s">
        <v>1435</v>
      </c>
      <c r="C391" t="s">
        <v>2648</v>
      </c>
      <c r="D391" s="3">
        <f>A391</f>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110" t="s">
        <v>3352</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IF(A391="???","--","")&amp;IF(F391&lt;&gt;"Not in the game (anymore)",IF(A391&lt;&gt;"",CONCATENATE("[",A391,"] = {wayshrines={")&amp;IF(K391&lt;&gt;"",CONCATENATE(K391,","),"")&amp;IF(L391&lt;&gt;"",CONCATENATE(L391,","),"")&amp;IF(M391&lt;&gt;"",CONCATENATE(M391,","),"")&amp;CONCATENATE("}")&amp;IF(VALUE(N391)&gt;0,CONCATENATE(", traitsNeeded=",N391),"")&amp;CONCATENATE(", dlcId=",IF(T391&lt;&gt;"",T391,"DLC_BASE_GAME")),""),"")</f>
        <v>[444] = {wayshrines={399,399,399,}, dlcId=DLC_ELSWEYR</v>
      </c>
      <c r="BD391" s="21" t="str">
        <f>IF(F391&lt;&gt;"Not in the game (anymore)",IF(A391&lt;&gt;"",IF(Q391&lt;&gt;"",CONCATENATE(", zoneIds={",Q391),"")&amp;IF(Z391&lt;&gt;"",CONCATENATE(",",Z391),"")&amp;IF(AF391&lt;&gt;"",CONCATENATE(",",AF391),"")&amp;IF(AK391&lt;&gt;"",CONCATENATE(",",AK391),"")&amp;IF(AP391&lt;&gt;"",CONCATENATE(",",AP391),"")&amp;IF(AU391&lt;&gt;"",CONCATENATE(",",AU391),"")&amp;IF(Q391&lt;&gt;"",CONCATENATE("}",""),"")&amp;IF(OR(I391="true",I391="false",I391&lt;&gt;""), CONCATENATE(", veteran=", I391), ""),""),"")</f>
        <v>, zoneIds={1121,1086,1086}, veteran=false</v>
      </c>
      <c r="BE391" s="21" t="str">
        <f>IF(F391&lt;&gt;"Not in the game (anymore)",IF(A391&lt;&gt;"",", setType="&amp;G391,"")&amp;IF(J391="true",", multiTrialSet=true",""),"")</f>
        <v>, setType=LIBSETS_SETTYPE_TRIAL</v>
      </c>
      <c r="BF391" s="21" t="str">
        <f t="shared" si="12"/>
        <v>, dropMechanic={LIBSETS_DROP_MECHANIC_TRIAL_BOSS}</v>
      </c>
      <c r="BG391" s="21" t="str">
        <f t="shared" si="13"/>
        <v>}, --False God\'s Devotion / Ergebenheit des falschen Gottes   [Sunspire, Northern Elsweyr, Northern Elsweyr]</v>
      </c>
    </row>
    <row r="392" spans="1:59" x14ac:dyDescent="0.25">
      <c r="A392" s="5">
        <v>445</v>
      </c>
      <c r="B392" t="s">
        <v>1434</v>
      </c>
      <c r="C392" t="s">
        <v>1353</v>
      </c>
      <c r="D392" s="3">
        <f>A392</f>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110" t="s">
        <v>3352</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IF(A392="???","--","")&amp;IF(F392&lt;&gt;"Not in the game (anymore)",IF(A392&lt;&gt;"",CONCATENATE("[",A392,"] = {wayshrines={")&amp;IF(K392&lt;&gt;"",CONCATENATE(K392,","),"")&amp;IF(L392&lt;&gt;"",CONCATENATE(L392,","),"")&amp;IF(M392&lt;&gt;"",CONCATENATE(M392,","),"")&amp;CONCATENATE("}")&amp;IF(VALUE(N392)&gt;0,CONCATENATE(", traitsNeeded=",N392),"")&amp;CONCATENATE(", dlcId=",IF(T392&lt;&gt;"",T392,"DLC_BASE_GAME")),""),"")</f>
        <v>[445] = {wayshrines={399,399,399,}, dlcId=DLC_ELSWEYR</v>
      </c>
      <c r="BD392" s="21" t="str">
        <f>IF(F392&lt;&gt;"Not in the game (anymore)",IF(A392&lt;&gt;"",IF(Q392&lt;&gt;"",CONCATENATE(", zoneIds={",Q392),"")&amp;IF(Z392&lt;&gt;"",CONCATENATE(",",Z392),"")&amp;IF(AF392&lt;&gt;"",CONCATENATE(",",AF392),"")&amp;IF(AK392&lt;&gt;"",CONCATENATE(",",AK392),"")&amp;IF(AP392&lt;&gt;"",CONCATENATE(",",AP392),"")&amp;IF(AU392&lt;&gt;"",CONCATENATE(",",AU392),"")&amp;IF(Q392&lt;&gt;"",CONCATENATE("}",""),"")&amp;IF(OR(I392="true",I392="false",I392&lt;&gt;""), CONCATENATE(", veteran=", I392), ""),""),"")</f>
        <v>, zoneIds={1121,1086,1086}, veteran=false</v>
      </c>
      <c r="BE392" s="21" t="str">
        <f>IF(F392&lt;&gt;"Not in the game (anymore)",IF(A392&lt;&gt;"",", setType="&amp;G392,"")&amp;IF(J392="true",", multiTrialSet=true",""),"")</f>
        <v>, setType=LIBSETS_SETTYPE_TRIAL</v>
      </c>
      <c r="BF392" s="21" t="str">
        <f t="shared" si="12"/>
        <v>, dropMechanic={LIBSETS_DROP_MECHANIC_TRIAL_BOSS}</v>
      </c>
      <c r="BG392" s="21" t="str">
        <f t="shared" si="13"/>
        <v>}, --Tooth of Lokkestiiz / Zahn von Lokkestiiz   [Sunspire, Northern Elsweyr, Northern Elsweyr]</v>
      </c>
    </row>
    <row r="393" spans="1:59" x14ac:dyDescent="0.25">
      <c r="A393" s="12">
        <v>446</v>
      </c>
      <c r="B393" t="s">
        <v>1433</v>
      </c>
      <c r="C393" t="s">
        <v>1354</v>
      </c>
      <c r="D393" s="3">
        <f>A393</f>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110" t="s">
        <v>3352</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IF(A393="???","--","")&amp;IF(F393&lt;&gt;"Not in the game (anymore)",IF(A393&lt;&gt;"",CONCATENATE("[",A393,"] = {wayshrines={")&amp;IF(K393&lt;&gt;"",CONCATENATE(K393,","),"")&amp;IF(L393&lt;&gt;"",CONCATENATE(L393,","),"")&amp;IF(M393&lt;&gt;"",CONCATENATE(M393,","),"")&amp;CONCATENATE("}")&amp;IF(VALUE(N393)&gt;0,CONCATENATE(", traitsNeeded=",N393),"")&amp;CONCATENATE(", dlcId=",IF(T393&lt;&gt;"",T393,"DLC_BASE_GAME")),""),"")</f>
        <v>[446] = {wayshrines={399,399,399,}, dlcId=DLC_ELSWEYR</v>
      </c>
      <c r="BD393" s="21" t="str">
        <f>IF(F393&lt;&gt;"Not in the game (anymore)",IF(A393&lt;&gt;"",IF(Q393&lt;&gt;"",CONCATENATE(", zoneIds={",Q393),"")&amp;IF(Z393&lt;&gt;"",CONCATENATE(",",Z393),"")&amp;IF(AF393&lt;&gt;"",CONCATENATE(",",AF393),"")&amp;IF(AK393&lt;&gt;"",CONCATENATE(",",AK393),"")&amp;IF(AP393&lt;&gt;"",CONCATENATE(",",AP393),"")&amp;IF(AU393&lt;&gt;"",CONCATENATE(",",AU393),"")&amp;IF(Q393&lt;&gt;"",CONCATENATE("}",""),"")&amp;IF(OR(I393="true",I393="false",I393&lt;&gt;""), CONCATENATE(", veteran=", I393), ""),""),"")</f>
        <v>, zoneIds={1121,1086,1086}, veteran=false</v>
      </c>
      <c r="BE393" s="21" t="str">
        <f>IF(F393&lt;&gt;"Not in the game (anymore)",IF(A393&lt;&gt;"",", setType="&amp;G393,"")&amp;IF(J393="true",", multiTrialSet=true",""),"")</f>
        <v>, setType=LIBSETS_SETTYPE_TRIAL</v>
      </c>
      <c r="BF393" s="21" t="str">
        <f t="shared" si="12"/>
        <v>, dropMechanic={LIBSETS_DROP_MECHANIC_TRIAL_BOSS}</v>
      </c>
      <c r="BG393" s="21" t="str">
        <f t="shared" si="13"/>
        <v>}, --Claw of Yolnakhriin / Kralle von Yolnahkriin   [Sunspire, Northern Elsweyr, Northern Elsweyr]</v>
      </c>
    </row>
    <row r="394" spans="1:59" x14ac:dyDescent="0.25">
      <c r="A394" s="5">
        <v>448</v>
      </c>
      <c r="B394" t="s">
        <v>1464</v>
      </c>
      <c r="C394" t="s">
        <v>2808</v>
      </c>
      <c r="D394" s="3">
        <f>A394</f>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110" t="s">
        <v>3352</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IF(A394="???","--","")&amp;IF(F394&lt;&gt;"Not in the game (anymore)",IF(A394&lt;&gt;"",CONCATENATE("[",A394,"] = {wayshrines={")&amp;IF(K394&lt;&gt;"",CONCATENATE(K394,","),"")&amp;IF(L394&lt;&gt;"",CONCATENATE(L394,","),"")&amp;IF(M394&lt;&gt;"",CONCATENATE(M394,","),"")&amp;CONCATENATE("}")&amp;IF(VALUE(N394)&gt;0,CONCATENATE(", traitsNeeded=",N394),"")&amp;CONCATENATE(", dlcId=",IF(T394&lt;&gt;"",T394,"DLC_BASE_GAME")),""),"")</f>
        <v>[448] = {wayshrines={399,399,399,}, dlcId=DLC_ELSWEYR</v>
      </c>
      <c r="BD394" s="21" t="str">
        <f>IF(F394&lt;&gt;"Not in the game (anymore)",IF(A394&lt;&gt;"",IF(Q394&lt;&gt;"",CONCATENATE(", zoneIds={",Q394),"")&amp;IF(Z394&lt;&gt;"",CONCATENATE(",",Z394),"")&amp;IF(AF394&lt;&gt;"",CONCATENATE(",",AF394),"")&amp;IF(AK394&lt;&gt;"",CONCATENATE(",",AK394),"")&amp;IF(AP394&lt;&gt;"",CONCATENATE(",",AP394),"")&amp;IF(AU394&lt;&gt;"",CONCATENATE(",",AU394),"")&amp;IF(Q394&lt;&gt;"",CONCATENATE("}",""),"")&amp;IF(OR(I394="true",I394="false",I394&lt;&gt;""), CONCATENATE(", veteran=", I394), ""),""),"")</f>
        <v>, zoneIds={1121,1086,1086}, veteran=true</v>
      </c>
      <c r="BE394" s="21" t="str">
        <f>IF(F394&lt;&gt;"Not in the game (anymore)",IF(A394&lt;&gt;"",", setType="&amp;G394,"")&amp;IF(J394="true",", multiTrialSet=true",""),"")</f>
        <v>, setType=LIBSETS_SETTYPE_TRIAL</v>
      </c>
      <c r="BF394" s="21" t="str">
        <f t="shared" si="12"/>
        <v>, dropMechanic={LIBSETS_DROP_MECHANIC_TRIAL_BOSS}</v>
      </c>
      <c r="BG394" s="21" t="str">
        <f t="shared" si="13"/>
        <v>}, --Perfected Eye of Nahviintaas / Perfektioniertes Auge von Nahviintaas   [Sunspire, Northern Elsweyr, Northern Elsweyr]</v>
      </c>
    </row>
    <row r="395" spans="1:59" x14ac:dyDescent="0.25">
      <c r="A395" s="5">
        <v>449</v>
      </c>
      <c r="B395" t="s">
        <v>1461</v>
      </c>
      <c r="C395" t="s">
        <v>2649</v>
      </c>
      <c r="D395" s="3">
        <f>A395</f>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110" t="s">
        <v>3352</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IF(A395="???","--","")&amp;IF(F395&lt;&gt;"Not in the game (anymore)",IF(A395&lt;&gt;"",CONCATENATE("[",A395,"] = {wayshrines={")&amp;IF(K395&lt;&gt;"",CONCATENATE(K395,","),"")&amp;IF(L395&lt;&gt;"",CONCATENATE(L395,","),"")&amp;IF(M395&lt;&gt;"",CONCATENATE(M395,","),"")&amp;CONCATENATE("}")&amp;IF(VALUE(N395)&gt;0,CONCATENATE(", traitsNeeded=",N395),"")&amp;CONCATENATE(", dlcId=",IF(T395&lt;&gt;"",T395,"DLC_BASE_GAME")),""),"")</f>
        <v>[449] = {wayshrines={399,399,399,}, dlcId=DLC_ELSWEYR</v>
      </c>
      <c r="BD395" s="21" t="str">
        <f>IF(F395&lt;&gt;"Not in the game (anymore)",IF(A395&lt;&gt;"",IF(Q395&lt;&gt;"",CONCATENATE(", zoneIds={",Q395),"")&amp;IF(Z395&lt;&gt;"",CONCATENATE(",",Z395),"")&amp;IF(AF395&lt;&gt;"",CONCATENATE(",",AF395),"")&amp;IF(AK395&lt;&gt;"",CONCATENATE(",",AK395),"")&amp;IF(AP395&lt;&gt;"",CONCATENATE(",",AP395),"")&amp;IF(AU395&lt;&gt;"",CONCATENATE(",",AU395),"")&amp;IF(Q395&lt;&gt;"",CONCATENATE("}",""),"")&amp;IF(OR(I395="true",I395="false",I395&lt;&gt;""), CONCATENATE(", veteran=", I395), ""),""),"")</f>
        <v>, zoneIds={1121,1086,1086}, veteran=true</v>
      </c>
      <c r="BE395" s="21" t="str">
        <f>IF(F395&lt;&gt;"Not in the game (anymore)",IF(A395&lt;&gt;"",", setType="&amp;G395,"")&amp;IF(J395="true",", multiTrialSet=true",""),"")</f>
        <v>, setType=LIBSETS_SETTYPE_TRIAL</v>
      </c>
      <c r="BF395" s="21" t="str">
        <f t="shared" si="12"/>
        <v>, dropMechanic={LIBSETS_DROP_MECHANIC_TRIAL_BOSS}</v>
      </c>
      <c r="BG395" s="21" t="str">
        <f t="shared" si="13"/>
        <v>}, --Perfected False God\'s Devotion / Perfektionierte Ergebenheit zum falschen Gott   [Sunspire, Northern Elsweyr, Northern Elsweyr]</v>
      </c>
    </row>
    <row r="396" spans="1:59" x14ac:dyDescent="0.25">
      <c r="A396" s="5">
        <v>450</v>
      </c>
      <c r="B396" t="s">
        <v>1462</v>
      </c>
      <c r="C396" t="s">
        <v>1355</v>
      </c>
      <c r="D396" s="3">
        <f>A396</f>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110" t="s">
        <v>3352</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IF(A396="???","--","")&amp;IF(F396&lt;&gt;"Not in the game (anymore)",IF(A396&lt;&gt;"",CONCATENATE("[",A396,"] = {wayshrines={")&amp;IF(K396&lt;&gt;"",CONCATENATE(K396,","),"")&amp;IF(L396&lt;&gt;"",CONCATENATE(L396,","),"")&amp;IF(M396&lt;&gt;"",CONCATENATE(M396,","),"")&amp;CONCATENATE("}")&amp;IF(VALUE(N396)&gt;0,CONCATENATE(", traitsNeeded=",N396),"")&amp;CONCATENATE(", dlcId=",IF(T396&lt;&gt;"",T396,"DLC_BASE_GAME")),""),"")</f>
        <v>[450] = {wayshrines={399,399,399,}, dlcId=DLC_ELSWEYR</v>
      </c>
      <c r="BD396" s="21" t="str">
        <f>IF(F396&lt;&gt;"Not in the game (anymore)",IF(A396&lt;&gt;"",IF(Q396&lt;&gt;"",CONCATENATE(", zoneIds={",Q396),"")&amp;IF(Z396&lt;&gt;"",CONCATENATE(",",Z396),"")&amp;IF(AF396&lt;&gt;"",CONCATENATE(",",AF396),"")&amp;IF(AK396&lt;&gt;"",CONCATENATE(",",AK396),"")&amp;IF(AP396&lt;&gt;"",CONCATENATE(",",AP396),"")&amp;IF(AU396&lt;&gt;"",CONCATENATE(",",AU396),"")&amp;IF(Q396&lt;&gt;"",CONCATENATE("}",""),"")&amp;IF(OR(I396="true",I396="false",I396&lt;&gt;""), CONCATENATE(", veteran=", I396), ""),""),"")</f>
        <v>, zoneIds={1121,1086,1086}, veteran=true</v>
      </c>
      <c r="BE396" s="21" t="str">
        <f>IF(F396&lt;&gt;"Not in the game (anymore)",IF(A396&lt;&gt;"",", setType="&amp;G396,"")&amp;IF(J396="true",", multiTrialSet=true",""),"")</f>
        <v>, setType=LIBSETS_SETTYPE_TRIAL</v>
      </c>
      <c r="BF396" s="21" t="str">
        <f t="shared" si="12"/>
        <v>, dropMechanic={LIBSETS_DROP_MECHANIC_TRIAL_BOSS}</v>
      </c>
      <c r="BG396" s="21" t="str">
        <f t="shared" si="13"/>
        <v>}, --Perfected Tooth of Lokkestiiz / Perfektionierter Zahn von Lokkestiiz   [Sunspire, Northern Elsweyr, Northern Elsweyr]</v>
      </c>
    </row>
    <row r="397" spans="1:59" x14ac:dyDescent="0.25">
      <c r="A397" s="5">
        <v>451</v>
      </c>
      <c r="B397" t="s">
        <v>1460</v>
      </c>
      <c r="C397" t="s">
        <v>1356</v>
      </c>
      <c r="D397" s="3">
        <f>A397</f>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110" t="s">
        <v>3352</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IF(A397="???","--","")&amp;IF(F397&lt;&gt;"Not in the game (anymore)",IF(A397&lt;&gt;"",CONCATENATE("[",A397,"] = {wayshrines={")&amp;IF(K397&lt;&gt;"",CONCATENATE(K397,","),"")&amp;IF(L397&lt;&gt;"",CONCATENATE(L397,","),"")&amp;IF(M397&lt;&gt;"",CONCATENATE(M397,","),"")&amp;CONCATENATE("}")&amp;IF(VALUE(N397)&gt;0,CONCATENATE(", traitsNeeded=",N397),"")&amp;CONCATENATE(", dlcId=",IF(T397&lt;&gt;"",T397,"DLC_BASE_GAME")),""),"")</f>
        <v>[451] = {wayshrines={399,399,399,}, dlcId=DLC_ELSWEYR</v>
      </c>
      <c r="BD397" s="21" t="str">
        <f>IF(F397&lt;&gt;"Not in the game (anymore)",IF(A397&lt;&gt;"",IF(Q397&lt;&gt;"",CONCATENATE(", zoneIds={",Q397),"")&amp;IF(Z397&lt;&gt;"",CONCATENATE(",",Z397),"")&amp;IF(AF397&lt;&gt;"",CONCATENATE(",",AF397),"")&amp;IF(AK397&lt;&gt;"",CONCATENATE(",",AK397),"")&amp;IF(AP397&lt;&gt;"",CONCATENATE(",",AP397),"")&amp;IF(AU397&lt;&gt;"",CONCATENATE(",",AU397),"")&amp;IF(Q397&lt;&gt;"",CONCATENATE("}",""),"")&amp;IF(OR(I397="true",I397="false",I397&lt;&gt;""), CONCATENATE(", veteran=", I397), ""),""),"")</f>
        <v>, zoneIds={1121,1086,1086}, veteran=true</v>
      </c>
      <c r="BE397" s="21" t="str">
        <f>IF(F397&lt;&gt;"Not in the game (anymore)",IF(A397&lt;&gt;"",", setType="&amp;G397,"")&amp;IF(J397="true",", multiTrialSet=true",""),"")</f>
        <v>, setType=LIBSETS_SETTYPE_TRIAL</v>
      </c>
      <c r="BF397" s="21" t="str">
        <f t="shared" si="12"/>
        <v>, dropMechanic={LIBSETS_DROP_MECHANIC_TRIAL_BOSS}</v>
      </c>
      <c r="BG397" s="21" t="str">
        <f t="shared" si="13"/>
        <v>}, --Perfected Claw of Yolnakhriin / Perfektionierte Kralle von Yolnahkriin   [Sunspire, Northern Elsweyr, Northern Elsweyr]</v>
      </c>
    </row>
    <row r="398" spans="1:59" x14ac:dyDescent="0.25">
      <c r="A398" s="5">
        <v>452</v>
      </c>
      <c r="B398" t="s">
        <v>1503</v>
      </c>
      <c r="C398" t="s">
        <v>1502</v>
      </c>
      <c r="D398" s="3">
        <f>A398</f>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C398" s="40" t="str">
        <f>IF(AB398&lt;&gt;"",IF(AB398&lt;&gt;"LIBSETS_DROP_MECHANIC_MONSTER_NAME",VLOOKUP(AB398,'LibSets constants'!$I$4:$L$1003,3,FALSE),""),"")</f>
        <v/>
      </c>
      <c r="AD398" s="40" t="str">
        <f>IF(AB398&lt;&gt;"",IF(AB398&lt;&gt;"LIBSETS_DROP_MECHANIC_MONSTER_NAME",VLOOKUP(AB398,'LibSets constants'!$I$4:$L$1003,4,FALSE),""),"")</f>
        <v/>
      </c>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IF(A398="???","--","")&amp;IF(F398&lt;&gt;"Not in the game (anymore)",IF(A398&lt;&gt;"",CONCATENATE("[",A398,"] = {wayshrines={")&amp;IF(K398&lt;&gt;"",CONCATENATE(K398,","),"")&amp;IF(L398&lt;&gt;"",CONCATENATE(L398,","),"")&amp;IF(M398&lt;&gt;"",CONCATENATE(M398,","),"")&amp;CONCATENATE("}")&amp;IF(VALUE(N398)&gt;0,CONCATENATE(", traitsNeeded=",N398),"")&amp;CONCATENATE(", dlcId=",IF(T398&lt;&gt;"",T398,"DLC_BASE_GAME")),""),"")</f>
        <v>[452] = {wayshrines={391,391,391,}, dlcId=DLC_SCALEBREAKER</v>
      </c>
      <c r="BD398" s="21" t="str">
        <f>IF(F398&lt;&gt;"Not in the game (anymore)",IF(A398&lt;&gt;"",IF(Q398&lt;&gt;"",CONCATENATE(", zoneIds={",Q398),"")&amp;IF(Z398&lt;&gt;"",CONCATENATE(",",Z398),"")&amp;IF(AF398&lt;&gt;"",CONCATENATE(",",AF398),"")&amp;IF(AK398&lt;&gt;"",CONCATENATE(",",AK398),"")&amp;IF(AP398&lt;&gt;"",CONCATENATE(",",AP398),"")&amp;IF(AU398&lt;&gt;"",CONCATENATE(",",AU398),"")&amp;IF(Q398&lt;&gt;"",CONCATENATE("}",""),"")&amp;IF(OR(I398="true",I398="false",I398&lt;&gt;""), CONCATENATE(", veteran=", I398), ""),""),"")</f>
        <v>, zoneIds={1122,1086,1086}, veteran=false</v>
      </c>
      <c r="BE398" s="21" t="str">
        <f>IF(F398&lt;&gt;"Not in the game (anymore)",IF(A398&lt;&gt;"",", setType="&amp;G398,"")&amp;IF(J398="true",", multiTrialSet=true",""),"")</f>
        <v>, setType=LIBSETS_SETTYPE_DUNGEON</v>
      </c>
      <c r="BF398" s="21" t="str">
        <f t="shared" si="12"/>
        <v/>
      </c>
      <c r="BG398" s="21" t="str">
        <f t="shared" si="13"/>
        <v>}, --Hollowfang Thirst / Hohlzahndurst   [Moongrave Fane, Northern Elsweyr, Northern Elsweyr]</v>
      </c>
    </row>
    <row r="399" spans="1:59" x14ac:dyDescent="0.25">
      <c r="A399" s="5">
        <v>453</v>
      </c>
      <c r="B399" t="s">
        <v>1504</v>
      </c>
      <c r="C399" t="s">
        <v>2650</v>
      </c>
      <c r="D399" s="3">
        <f>A399</f>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C399" s="40" t="str">
        <f>IF(AB399&lt;&gt;"",IF(AB399&lt;&gt;"LIBSETS_DROP_MECHANIC_MONSTER_NAME",VLOOKUP(AB399,'LibSets constants'!$I$4:$L$1003,3,FALSE),""),"")</f>
        <v/>
      </c>
      <c r="AD399" s="40" t="str">
        <f>IF(AB399&lt;&gt;"",IF(AB399&lt;&gt;"LIBSETS_DROP_MECHANIC_MONSTER_NAME",VLOOKUP(AB399,'LibSets constants'!$I$4:$L$1003,4,FALSE),""),"")</f>
        <v/>
      </c>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IF(A399="???","--","")&amp;IF(F399&lt;&gt;"Not in the game (anymore)",IF(A399&lt;&gt;"",CONCATENATE("[",A399,"] = {wayshrines={")&amp;IF(K399&lt;&gt;"",CONCATENATE(K399,","),"")&amp;IF(L399&lt;&gt;"",CONCATENATE(L399,","),"")&amp;IF(M399&lt;&gt;"",CONCATENATE(M399,","),"")&amp;CONCATENATE("}")&amp;IF(VALUE(N399)&gt;0,CONCATENATE(", traitsNeeded=",N399),"")&amp;CONCATENATE(", dlcId=",IF(T399&lt;&gt;"",T399,"DLC_BASE_GAME")),""),"")</f>
        <v>[453] = {wayshrines={391,391,391,}, dlcId=DLC_SCALEBREAKER</v>
      </c>
      <c r="BD399" s="21" t="str">
        <f>IF(F399&lt;&gt;"Not in the game (anymore)",IF(A399&lt;&gt;"",IF(Q399&lt;&gt;"",CONCATENATE(", zoneIds={",Q399),"")&amp;IF(Z399&lt;&gt;"",CONCATENATE(",",Z399),"")&amp;IF(AF399&lt;&gt;"",CONCATENATE(",",AF399),"")&amp;IF(AK399&lt;&gt;"",CONCATENATE(",",AK399),"")&amp;IF(AP399&lt;&gt;"",CONCATENATE(",",AP399),"")&amp;IF(AU399&lt;&gt;"",CONCATENATE(",",AU399),"")&amp;IF(Q399&lt;&gt;"",CONCATENATE("}",""),"")&amp;IF(OR(I399="true",I399="false",I399&lt;&gt;""), CONCATENATE(", veteran=", I399), ""),""),"")</f>
        <v>, zoneIds={1122,1086,1086}, veteran=false</v>
      </c>
      <c r="BE399" s="21" t="str">
        <f>IF(F399&lt;&gt;"Not in the game (anymore)",IF(A399&lt;&gt;"",", setType="&amp;G399,"")&amp;IF(J399="true",", multiTrialSet=true",""),"")</f>
        <v>, setType=LIBSETS_SETTYPE_DUNGEON</v>
      </c>
      <c r="BF399" s="21" t="str">
        <f t="shared" si="12"/>
        <v/>
      </c>
      <c r="BG399" s="21" t="str">
        <f t="shared" si="13"/>
        <v>}, --Dro\'Zakar\'s Claws / Dro'Zakars Krallen   [Moongrave Fane, Northern Elsweyr, Northern Elsweyr]</v>
      </c>
    </row>
    <row r="400" spans="1:59" x14ac:dyDescent="0.25">
      <c r="A400" s="5">
        <v>454</v>
      </c>
      <c r="B400" t="s">
        <v>1505</v>
      </c>
      <c r="C400" t="s">
        <v>2651</v>
      </c>
      <c r="D400" s="3">
        <f>A400</f>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C400" s="40" t="str">
        <f>IF(AB400&lt;&gt;"",IF(AB400&lt;&gt;"LIBSETS_DROP_MECHANIC_MONSTER_NAME",VLOOKUP(AB400,'LibSets constants'!$I$4:$L$1003,3,FALSE),""),"")</f>
        <v/>
      </c>
      <c r="AD400" s="40" t="str">
        <f>IF(AB400&lt;&gt;"",IF(AB400&lt;&gt;"LIBSETS_DROP_MECHANIC_MONSTER_NAME",VLOOKUP(AB400,'LibSets constants'!$I$4:$L$1003,4,FALSE),""),"")</f>
        <v/>
      </c>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IF(A400="???","--","")&amp;IF(F400&lt;&gt;"Not in the game (anymore)",IF(A400&lt;&gt;"",CONCATENATE("[",A400,"] = {wayshrines={")&amp;IF(K400&lt;&gt;"",CONCATENATE(K400,","),"")&amp;IF(L400&lt;&gt;"",CONCATENATE(L400,","),"")&amp;IF(M400&lt;&gt;"",CONCATENATE(M400,","),"")&amp;CONCATENATE("}")&amp;IF(VALUE(N400)&gt;0,CONCATENATE(", traitsNeeded=",N400),"")&amp;CONCATENATE(", dlcId=",IF(T400&lt;&gt;"",T400,"DLC_BASE_GAME")),""),"")</f>
        <v>[454] = {wayshrines={391,391,391,}, dlcId=DLC_SCALEBREAKER</v>
      </c>
      <c r="BD400" s="21" t="str">
        <f>IF(F400&lt;&gt;"Not in the game (anymore)",IF(A400&lt;&gt;"",IF(Q400&lt;&gt;"",CONCATENATE(", zoneIds={",Q400),"")&amp;IF(Z400&lt;&gt;"",CONCATENATE(",",Z400),"")&amp;IF(AF400&lt;&gt;"",CONCATENATE(",",AF400),"")&amp;IF(AK400&lt;&gt;"",CONCATENATE(",",AK400),"")&amp;IF(AP400&lt;&gt;"",CONCATENATE(",",AP400),"")&amp;IF(AU400&lt;&gt;"",CONCATENATE(",",AU400),"")&amp;IF(Q400&lt;&gt;"",CONCATENATE("}",""),"")&amp;IF(OR(I400="true",I400="false",I400&lt;&gt;""), CONCATENATE(", veteran=", I400), ""),""),"")</f>
        <v>, zoneIds={1122,1086,1086}, veteran=false</v>
      </c>
      <c r="BE400" s="21" t="str">
        <f>IF(F400&lt;&gt;"Not in the game (anymore)",IF(A400&lt;&gt;"",", setType="&amp;G400,"")&amp;IF(J400="true",", multiTrialSet=true",""),"")</f>
        <v>, setType=LIBSETS_SETTYPE_DUNGEON</v>
      </c>
      <c r="BF400" s="21" t="str">
        <f t="shared" si="12"/>
        <v/>
      </c>
      <c r="BG400" s="21" t="str">
        <f t="shared" si="13"/>
        <v>}, --Renald\'s Resolve / Renalds Entschlossenheit   [Moongrave Fane, Northern Elsweyr, Northern Elsweyr]</v>
      </c>
    </row>
    <row r="401" spans="1:59" x14ac:dyDescent="0.25">
      <c r="A401" s="5">
        <v>455</v>
      </c>
      <c r="B401" t="s">
        <v>1506</v>
      </c>
      <c r="C401" t="s">
        <v>2652</v>
      </c>
      <c r="D401" s="3">
        <f>A401</f>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44"/>
      <c r="AC401" s="40" t="str">
        <f>IF(AB401&lt;&gt;"",IF(AB401&lt;&gt;"LIBSETS_DROP_MECHANIC_MONSTER_NAME",VLOOKUP(AB401,'LibSets constants'!$I$4:$L$1003,3,FALSE),""),"")</f>
        <v/>
      </c>
      <c r="AD401" s="40" t="str">
        <f>IF(AB401&lt;&gt;"",IF(AB401&lt;&gt;"LIBSETS_DROP_MECHANIC_MONSTER_NAME",VLOOKUP(AB401,'LibSets constants'!$I$4:$L$1003,4,FALSE),""),"")</f>
        <v/>
      </c>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IF(A401="???","--","")&amp;IF(F401&lt;&gt;"Not in the game (anymore)",IF(A401&lt;&gt;"",CONCATENATE("[",A401,"] = {wayshrines={")&amp;IF(K401&lt;&gt;"",CONCATENATE(K401,","),"")&amp;IF(L401&lt;&gt;"",CONCATENATE(L401,","),"")&amp;IF(M401&lt;&gt;"",CONCATENATE(M401,","),"")&amp;CONCATENATE("}")&amp;IF(VALUE(N401)&gt;0,CONCATENATE(", traitsNeeded=",N401),"")&amp;CONCATENATE(", dlcId=",IF(T401&lt;&gt;"",T401,"DLC_BASE_GAME")),""),"")</f>
        <v>[455] = {wayshrines={398,398,398,}, dlcId=DLC_SCALEBREAKER</v>
      </c>
      <c r="BD401" s="21" t="str">
        <f>IF(F401&lt;&gt;"Not in the game (anymore)",IF(A401&lt;&gt;"",IF(Q401&lt;&gt;"",CONCATENATE(", zoneIds={",Q401),"")&amp;IF(Z401&lt;&gt;"",CONCATENATE(",",Z401),"")&amp;IF(AF401&lt;&gt;"",CONCATENATE(",",AF401),"")&amp;IF(AK401&lt;&gt;"",CONCATENATE(",",AK401),"")&amp;IF(AP401&lt;&gt;"",CONCATENATE(",",AP401),"")&amp;IF(AU401&lt;&gt;"",CONCATENATE(",",AU401),"")&amp;IF(Q401&lt;&gt;"",CONCATENATE("}",""),"")&amp;IF(OR(I401="true",I401="false",I401&lt;&gt;""), CONCATENATE(", veteran=", I401), ""),""),"")</f>
        <v>, zoneIds={1123,383,383}, veteran=false</v>
      </c>
      <c r="BE401" s="21" t="str">
        <f>IF(F401&lt;&gt;"Not in the game (anymore)",IF(A401&lt;&gt;"",", setType="&amp;G401,"")&amp;IF(J401="true",", multiTrialSet=true",""),"")</f>
        <v>, setType=LIBSETS_SETTYPE_DUNGEON</v>
      </c>
      <c r="BF401" s="21" t="str">
        <f t="shared" si="12"/>
        <v/>
      </c>
      <c r="BG401" s="21" t="str">
        <f t="shared" si="13"/>
        <v>}, --Z\'en\'s Redress / Z'ens Wiedergutmachung   [Lair of Maarselok, Grahtwood, Grahtwood]</v>
      </c>
    </row>
    <row r="402" spans="1:59" x14ac:dyDescent="0.25">
      <c r="A402" s="5">
        <v>456</v>
      </c>
      <c r="B402" t="s">
        <v>1508</v>
      </c>
      <c r="C402" t="s">
        <v>1507</v>
      </c>
      <c r="D402" s="3">
        <f>A402</f>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C402" s="40" t="str">
        <f>IF(AB402&lt;&gt;"",IF(AB402&lt;&gt;"LIBSETS_DROP_MECHANIC_MONSTER_NAME",VLOOKUP(AB402,'LibSets constants'!$I$4:$L$1003,3,FALSE),""),"")</f>
        <v/>
      </c>
      <c r="AD402" s="40" t="str">
        <f>IF(AB402&lt;&gt;"",IF(AB402&lt;&gt;"LIBSETS_DROP_MECHANIC_MONSTER_NAME",VLOOKUP(AB402,'LibSets constants'!$I$4:$L$1003,4,FALSE),""),"")</f>
        <v/>
      </c>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IF(A402="???","--","")&amp;IF(F402&lt;&gt;"Not in the game (anymore)",IF(A402&lt;&gt;"",CONCATENATE("[",A402,"] = {wayshrines={")&amp;IF(K402&lt;&gt;"",CONCATENATE(K402,","),"")&amp;IF(L402&lt;&gt;"",CONCATENATE(L402,","),"")&amp;IF(M402&lt;&gt;"",CONCATENATE(M402,","),"")&amp;CONCATENATE("}")&amp;IF(VALUE(N402)&gt;0,CONCATENATE(", traitsNeeded=",N402),"")&amp;CONCATENATE(", dlcId=",IF(T402&lt;&gt;"",T402,"DLC_BASE_GAME")),""),"")</f>
        <v>[456] = {wayshrines={398,398,398,}, dlcId=DLC_SCALEBREAKER</v>
      </c>
      <c r="BD402" s="21" t="str">
        <f>IF(F402&lt;&gt;"Not in the game (anymore)",IF(A402&lt;&gt;"",IF(Q402&lt;&gt;"",CONCATENATE(", zoneIds={",Q402),"")&amp;IF(Z402&lt;&gt;"",CONCATENATE(",",Z402),"")&amp;IF(AF402&lt;&gt;"",CONCATENATE(",",AF402),"")&amp;IF(AK402&lt;&gt;"",CONCATENATE(",",AK402),"")&amp;IF(AP402&lt;&gt;"",CONCATENATE(",",AP402),"")&amp;IF(AU402&lt;&gt;"",CONCATENATE(",",AU402),"")&amp;IF(Q402&lt;&gt;"",CONCATENATE("}",""),"")&amp;IF(OR(I402="true",I402="false",I402&lt;&gt;""), CONCATENATE(", veteran=", I402), ""),""),"")</f>
        <v>, zoneIds={1123,383,383}, veteran=false</v>
      </c>
      <c r="BE402" s="21" t="str">
        <f>IF(F402&lt;&gt;"Not in the game (anymore)",IF(A402&lt;&gt;"",", setType="&amp;G402,"")&amp;IF(J402="true",", multiTrialSet=true",""),"")</f>
        <v>, setType=LIBSETS_SETTYPE_DUNGEON</v>
      </c>
      <c r="BF402" s="21" t="str">
        <f t="shared" si="12"/>
        <v/>
      </c>
      <c r="BG402" s="21" t="str">
        <f t="shared" si="13"/>
        <v>}, --Azureblight Reaper / Azurfäuleschnitter   [Lair of Maarselok, Grahtwood, Grahtwood]</v>
      </c>
    </row>
    <row r="403" spans="1:59" x14ac:dyDescent="0.25">
      <c r="A403" s="5">
        <v>457</v>
      </c>
      <c r="B403" t="s">
        <v>1509</v>
      </c>
      <c r="C403" t="s">
        <v>2653</v>
      </c>
      <c r="D403" s="3">
        <f>A403</f>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C403" s="40" t="str">
        <f>IF(AB403&lt;&gt;"",IF(AB403&lt;&gt;"LIBSETS_DROP_MECHANIC_MONSTER_NAME",VLOOKUP(AB403,'LibSets constants'!$I$4:$L$1003,3,FALSE),""),"")</f>
        <v/>
      </c>
      <c r="AD403" s="40" t="str">
        <f>IF(AB403&lt;&gt;"",IF(AB403&lt;&gt;"LIBSETS_DROP_MECHANIC_MONSTER_NAME",VLOOKUP(AB403,'LibSets constants'!$I$4:$L$1003,4,FALSE),""),"")</f>
        <v/>
      </c>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IF(A403="???","--","")&amp;IF(F403&lt;&gt;"Not in the game (anymore)",IF(A403&lt;&gt;"",CONCATENATE("[",A403,"] = {wayshrines={")&amp;IF(K403&lt;&gt;"",CONCATENATE(K403,","),"")&amp;IF(L403&lt;&gt;"",CONCATENATE(L403,","),"")&amp;IF(M403&lt;&gt;"",CONCATENATE(M403,","),"")&amp;CONCATENATE("}")&amp;IF(VALUE(N403)&gt;0,CONCATENATE(", traitsNeeded=",N403),"")&amp;CONCATENATE(", dlcId=",IF(T403&lt;&gt;"",T403,"DLC_BASE_GAME")),""),"")</f>
        <v>[457] = {wayshrines={398,398,398,}, dlcId=DLC_SCALEBREAKER</v>
      </c>
      <c r="BD403" s="21" t="str">
        <f>IF(F403&lt;&gt;"Not in the game (anymore)",IF(A403&lt;&gt;"",IF(Q403&lt;&gt;"",CONCATENATE(", zoneIds={",Q403),"")&amp;IF(Z403&lt;&gt;"",CONCATENATE(",",Z403),"")&amp;IF(AF403&lt;&gt;"",CONCATENATE(",",AF403),"")&amp;IF(AK403&lt;&gt;"",CONCATENATE(",",AK403),"")&amp;IF(AP403&lt;&gt;"",CONCATENATE(",",AP403),"")&amp;IF(AU403&lt;&gt;"",CONCATENATE(",",AU403),"")&amp;IF(Q403&lt;&gt;"",CONCATENATE("}",""),"")&amp;IF(OR(I403="true",I403="false",I403&lt;&gt;""), CONCATENATE(", veteran=", I403), ""),""),"")</f>
        <v>, zoneIds={1123,383,383}, veteran=false</v>
      </c>
      <c r="BE403" s="21" t="str">
        <f>IF(F403&lt;&gt;"Not in the game (anymore)",IF(A403&lt;&gt;"",", setType="&amp;G403,"")&amp;IF(J403="true",", multiTrialSet=true",""),"")</f>
        <v>, setType=LIBSETS_SETTYPE_DUNGEON</v>
      </c>
      <c r="BF403" s="21" t="str">
        <f t="shared" si="12"/>
        <v/>
      </c>
      <c r="BG403" s="21" t="str">
        <f t="shared" si="13"/>
        <v>}, --Dragon\'s Defilement / Drachenschändung   [Lair of Maarselok, Grahtwood, Grahtwood]</v>
      </c>
    </row>
    <row r="404" spans="1:59" x14ac:dyDescent="0.25">
      <c r="A404" s="5">
        <v>458</v>
      </c>
      <c r="B404" t="s">
        <v>1510</v>
      </c>
      <c r="C404" t="s">
        <v>1510</v>
      </c>
      <c r="D404" s="3">
        <f>A404</f>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IF(A404="???","--","")&amp;IF(F404&lt;&gt;"Not in the game (anymore)",IF(A404&lt;&gt;"",CONCATENATE("[",A404,"] = {wayshrines={")&amp;IF(K404&lt;&gt;"",CONCATENATE(K404,","),"")&amp;IF(L404&lt;&gt;"",CONCATENATE(L404,","),"")&amp;IF(M404&lt;&gt;"",CONCATENATE(M404,","),"")&amp;CONCATENATE("}")&amp;IF(VALUE(N404)&gt;0,CONCATENATE(", traitsNeeded=",N404),"")&amp;CONCATENATE(", dlcId=",IF(T404&lt;&gt;"",T404,"DLC_BASE_GAME")),""),"")</f>
        <v>[458] = {wayshrines={391,391,391,}, dlcId=DLC_SCALEBREAKER</v>
      </c>
      <c r="BD404" s="21" t="str">
        <f>IF(F404&lt;&gt;"Not in the game (anymore)",IF(A404&lt;&gt;"",IF(Q404&lt;&gt;"",CONCATENATE(", zoneIds={",Q404),"")&amp;IF(Z404&lt;&gt;"",CONCATENATE(",",Z404),"")&amp;IF(AF404&lt;&gt;"",CONCATENATE(",",AF404),"")&amp;IF(AK404&lt;&gt;"",CONCATENATE(",",AK404),"")&amp;IF(AP404&lt;&gt;"",CONCATENATE(",",AP404),"")&amp;IF(AU404&lt;&gt;"",CONCATENATE(",",AU404),"")&amp;IF(Q404&lt;&gt;"",CONCATENATE("}",""),"")&amp;IF(OR(I404="true",I404="false",I404&lt;&gt;""), CONCATENATE(", veteran=", I404), ""),""),"")</f>
        <v>, zoneIds={1122,1086,1086}, veteran={[EQUIP_TYPE_HEAD]=true, [EQUIP_TYPE_SHOULDERS]=false}</v>
      </c>
      <c r="BE404" s="21" t="str">
        <f>IF(F404&lt;&gt;"Not in the game (anymore)",IF(A404&lt;&gt;"",", setType="&amp;G404,"")&amp;IF(J404="true",", multiTrialSet=true",""),"")</f>
        <v>, setType=LIBSETS_SETTYPE_MONSTER</v>
      </c>
      <c r="BF404" s="21" t="str">
        <f t="shared" si="12"/>
        <v>, dropMechanic={LIBSETS_DROP_MECHANIC_MONSTER_NAME}, dropMechanicNames={['en']={'Grundwulf',},['de']={'Grundwulf',},}</v>
      </c>
      <c r="BG404" s="21" t="str">
        <f t="shared" si="13"/>
        <v>}, --Grundwulf / Grundwulf   [Moongrave Fane, Northern Elsweyr, Northern Elsweyr]</v>
      </c>
    </row>
    <row r="405" spans="1:59" x14ac:dyDescent="0.25">
      <c r="A405" s="5">
        <v>459</v>
      </c>
      <c r="B405" t="s">
        <v>1511</v>
      </c>
      <c r="C405" t="s">
        <v>1511</v>
      </c>
      <c r="D405" s="3">
        <f>A405</f>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IF(A405="???","--","")&amp;IF(F405&lt;&gt;"Not in the game (anymore)",IF(A405&lt;&gt;"",CONCATENATE("[",A405,"] = {wayshrines={")&amp;IF(K405&lt;&gt;"",CONCATENATE(K405,","),"")&amp;IF(L405&lt;&gt;"",CONCATENATE(L405,","),"")&amp;IF(M405&lt;&gt;"",CONCATENATE(M405,","),"")&amp;CONCATENATE("}")&amp;IF(VALUE(N405)&gt;0,CONCATENATE(", traitsNeeded=",N405),"")&amp;CONCATENATE(", dlcId=",IF(T405&lt;&gt;"",T405,"DLC_BASE_GAME")),""),"")</f>
        <v>[459] = {wayshrines={398,398,398,}, dlcId=DLC_SCALEBREAKER</v>
      </c>
      <c r="BD405" s="21" t="str">
        <f>IF(F405&lt;&gt;"Not in the game (anymore)",IF(A405&lt;&gt;"",IF(Q405&lt;&gt;"",CONCATENATE(", zoneIds={",Q405),"")&amp;IF(Z405&lt;&gt;"",CONCATENATE(",",Z405),"")&amp;IF(AF405&lt;&gt;"",CONCATENATE(",",AF405),"")&amp;IF(AK405&lt;&gt;"",CONCATENATE(",",AK405),"")&amp;IF(AP405&lt;&gt;"",CONCATENATE(",",AP405),"")&amp;IF(AU405&lt;&gt;"",CONCATENATE(",",AU405),"")&amp;IF(Q405&lt;&gt;"",CONCATENATE("}",""),"")&amp;IF(OR(I405="true",I405="false",I405&lt;&gt;""), CONCATENATE(", veteran=", I405), ""),""),"")</f>
        <v>, zoneIds={1123,383,383}, veteran={[EQUIP_TYPE_HEAD]=true, [EQUIP_TYPE_SHOULDERS]=false}</v>
      </c>
      <c r="BE405" s="21" t="str">
        <f>IF(F405&lt;&gt;"Not in the game (anymore)",IF(A405&lt;&gt;"",", setType="&amp;G405,"")&amp;IF(J405="true",", multiTrialSet=true",""),"")</f>
        <v>, setType=LIBSETS_SETTYPE_MONSTER</v>
      </c>
      <c r="BF405" s="21" t="str">
        <f t="shared" si="12"/>
        <v>, dropMechanic={LIBSETS_DROP_MECHANIC_MONSTER_NAME}, dropMechanicNames={['en']={'Maarselok',},['de']={'Maarselok',},}</v>
      </c>
      <c r="BG405" s="21" t="str">
        <f t="shared" si="13"/>
        <v>}, --Maarselok / Maarselok   [Lair of Maarselok, Grahtwood, Grahtwood]</v>
      </c>
    </row>
    <row r="406" spans="1:59" x14ac:dyDescent="0.25">
      <c r="A406" s="5">
        <v>465</v>
      </c>
      <c r="B406" t="s">
        <v>1604</v>
      </c>
      <c r="C406" t="s">
        <v>1605</v>
      </c>
      <c r="D406" s="3">
        <f>A406</f>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t="str">
        <f>IF(AND(G406&lt;&gt;"LIBSETS_SETTYPE_BATTLEGROUND",G406&lt;&gt;"LIBSETS_SETTYPE_SPECIAL"),IF(AL406&lt;&gt;"",VLOOKUP(AL406,'ESO zone constants'!$D$3:$H$4953,5,FALSE),""),"")</f>
        <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IF(A406="???","--","")&amp;IF(F406&lt;&gt;"Not in the game (anymore)",IF(A406&lt;&gt;"",CONCATENATE("[",A406,"] = {wayshrines={")&amp;IF(K406&lt;&gt;"",CONCATENATE(K406,","),"")&amp;IF(L406&lt;&gt;"",CONCATENATE(L406,","),"")&amp;IF(M406&lt;&gt;"",CONCATENATE(M406,","),"")&amp;CONCATENATE("}")&amp;IF(VALUE(N406)&gt;0,CONCATENATE(", traitsNeeded=",N406),"")&amp;CONCATENATE(", dlcId=",IF(T406&lt;&gt;"",T406,"DLC_BASE_GAME")),""),"")</f>
        <v>[465] = {wayshrines={402,402,402,}, dlcId=DLC_DRAGONHOLD</v>
      </c>
      <c r="BD406" s="21" t="str">
        <f>IF(F406&lt;&gt;"Not in the game (anymore)",IF(A406&lt;&gt;"",IF(Q406&lt;&gt;"",CONCATENATE(", zoneIds={",Q406),"")&amp;IF(Z406&lt;&gt;"",CONCATENATE(",",Z406),"")&amp;IF(AF406&lt;&gt;"",CONCATENATE(",",AF406),"")&amp;IF(AK406&lt;&gt;"",CONCATENATE(",",AK406),"")&amp;IF(AP406&lt;&gt;"",CONCATENATE(",",AP406),"")&amp;IF(AU406&lt;&gt;"",CONCATENATE(",",AU406),"")&amp;IF(Q406&lt;&gt;"",CONCATENATE("}",""),"")&amp;IF(OR(I406="true",I406="false",I406&lt;&gt;""), CONCATENATE(", veteran=", I406), ""),""),"")</f>
        <v>, zoneIds={1133,1133,1133}, veteran=false</v>
      </c>
      <c r="BE406" s="21" t="str">
        <f>IF(F406&lt;&gt;"Not in the game (anymore)",IF(A406&lt;&gt;"",", setType="&amp;G406,"")&amp;IF(J406="true",", multiTrialSet=true",""),"")</f>
        <v>, setType=LIBSETS_SETTYPE_OVERLAND</v>
      </c>
      <c r="BF406" s="21" t="str">
        <f t="shared" si="12"/>
        <v>, dropMechanic={LIBSETS_DROP_MECHANIC_OVERLAND_BOSS_DELVE,LIBSETS_DROP_MECHANIC_OVERLAND_BOSS_DELVE,LIBSETS_DROP_MECHANIC_OVERLAND_BOSS_PUBLIC_DUNGEON,LIBSETS_DROP_MECHANIC_OVERLAND_CHEST}</v>
      </c>
      <c r="BG406" s="21" t="str">
        <f t="shared" si="13"/>
        <v>}, --Senchal Defender / Verteidiger von Senchal   [Southern Elsweyr, Southern Elsweyr, Southern Elsweyr]</v>
      </c>
    </row>
    <row r="407" spans="1:59" x14ac:dyDescent="0.25">
      <c r="A407" s="5">
        <v>466</v>
      </c>
      <c r="B407" t="s">
        <v>1614</v>
      </c>
      <c r="C407" t="s">
        <v>2654</v>
      </c>
      <c r="D407" s="3">
        <f>A407</f>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t="str">
        <f>IF(AND(G407&lt;&gt;"LIBSETS_SETTYPE_BATTLEGROUND",G407&lt;&gt;"LIBSETS_SETTYPE_SPECIAL"),IF(AL407&lt;&gt;"",VLOOKUP(AL407,'ESO zone constants'!$D$3:$H$4953,5,FALSE),""),"")</f>
        <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IF(A407="???","--","")&amp;IF(F407&lt;&gt;"Not in the game (anymore)",IF(A407&lt;&gt;"",CONCATENATE("[",A407,"] = {wayshrines={")&amp;IF(K407&lt;&gt;"",CONCATENATE(K407,","),"")&amp;IF(L407&lt;&gt;"",CONCATENATE(L407,","),"")&amp;IF(M407&lt;&gt;"",CONCATENATE(M407,","),"")&amp;CONCATENATE("}")&amp;IF(VALUE(N407)&gt;0,CONCATENATE(", traitsNeeded=",N407),"")&amp;CONCATENATE(", dlcId=",IF(T407&lt;&gt;"",T407,"DLC_BASE_GAME")),""),"")</f>
        <v>[466] = {wayshrines={402,402,402,}, dlcId=DLC_DRAGONHOLD</v>
      </c>
      <c r="BD407" s="21" t="str">
        <f>IF(F407&lt;&gt;"Not in the game (anymore)",IF(A407&lt;&gt;"",IF(Q407&lt;&gt;"",CONCATENATE(", zoneIds={",Q407),"")&amp;IF(Z407&lt;&gt;"",CONCATENATE(",",Z407),"")&amp;IF(AF407&lt;&gt;"",CONCATENATE(",",AF407),"")&amp;IF(AK407&lt;&gt;"",CONCATENATE(",",AK407),"")&amp;IF(AP407&lt;&gt;"",CONCATENATE(",",AP407),"")&amp;IF(AU407&lt;&gt;"",CONCATENATE(",",AU407),"")&amp;IF(Q407&lt;&gt;"",CONCATENATE("}",""),"")&amp;IF(OR(I407="true",I407="false",I407&lt;&gt;""), CONCATENATE(", veteran=", I407), ""),""),"")</f>
        <v>, zoneIds={1133,1133,1133}, veteran=false</v>
      </c>
      <c r="BE407" s="21" t="str">
        <f>IF(F407&lt;&gt;"Not in the game (anymore)",IF(A407&lt;&gt;"",", setType="&amp;G407,"")&amp;IF(J407="true",", multiTrialSet=true",""),"")</f>
        <v>, setType=LIBSETS_SETTYPE_OVERLAND</v>
      </c>
      <c r="BF407" s="21" t="str">
        <f t="shared" si="12"/>
        <v>, dropMechanic={LIBSETS_DROP_MECHANIC_OVERLAND_BOSS_DELVE,LIBSETS_DROP_MECHANIC_OVERLAND_BOSS_DELVE,LIBSETS_DROP_MECHANIC_OVERLAND_BOSS_PUBLIC_DUNGEON,LIBSETS_DROP_MECHANIC_OVERLAND_CHEST}</v>
      </c>
      <c r="BG407" s="21" t="str">
        <f t="shared" si="13"/>
        <v>}, --Marauder\'s Haste / Marodeurshast   [Southern Elsweyr, Southern Elsweyr, Southern Elsweyr]</v>
      </c>
    </row>
    <row r="408" spans="1:59" x14ac:dyDescent="0.25">
      <c r="A408" s="5">
        <v>467</v>
      </c>
      <c r="B408" t="s">
        <v>1613</v>
      </c>
      <c r="C408" t="s">
        <v>1606</v>
      </c>
      <c r="D408" s="3">
        <f>A408</f>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t="str">
        <f>IF(AND(G408&lt;&gt;"LIBSETS_SETTYPE_BATTLEGROUND",G408&lt;&gt;"LIBSETS_SETTYPE_SPECIAL"),IF(AL408&lt;&gt;"",VLOOKUP(AL408,'ESO zone constants'!$D$3:$H$4953,5,FALSE),""),"")</f>
        <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IF(A408="???","--","")&amp;IF(F408&lt;&gt;"Not in the game (anymore)",IF(A408&lt;&gt;"",CONCATENATE("[",A408,"] = {wayshrines={")&amp;IF(K408&lt;&gt;"",CONCATENATE(K408,","),"")&amp;IF(L408&lt;&gt;"",CONCATENATE(L408,","),"")&amp;IF(M408&lt;&gt;"",CONCATENATE(M408,","),"")&amp;CONCATENATE("}")&amp;IF(VALUE(N408)&gt;0,CONCATENATE(", traitsNeeded=",N408),"")&amp;CONCATENATE(", dlcId=",IF(T408&lt;&gt;"",T408,"DLC_BASE_GAME")),""),"")</f>
        <v>[467] = {wayshrines={402,402,402,}, dlcId=DLC_DRAGONHOLD</v>
      </c>
      <c r="BD408" s="21" t="str">
        <f>IF(F408&lt;&gt;"Not in the game (anymore)",IF(A408&lt;&gt;"",IF(Q408&lt;&gt;"",CONCATENATE(", zoneIds={",Q408),"")&amp;IF(Z408&lt;&gt;"",CONCATENATE(",",Z408),"")&amp;IF(AF408&lt;&gt;"",CONCATENATE(",",AF408),"")&amp;IF(AK408&lt;&gt;"",CONCATENATE(",",AK408),"")&amp;IF(AP408&lt;&gt;"",CONCATENATE(",",AP408),"")&amp;IF(AU408&lt;&gt;"",CONCATENATE(",",AU408),"")&amp;IF(Q408&lt;&gt;"",CONCATENATE("}",""),"")&amp;IF(OR(I408="true",I408="false",I408&lt;&gt;""), CONCATENATE(", veteran=", I408), ""),""),"")</f>
        <v>, zoneIds={1133,1133,1133}, veteran=false</v>
      </c>
      <c r="BE408" s="21" t="str">
        <f>IF(F408&lt;&gt;"Not in the game (anymore)",IF(A408&lt;&gt;"",", setType="&amp;G408,"")&amp;IF(J408="true",", multiTrialSet=true",""),"")</f>
        <v>, setType=LIBSETS_SETTYPE_OVERLAND</v>
      </c>
      <c r="BF408" s="21" t="str">
        <f t="shared" si="12"/>
        <v>, dropMechanic={LIBSETS_DROP_MECHANIC_OVERLAND_BOSS_DELVE,LIBSETS_DROP_MECHANIC_OVERLAND_BOSS_DELVE,LIBSETS_DROP_MECHANIC_OVERLAND_BOSS_PUBLIC_DUNGEON,LIBSETS_DROP_MECHANIC_OVERLAND_CHEST}</v>
      </c>
      <c r="BG408" s="21" t="str">
        <f t="shared" si="13"/>
        <v>}, --Dragonguard Elite / Drachengardeelite   [Southern Elsweyr, Southern Elsweyr, Southern Elsweyr]</v>
      </c>
    </row>
    <row r="409" spans="1:59" x14ac:dyDescent="0.25">
      <c r="A409" s="5">
        <v>468</v>
      </c>
      <c r="B409" t="s">
        <v>1612</v>
      </c>
      <c r="C409" t="s">
        <v>1607</v>
      </c>
      <c r="D409" s="3">
        <f>A409</f>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IF(A409="???","--","")&amp;IF(F409&lt;&gt;"Not in the game (anymore)",IF(A409&lt;&gt;"",CONCATENATE("[",A409,"] = {wayshrines={")&amp;IF(K409&lt;&gt;"",CONCATENATE(K409,","),"")&amp;IF(L409&lt;&gt;"",CONCATENATE(L409,","),"")&amp;IF(M409&lt;&gt;"",CONCATENATE(M409,","),"")&amp;CONCATENATE("}")&amp;IF(VALUE(N409)&gt;0,CONCATENATE(", traitsNeeded=",N409),"")&amp;CONCATENATE(", dlcId=",IF(T409&lt;&gt;"",T409,"DLC_BASE_GAME")),""),"")</f>
        <v>[468] = {wayshrines={403,403,403,}, traitsNeeded=3, dlcId=DLC_DRAGONHOLD</v>
      </c>
      <c r="BD409" s="21" t="str">
        <f>IF(F409&lt;&gt;"Not in the game (anymore)",IF(A409&lt;&gt;"",IF(Q409&lt;&gt;"",CONCATENATE(", zoneIds={",Q409),"")&amp;IF(Z409&lt;&gt;"",CONCATENATE(",",Z409),"")&amp;IF(AF409&lt;&gt;"",CONCATENATE(",",AF409),"")&amp;IF(AK409&lt;&gt;"",CONCATENATE(",",AK409),"")&amp;IF(AP409&lt;&gt;"",CONCATENATE(",",AP409),"")&amp;IF(AU409&lt;&gt;"",CONCATENATE(",",AU409),"")&amp;IF(Q409&lt;&gt;"",CONCATENATE("}",""),"")&amp;IF(OR(I409="true",I409="false",I409&lt;&gt;""), CONCATENATE(", veteran=", I409), ""),""),"")</f>
        <v>, zoneIds={1133,1133,1133}, veteran=false</v>
      </c>
      <c r="BE409" s="21" t="str">
        <f>IF(F409&lt;&gt;"Not in the game (anymore)",IF(A409&lt;&gt;"",", setType="&amp;G409,"")&amp;IF(J409="true",", multiTrialSet=true",""),"")</f>
        <v>, setType=LIBSETS_SETTYPE_CRAFTED</v>
      </c>
      <c r="BF409" s="21" t="str">
        <f t="shared" si="12"/>
        <v/>
      </c>
      <c r="BG409" s="21" t="str">
        <f t="shared" si="13"/>
        <v>}, --Daring Corsair / Kühner Korsar   [Southern Elsweyr, Southern Elsweyr, Southern Elsweyr]</v>
      </c>
    </row>
    <row r="410" spans="1:59" x14ac:dyDescent="0.25">
      <c r="A410" s="5">
        <v>469</v>
      </c>
      <c r="B410" t="s">
        <v>1611</v>
      </c>
      <c r="C410" t="s">
        <v>1608</v>
      </c>
      <c r="D410" s="3">
        <f>A410</f>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IF(A410="???","--","")&amp;IF(F410&lt;&gt;"Not in the game (anymore)",IF(A410&lt;&gt;"",CONCATENATE("[",A410,"] = {wayshrines={")&amp;IF(K410&lt;&gt;"",CONCATENATE(K410,","),"")&amp;IF(L410&lt;&gt;"",CONCATENATE(L410,","),"")&amp;IF(M410&lt;&gt;"",CONCATENATE(M410,","),"")&amp;CONCATENATE("}")&amp;IF(VALUE(N410)&gt;0,CONCATENATE(", traitsNeeded=",N410),"")&amp;CONCATENATE(", dlcId=",IF(T410&lt;&gt;"",T410,"DLC_BASE_GAME")),""),"")</f>
        <v>[469] = {wayshrines={403,403,403,}, traitsNeeded=6, dlcId=DLC_DRAGONHOLD</v>
      </c>
      <c r="BD410" s="21" t="str">
        <f>IF(F410&lt;&gt;"Not in the game (anymore)",IF(A410&lt;&gt;"",IF(Q410&lt;&gt;"",CONCATENATE(", zoneIds={",Q410),"")&amp;IF(Z410&lt;&gt;"",CONCATENATE(",",Z410),"")&amp;IF(AF410&lt;&gt;"",CONCATENATE(",",AF410),"")&amp;IF(AK410&lt;&gt;"",CONCATENATE(",",AK410),"")&amp;IF(AP410&lt;&gt;"",CONCATENATE(",",AP410),"")&amp;IF(AU410&lt;&gt;"",CONCATENATE(",",AU410),"")&amp;IF(Q410&lt;&gt;"",CONCATENATE("}",""),"")&amp;IF(OR(I410="true",I410="false",I410&lt;&gt;""), CONCATENATE(", veteran=", I410), ""),""),"")</f>
        <v>, zoneIds={1133,1133,1133}, veteran=false</v>
      </c>
      <c r="BE410" s="21" t="str">
        <f>IF(F410&lt;&gt;"Not in the game (anymore)",IF(A410&lt;&gt;"",", setType="&amp;G410,"")&amp;IF(J410="true",", multiTrialSet=true",""),"")</f>
        <v>, setType=LIBSETS_SETTYPE_CRAFTED</v>
      </c>
      <c r="BF410" s="21" t="str">
        <f t="shared" si="12"/>
        <v/>
      </c>
      <c r="BG410" s="21" t="str">
        <f t="shared" si="13"/>
        <v>}, --Ancient Dragonguard / Alte Drachengarde   [Southern Elsweyr, Southern Elsweyr, Southern Elsweyr]</v>
      </c>
    </row>
    <row r="411" spans="1:59" x14ac:dyDescent="0.25">
      <c r="A411" s="5">
        <v>470</v>
      </c>
      <c r="B411" t="s">
        <v>1610</v>
      </c>
      <c r="C411" t="s">
        <v>1609</v>
      </c>
      <c r="D411" s="3">
        <f>A411</f>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IF(A411="???","--","")&amp;IF(F411&lt;&gt;"Not in the game (anymore)",IF(A411&lt;&gt;"",CONCATENATE("[",A411,"] = {wayshrines={")&amp;IF(K411&lt;&gt;"",CONCATENATE(K411,","),"")&amp;IF(L411&lt;&gt;"",CONCATENATE(L411,","),"")&amp;IF(M411&lt;&gt;"",CONCATENATE(M411,","),"")&amp;CONCATENATE("}")&amp;IF(VALUE(N411)&gt;0,CONCATENATE(", traitsNeeded=",N411),"")&amp;CONCATENATE(", dlcId=",IF(T411&lt;&gt;"",T411,"DLC_BASE_GAME")),""),"")</f>
        <v>[470] = {wayshrines={406,406,406,}, traitsNeeded=9, dlcId=DLC_DRAGONHOLD</v>
      </c>
      <c r="BD411" s="21" t="str">
        <f>IF(F411&lt;&gt;"Not in the game (anymore)",IF(A411&lt;&gt;"",IF(Q411&lt;&gt;"",CONCATENATE(", zoneIds={",Q411),"")&amp;IF(Z411&lt;&gt;"",CONCATENATE(",",Z411),"")&amp;IF(AF411&lt;&gt;"",CONCATENATE(",",AF411),"")&amp;IF(AK411&lt;&gt;"",CONCATENATE(",",AK411),"")&amp;IF(AP411&lt;&gt;"",CONCATENATE(",",AP411),"")&amp;IF(AU411&lt;&gt;"",CONCATENATE(",",AU411),"")&amp;IF(Q411&lt;&gt;"",CONCATENATE("}",""),"")&amp;IF(OR(I411="true",I411="false",I411&lt;&gt;""), CONCATENATE(", veteran=", I411), ""),""),"")</f>
        <v>, zoneIds={1133,1133,1133}, veteran=false</v>
      </c>
      <c r="BE411" s="21" t="str">
        <f>IF(F411&lt;&gt;"Not in the game (anymore)",IF(A411&lt;&gt;"",", setType="&amp;G411,"")&amp;IF(J411="true",", multiTrialSet=true",""),"")</f>
        <v>, setType=LIBSETS_SETTYPE_CRAFTED</v>
      </c>
      <c r="BF411" s="21" t="str">
        <f t="shared" si="12"/>
        <v/>
      </c>
      <c r="BG411" s="21" t="str">
        <f t="shared" si="13"/>
        <v>}, --New Moon Acolyte / Akolythin des Neuen Mondes   [Southern Elsweyr, Southern Elsweyr, Southern Elsweyr]</v>
      </c>
    </row>
    <row r="412" spans="1:59" x14ac:dyDescent="0.25">
      <c r="A412" s="5">
        <v>471</v>
      </c>
      <c r="B412" t="s">
        <v>1668</v>
      </c>
      <c r="C412" t="s">
        <v>1667</v>
      </c>
      <c r="D412" s="3">
        <f>A412</f>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IF(A412="???","--","")&amp;IF(F412&lt;&gt;"Not in the game (anymore)",IF(A412&lt;&gt;"",CONCATENATE("[",A412,"] = {wayshrines={")&amp;IF(K412&lt;&gt;"",CONCATENATE(K412,","),"")&amp;IF(L412&lt;&gt;"",CONCATENATE(L412,","),"")&amp;IF(M412&lt;&gt;"",CONCATENATE(M412,","),"")&amp;CONCATENATE("}")&amp;IF(VALUE(N412)&gt;0,CONCATENATE(", traitsNeeded=",N412),"")&amp;CONCATENATE(", dlcId=",IF(T412&lt;&gt;"",T412,"DLC_BASE_GAME")),""),"")</f>
        <v>[471] = {wayshrines={424,424,424,}, dlcId=DLC_HARROWSTORM</v>
      </c>
      <c r="BD412" s="21" t="str">
        <f>IF(F412&lt;&gt;"Not in the game (anymore)",IF(A412&lt;&gt;"",IF(Q412&lt;&gt;"",CONCATENATE(", zoneIds={",Q412),"")&amp;IF(Z412&lt;&gt;"",CONCATENATE(",",Z412),"")&amp;IF(AF412&lt;&gt;"",CONCATENATE(",",AF412),"")&amp;IF(AK412&lt;&gt;"",CONCATENATE(",",AK412),"")&amp;IF(AP412&lt;&gt;"",CONCATENATE(",",AP412),"")&amp;IF(AU412&lt;&gt;"",CONCATENATE(",",AU412),"")&amp;IF(Q412&lt;&gt;"",CONCATENATE("}",""),"")&amp;IF(OR(I412="true",I412="false",I412&lt;&gt;""), CONCATENATE(", veteran=", I412), ""),""),"")</f>
        <v>, zoneIds={1152,684,684}, veteran=false</v>
      </c>
      <c r="BE412" s="21" t="str">
        <f>IF(F412&lt;&gt;"Not in the game (anymore)",IF(A412&lt;&gt;"",", setType="&amp;G412,"")&amp;IF(J412="true",", multiTrialSet=true",""),"")</f>
        <v>, setType=LIBSETS_SETTYPE_DUNGEON</v>
      </c>
      <c r="BF412" s="21" t="str">
        <f t="shared" si="12"/>
        <v/>
      </c>
      <c r="BG412" s="21" t="str">
        <f t="shared" si="13"/>
        <v>}, --Hiti\'s Hearth / Hitis Feuerstelle   [Icereach, Wrothgar, Wrothgar]</v>
      </c>
    </row>
    <row r="413" spans="1:59" x14ac:dyDescent="0.25">
      <c r="A413" s="5">
        <v>472</v>
      </c>
      <c r="B413" t="s">
        <v>1669</v>
      </c>
      <c r="C413" t="s">
        <v>1653</v>
      </c>
      <c r="D413" s="3">
        <f>A413</f>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IF(A413="???","--","")&amp;IF(F413&lt;&gt;"Not in the game (anymore)",IF(A413&lt;&gt;"",CONCATENATE("[",A413,"] = {wayshrines={")&amp;IF(K413&lt;&gt;"",CONCATENATE(K413,","),"")&amp;IF(L413&lt;&gt;"",CONCATENATE(L413,","),"")&amp;IF(M413&lt;&gt;"",CONCATENATE(M413,","),"")&amp;CONCATENATE("}")&amp;IF(VALUE(N413)&gt;0,CONCATENATE(", traitsNeeded=",N413),"")&amp;CONCATENATE(", dlcId=",IF(T413&lt;&gt;"",T413,"DLC_BASE_GAME")),""),"")</f>
        <v>[472] = {wayshrines={424,424,424,}, dlcId=DLC_HARROWSTORM</v>
      </c>
      <c r="BD413" s="21" t="str">
        <f>IF(F413&lt;&gt;"Not in the game (anymore)",IF(A413&lt;&gt;"",IF(Q413&lt;&gt;"",CONCATENATE(", zoneIds={",Q413),"")&amp;IF(Z413&lt;&gt;"",CONCATENATE(",",Z413),"")&amp;IF(AF413&lt;&gt;"",CONCATENATE(",",AF413),"")&amp;IF(AK413&lt;&gt;"",CONCATENATE(",",AK413),"")&amp;IF(AP413&lt;&gt;"",CONCATENATE(",",AP413),"")&amp;IF(AU413&lt;&gt;"",CONCATENATE(",",AU413),"")&amp;IF(Q413&lt;&gt;"",CONCATENATE("}",""),"")&amp;IF(OR(I413="true",I413="false",I413&lt;&gt;""), CONCATENATE(", veteran=", I413), ""),""),"")</f>
        <v>, zoneIds={1152,684,684}, veteran=false</v>
      </c>
      <c r="BE413" s="21" t="str">
        <f>IF(F413&lt;&gt;"Not in the game (anymore)",IF(A413&lt;&gt;"",", setType="&amp;G413,"")&amp;IF(J413="true",", multiTrialSet=true",""),"")</f>
        <v>, setType=LIBSETS_SETTYPE_DUNGEON</v>
      </c>
      <c r="BF413" s="21" t="str">
        <f t="shared" si="12"/>
        <v/>
      </c>
      <c r="BG413" s="21" t="str">
        <f t="shared" si="13"/>
        <v>}, --Titanborn Strength / Titanenkinds Stärke   [Icereach, Wrothgar, Wrothgar]</v>
      </c>
    </row>
    <row r="414" spans="1:59" x14ac:dyDescent="0.25">
      <c r="A414" s="5">
        <v>473</v>
      </c>
      <c r="B414" t="s">
        <v>1670</v>
      </c>
      <c r="C414" t="s">
        <v>2787</v>
      </c>
      <c r="D414" s="3">
        <f>A414</f>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IF(A414="???","--","")&amp;IF(F414&lt;&gt;"Not in the game (anymore)",IF(A414&lt;&gt;"",CONCATENATE("[",A414,"] = {wayshrines={")&amp;IF(K414&lt;&gt;"",CONCATENATE(K414,","),"")&amp;IF(L414&lt;&gt;"",CONCATENATE(L414,","),"")&amp;IF(M414&lt;&gt;"",CONCATENATE(M414,","),"")&amp;CONCATENATE("}")&amp;IF(VALUE(N414)&gt;0,CONCATENATE(", traitsNeeded=",N414),"")&amp;CONCATENATE(", dlcId=",IF(T414&lt;&gt;"",T414,"DLC_BASE_GAME")),""),"")</f>
        <v>[473] = {wayshrines={424,424,424,}, dlcId=DLC_HARROWSTORM</v>
      </c>
      <c r="BD414" s="21" t="str">
        <f>IF(F414&lt;&gt;"Not in the game (anymore)",IF(A414&lt;&gt;"",IF(Q414&lt;&gt;"",CONCATENATE(", zoneIds={",Q414),"")&amp;IF(Z414&lt;&gt;"",CONCATENATE(",",Z414),"")&amp;IF(AF414&lt;&gt;"",CONCATENATE(",",AF414),"")&amp;IF(AK414&lt;&gt;"",CONCATENATE(",",AK414),"")&amp;IF(AP414&lt;&gt;"",CONCATENATE(",",AP414),"")&amp;IF(AU414&lt;&gt;"",CONCATENATE(",",AU414),"")&amp;IF(Q414&lt;&gt;"",CONCATENATE("}",""),"")&amp;IF(OR(I414="true",I414="false",I414&lt;&gt;""), CONCATENATE(", veteran=", I414), ""),""),"")</f>
        <v>, zoneIds={1152,684,684}, veteran=false</v>
      </c>
      <c r="BE414" s="21" t="str">
        <f>IF(F414&lt;&gt;"Not in the game (anymore)",IF(A414&lt;&gt;"",", setType="&amp;G414,"")&amp;IF(J414="true",", multiTrialSet=true",""),"")</f>
        <v>, setType=LIBSETS_SETTYPE_DUNGEON</v>
      </c>
      <c r="BF414" s="21" t="str">
        <f t="shared" si="12"/>
        <v/>
      </c>
      <c r="BG414" s="21" t="str">
        <f t="shared" si="13"/>
        <v>}, --Bani\'s Torment / Banis Qual   [Icereach, Wrothgar, Wrothgar]</v>
      </c>
    </row>
    <row r="415" spans="1:59" x14ac:dyDescent="0.25">
      <c r="A415" s="5">
        <v>474</v>
      </c>
      <c r="B415" t="s">
        <v>1671</v>
      </c>
      <c r="C415" t="s">
        <v>2786</v>
      </c>
      <c r="D415" s="3">
        <f>A415</f>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IF(A415="???","--","")&amp;IF(F415&lt;&gt;"Not in the game (anymore)",IF(A415&lt;&gt;"",CONCATENATE("[",A415,"] = {wayshrines={")&amp;IF(K415&lt;&gt;"",CONCATENATE(K415,","),"")&amp;IF(L415&lt;&gt;"",CONCATENATE(L415,","),"")&amp;IF(M415&lt;&gt;"",CONCATENATE(M415,","),"")&amp;CONCATENATE("}")&amp;IF(VALUE(N415)&gt;0,CONCATENATE(", traitsNeeded=",N415),"")&amp;CONCATENATE(", dlcId=",IF(T415&lt;&gt;"",T415,"DLC_BASE_GAME")),""),"")</f>
        <v>[474] = {wayshrines={425,425,425,}, dlcId=DLC_HARROWSTORM</v>
      </c>
      <c r="BD415" s="21" t="str">
        <f>IF(F415&lt;&gt;"Not in the game (anymore)",IF(A415&lt;&gt;"",IF(Q415&lt;&gt;"",CONCATENATE(", zoneIds={",Q415),"")&amp;IF(Z415&lt;&gt;"",CONCATENATE(",",Z415),"")&amp;IF(AF415&lt;&gt;"",CONCATENATE(",",AF415),"")&amp;IF(AK415&lt;&gt;"",CONCATENATE(",",AK415),"")&amp;IF(AP415&lt;&gt;"",CONCATENATE(",",AP415),"")&amp;IF(AU415&lt;&gt;"",CONCATENATE(",",AU415),"")&amp;IF(Q415&lt;&gt;"",CONCATENATE("}",""),"")&amp;IF(OR(I415="true",I415="false",I415&lt;&gt;""), CONCATENATE(", veteran=", I415), ""),""),"")</f>
        <v>, zoneIds={1153,92,92}, veteran=false</v>
      </c>
      <c r="BE415" s="21" t="str">
        <f>IF(F415&lt;&gt;"Not in the game (anymore)",IF(A415&lt;&gt;"",", setType="&amp;G415,"")&amp;IF(J415="true",", multiTrialSet=true",""),"")</f>
        <v>, setType=LIBSETS_SETTYPE_DUNGEON</v>
      </c>
      <c r="BF415" s="21" t="str">
        <f t="shared" si="12"/>
        <v/>
      </c>
      <c r="BG415" s="21" t="str">
        <f t="shared" si="13"/>
        <v>}, --Draugrkin\'s Grip / Griff der Draugrbrut   [Unhallowed Grave, Bangkorai, Bangkorai]</v>
      </c>
    </row>
    <row r="416" spans="1:59" x14ac:dyDescent="0.25">
      <c r="A416" s="5">
        <v>475</v>
      </c>
      <c r="B416" t="s">
        <v>1672</v>
      </c>
      <c r="C416" t="s">
        <v>1655</v>
      </c>
      <c r="D416" s="3">
        <f>A416</f>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9"/>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IF(A416="???","--","")&amp;IF(F416&lt;&gt;"Not in the game (anymore)",IF(A416&lt;&gt;"",CONCATENATE("[",A416,"] = {wayshrines={")&amp;IF(K416&lt;&gt;"",CONCATENATE(K416,","),"")&amp;IF(L416&lt;&gt;"",CONCATENATE(L416,","),"")&amp;IF(M416&lt;&gt;"",CONCATENATE(M416,","),"")&amp;CONCATENATE("}")&amp;IF(VALUE(N416)&gt;0,CONCATENATE(", traitsNeeded=",N416),"")&amp;CONCATENATE(", dlcId=",IF(T416&lt;&gt;"",T416,"DLC_BASE_GAME")),""),"")</f>
        <v>[475] = {wayshrines={425,425,425,}, dlcId=DLC_HARROWSTORM</v>
      </c>
      <c r="BD416" s="21" t="str">
        <f>IF(F416&lt;&gt;"Not in the game (anymore)",IF(A416&lt;&gt;"",IF(Q416&lt;&gt;"",CONCATENATE(", zoneIds={",Q416),"")&amp;IF(Z416&lt;&gt;"",CONCATENATE(",",Z416),"")&amp;IF(AF416&lt;&gt;"",CONCATENATE(",",AF416),"")&amp;IF(AK416&lt;&gt;"",CONCATENATE(",",AK416),"")&amp;IF(AP416&lt;&gt;"",CONCATENATE(",",AP416),"")&amp;IF(AU416&lt;&gt;"",CONCATENATE(",",AU416),"")&amp;IF(Q416&lt;&gt;"",CONCATENATE("}",""),"")&amp;IF(OR(I416="true",I416="false",I416&lt;&gt;""), CONCATENATE(", veteran=", I416), ""),""),"")</f>
        <v>, zoneIds={1153,92,92}, veteran=false</v>
      </c>
      <c r="BE416" s="21" t="str">
        <f>IF(F416&lt;&gt;"Not in the game (anymore)",IF(A416&lt;&gt;"",", setType="&amp;G416,"")&amp;IF(J416="true",", multiTrialSet=true",""),"")</f>
        <v>, setType=LIBSETS_SETTYPE_DUNGEON</v>
      </c>
      <c r="BF416" s="21" t="str">
        <f t="shared" si="12"/>
        <v/>
      </c>
      <c r="BG416" s="21" t="str">
        <f t="shared" si="13"/>
        <v>}, --Aegis Caller / Ägisrufer   [Unhallowed Grave, Bangkorai, Bangkorai]</v>
      </c>
    </row>
    <row r="417" spans="1:59" x14ac:dyDescent="0.25">
      <c r="A417" s="5">
        <v>476</v>
      </c>
      <c r="B417" t="s">
        <v>1673</v>
      </c>
      <c r="C417" t="s">
        <v>1656</v>
      </c>
      <c r="D417" s="3">
        <f>A417</f>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IF(A417="???","--","")&amp;IF(F417&lt;&gt;"Not in the game (anymore)",IF(A417&lt;&gt;"",CONCATENATE("[",A417,"] = {wayshrines={")&amp;IF(K417&lt;&gt;"",CONCATENATE(K417,","),"")&amp;IF(L417&lt;&gt;"",CONCATENATE(L417,","),"")&amp;IF(M417&lt;&gt;"",CONCATENATE(M417,","),"")&amp;CONCATENATE("}")&amp;IF(VALUE(N417)&gt;0,CONCATENATE(", traitsNeeded=",N417),"")&amp;CONCATENATE(", dlcId=",IF(T417&lt;&gt;"",T417,"DLC_BASE_GAME")),""),"")</f>
        <v>[476] = {wayshrines={425,425,425,}, dlcId=DLC_HARROWSTORM</v>
      </c>
      <c r="BD417" s="21" t="str">
        <f>IF(F417&lt;&gt;"Not in the game (anymore)",IF(A417&lt;&gt;"",IF(Q417&lt;&gt;"",CONCATENATE(", zoneIds={",Q417),"")&amp;IF(Z417&lt;&gt;"",CONCATENATE(",",Z417),"")&amp;IF(AF417&lt;&gt;"",CONCATENATE(",",AF417),"")&amp;IF(AK417&lt;&gt;"",CONCATENATE(",",AK417),"")&amp;IF(AP417&lt;&gt;"",CONCATENATE(",",AP417),"")&amp;IF(AU417&lt;&gt;"",CONCATENATE(",",AU417),"")&amp;IF(Q417&lt;&gt;"",CONCATENATE("}",""),"")&amp;IF(OR(I417="true",I417="false",I417&lt;&gt;""), CONCATENATE(", veteran=", I417), ""),""),"")</f>
        <v>, zoneIds={1153,92,92}, veteran=false</v>
      </c>
      <c r="BE417" s="21" t="str">
        <f>IF(F417&lt;&gt;"Not in the game (anymore)",IF(A417&lt;&gt;"",", setType="&amp;G417,"")&amp;IF(J417="true",", multiTrialSet=true",""),"")</f>
        <v>, setType=LIBSETS_SETTYPE_DUNGEON</v>
      </c>
      <c r="BF417" s="21" t="str">
        <f t="shared" si="12"/>
        <v/>
      </c>
      <c r="BG417" s="21" t="str">
        <f t="shared" si="13"/>
        <v>}, --Grave Guardian  / Grabwächter   [Unhallowed Grave, Bangkorai, Bangkorai]</v>
      </c>
    </row>
    <row r="418" spans="1:59" x14ac:dyDescent="0.25">
      <c r="A418" s="5">
        <v>478</v>
      </c>
      <c r="B418" t="s">
        <v>1661</v>
      </c>
      <c r="C418" t="s">
        <v>1654</v>
      </c>
      <c r="D418" s="3">
        <f>A418</f>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IF(A418="???","--","")&amp;IF(F418&lt;&gt;"Not in the game (anymore)",IF(A418&lt;&gt;"",CONCATENATE("[",A418,"] = {wayshrines={")&amp;IF(K418&lt;&gt;"",CONCATENATE(K418,","),"")&amp;IF(L418&lt;&gt;"",CONCATENATE(L418,","),"")&amp;IF(M418&lt;&gt;"",CONCATENATE(M418,","),"")&amp;CONCATENATE("}")&amp;IF(VALUE(N418)&gt;0,CONCATENATE(", traitsNeeded=",N418),"")&amp;CONCATENATE(", dlcId=",IF(T418&lt;&gt;"",T418,"DLC_BASE_GAME")),""),"")</f>
        <v>[478] = {wayshrines={424,424,424,}, dlcId=DLC_HARROWSTORM</v>
      </c>
      <c r="BD418" s="21" t="str">
        <f>IF(F418&lt;&gt;"Not in the game (anymore)",IF(A418&lt;&gt;"",IF(Q418&lt;&gt;"",CONCATENATE(", zoneIds={",Q418),"")&amp;IF(Z418&lt;&gt;"",CONCATENATE(",",Z418),"")&amp;IF(AF418&lt;&gt;"",CONCATENATE(",",AF418),"")&amp;IF(AK418&lt;&gt;"",CONCATENATE(",",AK418),"")&amp;IF(AP418&lt;&gt;"",CONCATENATE(",",AP418),"")&amp;IF(AU418&lt;&gt;"",CONCATENATE(",",AU418),"")&amp;IF(Q418&lt;&gt;"",CONCATENATE("}",""),"")&amp;IF(OR(I418="true",I418="false",I418&lt;&gt;""), CONCATENATE(", veteran=", I418), ""),""),"")</f>
        <v>, zoneIds={1152,684,684}, veteran={[EQUIP_TYPE_HEAD]=true, [EQUIP_TYPE_SHOULDERS]=false}</v>
      </c>
      <c r="BE418" s="21" t="str">
        <f>IF(F418&lt;&gt;"Not in the game (anymore)",IF(A418&lt;&gt;"",", setType="&amp;G418,"")&amp;IF(J418="true",", multiTrialSet=true",""),"")</f>
        <v>, setType=LIBSETS_SETTYPE_MONSTER</v>
      </c>
      <c r="BF418" s="21" t="str">
        <f t="shared" si="12"/>
        <v>, dropMechanic={LIBSETS_DROP_MECHANIC_MONSTER_NAME}, dropMechanicNames={['en']={'Mother Ciannait',},['de']={'Mutter Ciannait',},}</v>
      </c>
      <c r="BG418" s="21" t="str">
        <f t="shared" si="13"/>
        <v>}, --Mother Ciannait / Mutter Ciannait   [Icereach, Wrothgar, Wrothgar]</v>
      </c>
    </row>
    <row r="419" spans="1:59" x14ac:dyDescent="0.25">
      <c r="A419" s="5">
        <v>479</v>
      </c>
      <c r="B419" t="s">
        <v>1662</v>
      </c>
      <c r="C419" t="s">
        <v>1657</v>
      </c>
      <c r="D419" s="3">
        <f>A419</f>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IF(A419="???","--","")&amp;IF(F419&lt;&gt;"Not in the game (anymore)",IF(A419&lt;&gt;"",CONCATENATE("[",A419,"] = {wayshrines={")&amp;IF(K419&lt;&gt;"",CONCATENATE(K419,","),"")&amp;IF(L419&lt;&gt;"",CONCATENATE(L419,","),"")&amp;IF(M419&lt;&gt;"",CONCATENATE(M419,","),"")&amp;CONCATENATE("}")&amp;IF(VALUE(N419)&gt;0,CONCATENATE(", traitsNeeded=",N419),"")&amp;CONCATENATE(", dlcId=",IF(T419&lt;&gt;"",T419,"DLC_BASE_GAME")),""),"")</f>
        <v>[479] = {wayshrines={425,425,425,}, dlcId=DLC_HARROWSTORM</v>
      </c>
      <c r="BD419" s="21" t="str">
        <f>IF(F419&lt;&gt;"Not in the game (anymore)",IF(A419&lt;&gt;"",IF(Q419&lt;&gt;"",CONCATENATE(", zoneIds={",Q419),"")&amp;IF(Z419&lt;&gt;"",CONCATENATE(",",Z419),"")&amp;IF(AF419&lt;&gt;"",CONCATENATE(",",AF419),"")&amp;IF(AK419&lt;&gt;"",CONCATENATE(",",AK419),"")&amp;IF(AP419&lt;&gt;"",CONCATENATE(",",AP419),"")&amp;IF(AU419&lt;&gt;"",CONCATENATE(",",AU419),"")&amp;IF(Q419&lt;&gt;"",CONCATENATE("}",""),"")&amp;IF(OR(I419="true",I419="false",I419&lt;&gt;""), CONCATENATE(", veteran=", I419), ""),""),"")</f>
        <v>, zoneIds={1153,92,92}, veteran={[EQUIP_TYPE_HEAD]=true, [EQUIP_TYPE_SHOULDERS]=false}</v>
      </c>
      <c r="BE419" s="21" t="str">
        <f>IF(F419&lt;&gt;"Not in the game (anymore)",IF(A419&lt;&gt;"",", setType="&amp;G419,"")&amp;IF(J419="true",", multiTrialSet=true",""),"")</f>
        <v>, setType=LIBSETS_SETTYPE_MONSTER</v>
      </c>
      <c r="BF419" s="21" t="str">
        <f t="shared" si="12"/>
        <v>, dropMechanic={LIBSETS_DROP_MECHANIC_MONSTER_NAME}, dropMechanicNames={['en']={'Kjalnar\’s Nightmare',},['de']={'Kjalnar\’s Albtraum',},}</v>
      </c>
      <c r="BG419" s="21" t="str">
        <f t="shared" si="13"/>
        <v>}, --Kjalnar\’s Nightmare / Kjalnar\’s Albtraum   [Unhallowed Grave, Bangkorai, Bangkorai]</v>
      </c>
    </row>
    <row r="420" spans="1:59" x14ac:dyDescent="0.25">
      <c r="A420" s="5">
        <v>480</v>
      </c>
      <c r="B420" t="s">
        <v>1674</v>
      </c>
      <c r="C420" t="s">
        <v>1658</v>
      </c>
      <c r="D420" s="3">
        <f>A420</f>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Y420" s="65">
        <v>643</v>
      </c>
      <c r="Z420" s="3">
        <f>IF(AND(G420&lt;&gt;"LIBSETS_SETTYPE_BATTLEGROUND",G420&lt;&gt;"LIBSETS_SETTYPE_SPECIAL"),
IF(AND(Y420&lt;&gt;"",ISNUMBER(Y420),NOT(ISNA(Y420))),Y420,
   IF(AND(L420&lt;&gt;"",ISNUMBER(L420),L420&gt;0,NOT(ISNA(L420))),VLOOKUP(L420,'ESO dumped WayshrineInfo'!$K$3:$L$9999,2,FALSE),"")
),"")</f>
        <v>643</v>
      </c>
      <c r="AA420" t="str">
        <f>IF(AND(Z420&lt;&gt;"",ISNUMBER(Z420),NOT(ISNA(Z420))),VLOOKUP(Z420,'ESO zone constants'!$A$3:$D$9999,4,FALSE),"")</f>
        <v>Imperial Sewers</v>
      </c>
      <c r="AC420" s="42"/>
      <c r="AD420" s="42"/>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IF(A420="???","--","")&amp;IF(F420&lt;&gt;"Not in the game (anymore)",IF(A420&lt;&gt;"",CONCATENATE("[",A420,"] = {wayshrines={")&amp;IF(K420&lt;&gt;"",CONCATENATE(K420,","),"")&amp;IF(L420&lt;&gt;"",CONCATENATE(L420,","),"")&amp;IF(M420&lt;&gt;"",CONCATENATE(M420,","),"")&amp;CONCATENATE("}")&amp;IF(VALUE(N420)&gt;0,CONCATENATE(", traitsNeeded=",N420),"")&amp;CONCATENATE(", dlcId=",IF(T420&lt;&gt;"",T420,"DLC_BASE_GAME")),""),"")</f>
        <v>[480] = {wayshrines={-1,-1,-1,}, traitsNeeded=3, dlcId=DLC_BASE_GAME</v>
      </c>
      <c r="BD420" s="21" t="str">
        <f>IF(F420&lt;&gt;"Not in the game (anymore)",IF(A420&lt;&gt;"",IF(Q420&lt;&gt;"",CONCATENATE(", zoneIds={",Q420),"")&amp;IF(Z420&lt;&gt;"",CONCATENATE(",",Z420),"")&amp;IF(AF420&lt;&gt;"",CONCATENATE(",",AF420),"")&amp;IF(AK420&lt;&gt;"",CONCATENATE(",",AK420),"")&amp;IF(AP420&lt;&gt;"",CONCATENATE(",",AP420),"")&amp;IF(AU420&lt;&gt;"",CONCATENATE(",",AU420),"")&amp;IF(Q420&lt;&gt;"",CONCATENATE("}",""),"")&amp;IF(OR(I420="true",I420="false",I420&lt;&gt;""), CONCATENATE(", veteran=", I420), ""),""),"")</f>
        <v>, zoneIds={181,643}, veteran=false</v>
      </c>
      <c r="BE420" s="21" t="str">
        <f>IF(F420&lt;&gt;"Not in the game (anymore)",IF(A420&lt;&gt;"",", setType="&amp;G420,"")&amp;IF(J420="true",", multiTrialSet=true",""),"")</f>
        <v>, setType=LIBSETS_SETTYPE_CRAFTED</v>
      </c>
      <c r="BF420" s="21" t="str">
        <f t="shared" si="12"/>
        <v/>
      </c>
      <c r="BG420" s="21" t="str">
        <f t="shared" si="13"/>
        <v>}, --Critical Riposte / Kritischer Konter   [Cyrodiil, Imperial Sewers]</v>
      </c>
    </row>
    <row r="421" spans="1:59" x14ac:dyDescent="0.25">
      <c r="A421" s="5">
        <v>481</v>
      </c>
      <c r="B421" t="s">
        <v>1675</v>
      </c>
      <c r="C421" t="s">
        <v>1659</v>
      </c>
      <c r="D421" s="3">
        <f>A421</f>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Y421" s="65">
        <v>643</v>
      </c>
      <c r="Z421" s="3">
        <f>IF(AND(G421&lt;&gt;"LIBSETS_SETTYPE_BATTLEGROUND",G421&lt;&gt;"LIBSETS_SETTYPE_SPECIAL"),
IF(AND(Y421&lt;&gt;"",ISNUMBER(Y421),NOT(ISNA(Y421))),Y421,
   IF(AND(L421&lt;&gt;"",ISNUMBER(L421),L421&gt;0,NOT(ISNA(L421))),VLOOKUP(L421,'ESO dumped WayshrineInfo'!$K$3:$L$9999,2,FALSE),"")
),"")</f>
        <v>643</v>
      </c>
      <c r="AA421" t="str">
        <f>IF(AND(Z421&lt;&gt;"",ISNUMBER(Z421),NOT(ISNA(Z421))),VLOOKUP(Z421,'ESO zone constants'!$A$3:$D$9999,4,FALSE),"")</f>
        <v>Imperial Sewers</v>
      </c>
      <c r="AC421" s="42"/>
      <c r="AD421" s="42"/>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IF(A421="???","--","")&amp;IF(F421&lt;&gt;"Not in the game (anymore)",IF(A421&lt;&gt;"",CONCATENATE("[",A421,"] = {wayshrines={")&amp;IF(K421&lt;&gt;"",CONCATENATE(K421,","),"")&amp;IF(L421&lt;&gt;"",CONCATENATE(L421,","),"")&amp;IF(M421&lt;&gt;"",CONCATENATE(M421,","),"")&amp;CONCATENATE("}")&amp;IF(VALUE(N421)&gt;0,CONCATENATE(", traitsNeeded=",N421),"")&amp;CONCATENATE(", dlcId=",IF(T421&lt;&gt;"",T421,"DLC_BASE_GAME")),""),"")</f>
        <v>[481] = {wayshrines={-1,-1,-1,}, traitsNeeded=3, dlcId=DLC_BASE_GAME</v>
      </c>
      <c r="BD421" s="21" t="str">
        <f>IF(F421&lt;&gt;"Not in the game (anymore)",IF(A421&lt;&gt;"",IF(Q421&lt;&gt;"",CONCATENATE(", zoneIds={",Q421),"")&amp;IF(Z421&lt;&gt;"",CONCATENATE(",",Z421),"")&amp;IF(AF421&lt;&gt;"",CONCATENATE(",",AF421),"")&amp;IF(AK421&lt;&gt;"",CONCATENATE(",",AK421),"")&amp;IF(AP421&lt;&gt;"",CONCATENATE(",",AP421),"")&amp;IF(AU421&lt;&gt;"",CONCATENATE(",",AU421),"")&amp;IF(Q421&lt;&gt;"",CONCATENATE("}",""),"")&amp;IF(OR(I421="true",I421="false",I421&lt;&gt;""), CONCATENATE(", veteran=", I421), ""),""),"")</f>
        <v>, zoneIds={181,643}, veteran=false</v>
      </c>
      <c r="BE421" s="21" t="str">
        <f>IF(F421&lt;&gt;"Not in the game (anymore)",IF(A421&lt;&gt;"",", setType="&amp;G421,"")&amp;IF(J421="true",", multiTrialSet=true",""),"")</f>
        <v>, setType=LIBSETS_SETTYPE_CRAFTED</v>
      </c>
      <c r="BF421" s="21" t="str">
        <f t="shared" si="12"/>
        <v/>
      </c>
      <c r="BG421" s="21" t="str">
        <f t="shared" si="13"/>
        <v>}, --Unchained Aggressor / Entfesselter Aggressor   [Cyrodiil, Imperial Sewers]</v>
      </c>
    </row>
    <row r="422" spans="1:59" x14ac:dyDescent="0.25">
      <c r="A422" s="5">
        <v>482</v>
      </c>
      <c r="B422" t="s">
        <v>1676</v>
      </c>
      <c r="C422" t="s">
        <v>1660</v>
      </c>
      <c r="D422" s="3">
        <f>A422</f>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Y422" s="65">
        <v>643</v>
      </c>
      <c r="Z422" s="3">
        <f>IF(AND(G422&lt;&gt;"LIBSETS_SETTYPE_BATTLEGROUND",G422&lt;&gt;"LIBSETS_SETTYPE_SPECIAL"),
IF(AND(Y422&lt;&gt;"",ISNUMBER(Y422),NOT(ISNA(Y422))),Y422,
   IF(AND(L422&lt;&gt;"",ISNUMBER(L422),L422&gt;0,NOT(ISNA(L422))),VLOOKUP(L422,'ESO dumped WayshrineInfo'!$K$3:$L$9999,2,FALSE),"")
),"")</f>
        <v>643</v>
      </c>
      <c r="AA422" t="str">
        <f>IF(AND(Z422&lt;&gt;"",ISNUMBER(Z422),NOT(ISNA(Z422))),VLOOKUP(Z422,'ESO zone constants'!$A$3:$D$9999,4,FALSE),"")</f>
        <v>Imperial Sewers</v>
      </c>
      <c r="AC422" s="42"/>
      <c r="AD422" s="42"/>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IF(A422="???","--","")&amp;IF(F422&lt;&gt;"Not in the game (anymore)",IF(A422&lt;&gt;"",CONCATENATE("[",A422,"] = {wayshrines={")&amp;IF(K422&lt;&gt;"",CONCATENATE(K422,","),"")&amp;IF(L422&lt;&gt;"",CONCATENATE(L422,","),"")&amp;IF(M422&lt;&gt;"",CONCATENATE(M422,","),"")&amp;CONCATENATE("}")&amp;IF(VALUE(N422)&gt;0,CONCATENATE(", traitsNeeded=",N422),"")&amp;CONCATENATE(", dlcId=",IF(T422&lt;&gt;"",T422,"DLC_BASE_GAME")),""),"")</f>
        <v>[482] = {wayshrines={-1,-1,-1,}, traitsNeeded=3, dlcId=DLC_BASE_GAME</v>
      </c>
      <c r="BD422" s="21" t="str">
        <f>IF(F422&lt;&gt;"Not in the game (anymore)",IF(A422&lt;&gt;"",IF(Q422&lt;&gt;"",CONCATENATE(", zoneIds={",Q422),"")&amp;IF(Z422&lt;&gt;"",CONCATENATE(",",Z422),"")&amp;IF(AF422&lt;&gt;"",CONCATENATE(",",AF422),"")&amp;IF(AK422&lt;&gt;"",CONCATENATE(",",AK422),"")&amp;IF(AP422&lt;&gt;"",CONCATENATE(",",AP422),"")&amp;IF(AU422&lt;&gt;"",CONCATENATE(",",AU422),"")&amp;IF(Q422&lt;&gt;"",CONCATENATE("}",""),"")&amp;IF(OR(I422="true",I422="false",I422&lt;&gt;""), CONCATENATE(", veteran=", I422), ""),""),"")</f>
        <v>, zoneIds={181,643}, veteran=false</v>
      </c>
      <c r="BE422" s="21" t="str">
        <f>IF(F422&lt;&gt;"Not in the game (anymore)",IF(A422&lt;&gt;"",", setType="&amp;G422,"")&amp;IF(J422="true",", multiTrialSet=true",""),"")</f>
        <v>, setType=LIBSETS_SETTYPE_CRAFTED</v>
      </c>
      <c r="BF422" s="21" t="str">
        <f t="shared" si="12"/>
        <v/>
      </c>
      <c r="BG422" s="21" t="str">
        <f t="shared" si="13"/>
        <v>}, --Dauntless Combatant / Furchtloser Kombattant   [Cyrodiil, Imperial Sewers]</v>
      </c>
    </row>
    <row r="423" spans="1:59" x14ac:dyDescent="0.25">
      <c r="A423" s="5">
        <v>483</v>
      </c>
      <c r="B423" t="s">
        <v>1735</v>
      </c>
      <c r="C423" t="s">
        <v>1735</v>
      </c>
      <c r="D423" s="3">
        <f>A423</f>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IF(A423="???","--","")&amp;IF(F423&lt;&gt;"Not in the game (anymore)",IF(A423&lt;&gt;"",CONCATENATE("[",A423,"] = {wayshrines={")&amp;IF(K423&lt;&gt;"",CONCATENATE(K423,","),"")&amp;IF(L423&lt;&gt;"",CONCATENATE(L423,","),"")&amp;IF(M423&lt;&gt;"",CONCATENATE(M423,","),"")&amp;CONCATENATE("}")&amp;IF(VALUE(N423)&gt;0,CONCATENATE(", traitsNeeded=",N423),"")&amp;CONCATENATE(", dlcId=",IF(T423&lt;&gt;"",T423,"DLC_BASE_GAME")),""),"")</f>
        <v/>
      </c>
      <c r="BD423" s="21" t="str">
        <f>IF(F423&lt;&gt;"Not in the game (anymore)",IF(A423&lt;&gt;"",IF(Q423&lt;&gt;"",CONCATENATE(", zoneIds={",Q423),"")&amp;IF(Z423&lt;&gt;"",CONCATENATE(",",Z423),"")&amp;IF(AF423&lt;&gt;"",CONCATENATE(",",AF423),"")&amp;IF(AK423&lt;&gt;"",CONCATENATE(",",AK423),"")&amp;IF(AP423&lt;&gt;"",CONCATENATE(",",AP423),"")&amp;IF(AU423&lt;&gt;"",CONCATENATE(",",AU423),"")&amp;IF(Q423&lt;&gt;"",CONCATENATE("}",""),"")&amp;IF(OR(I423="true",I423="false",I423&lt;&gt;""), CONCATENATE(", veteran=", I423), ""),""),"")</f>
        <v/>
      </c>
      <c r="BE423" s="21" t="str">
        <f>IF(F423&lt;&gt;"Not in the game (anymore)",IF(A423&lt;&gt;"",", setType="&amp;G423,"")&amp;IF(J423="true",", multiTrialSet=true",""),"")</f>
        <v/>
      </c>
      <c r="BF423" s="21" t="str">
        <f t="shared" si="12"/>
        <v/>
      </c>
      <c r="BG423" s="21" t="str">
        <f t="shared" si="13"/>
        <v/>
      </c>
    </row>
    <row r="424" spans="1:59" x14ac:dyDescent="0.25">
      <c r="A424" s="5">
        <v>484</v>
      </c>
      <c r="B424" t="s">
        <v>1736</v>
      </c>
      <c r="C424" t="s">
        <v>1736</v>
      </c>
      <c r="D424" s="3">
        <f>A424</f>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IF(A424="???","--","")&amp;IF(F424&lt;&gt;"Not in the game (anymore)",IF(A424&lt;&gt;"",CONCATENATE("[",A424,"] = {wayshrines={")&amp;IF(K424&lt;&gt;"",CONCATENATE(K424,","),"")&amp;IF(L424&lt;&gt;"",CONCATENATE(L424,","),"")&amp;IF(M424&lt;&gt;"",CONCATENATE(M424,","),"")&amp;CONCATENATE("}")&amp;IF(VALUE(N424)&gt;0,CONCATENATE(", traitsNeeded=",N424),"")&amp;CONCATENATE(", dlcId=",IF(T424&lt;&gt;"",T424,"DLC_BASE_GAME")),""),"")</f>
        <v/>
      </c>
      <c r="BD424" s="21" t="str">
        <f>IF(F424&lt;&gt;"Not in the game (anymore)",IF(A424&lt;&gt;"",IF(Q424&lt;&gt;"",CONCATENATE(", zoneIds={",Q424),"")&amp;IF(Z424&lt;&gt;"",CONCATENATE(",",Z424),"")&amp;IF(AF424&lt;&gt;"",CONCATENATE(",",AF424),"")&amp;IF(AK424&lt;&gt;"",CONCATENATE(",",AK424),"")&amp;IF(AP424&lt;&gt;"",CONCATENATE(",",AP424),"")&amp;IF(AU424&lt;&gt;"",CONCATENATE(",",AU424),"")&amp;IF(Q424&lt;&gt;"",CONCATENATE("}",""),"")&amp;IF(OR(I424="true",I424="false",I424&lt;&gt;""), CONCATENATE(", veteran=", I424), ""),""),"")</f>
        <v/>
      </c>
      <c r="BE424" s="21" t="str">
        <f>IF(F424&lt;&gt;"Not in the game (anymore)",IF(A424&lt;&gt;"",", setType="&amp;G424,"")&amp;IF(J424="true",", multiTrialSet=true",""),"")</f>
        <v/>
      </c>
      <c r="BF424" s="21" t="str">
        <f t="shared" si="12"/>
        <v/>
      </c>
      <c r="BG424" s="21" t="str">
        <f t="shared" si="13"/>
        <v/>
      </c>
    </row>
    <row r="425" spans="1:59" x14ac:dyDescent="0.25">
      <c r="A425" s="5">
        <v>485</v>
      </c>
      <c r="B425" t="s">
        <v>1737</v>
      </c>
      <c r="C425" t="s">
        <v>1737</v>
      </c>
      <c r="D425" s="3">
        <f>A425</f>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IF(A425="???","--","")&amp;IF(F425&lt;&gt;"Not in the game (anymore)",IF(A425&lt;&gt;"",CONCATENATE("[",A425,"] = {wayshrines={")&amp;IF(K425&lt;&gt;"",CONCATENATE(K425,","),"")&amp;IF(L425&lt;&gt;"",CONCATENATE(L425,","),"")&amp;IF(M425&lt;&gt;"",CONCATENATE(M425,","),"")&amp;CONCATENATE("}")&amp;IF(VALUE(N425)&gt;0,CONCATENATE(", traitsNeeded=",N425),"")&amp;CONCATENATE(", dlcId=",IF(T425&lt;&gt;"",T425,"DLC_BASE_GAME")),""),"")</f>
        <v/>
      </c>
      <c r="BD425" s="21" t="str">
        <f>IF(F425&lt;&gt;"Not in the game (anymore)",IF(A425&lt;&gt;"",IF(Q425&lt;&gt;"",CONCATENATE(", zoneIds={",Q425),"")&amp;IF(Z425&lt;&gt;"",CONCATENATE(",",Z425),"")&amp;IF(AF425&lt;&gt;"",CONCATENATE(",",AF425),"")&amp;IF(AK425&lt;&gt;"",CONCATENATE(",",AK425),"")&amp;IF(AP425&lt;&gt;"",CONCATENATE(",",AP425),"")&amp;IF(AU425&lt;&gt;"",CONCATENATE(",",AU425),"")&amp;IF(Q425&lt;&gt;"",CONCATENATE("}",""),"")&amp;IF(OR(I425="true",I425="false",I425&lt;&gt;""), CONCATENATE(", veteran=", I425), ""),""),"")</f>
        <v/>
      </c>
      <c r="BE425" s="21" t="str">
        <f>IF(F425&lt;&gt;"Not in the game (anymore)",IF(A425&lt;&gt;"",", setType="&amp;G425,"")&amp;IF(J425="true",", multiTrialSet=true",""),"")</f>
        <v/>
      </c>
      <c r="BF425" s="21" t="str">
        <f t="shared" si="12"/>
        <v/>
      </c>
      <c r="BG425" s="21" t="str">
        <f t="shared" si="13"/>
        <v/>
      </c>
    </row>
    <row r="426" spans="1:59" x14ac:dyDescent="0.25">
      <c r="A426" s="5">
        <v>486</v>
      </c>
      <c r="B426" t="s">
        <v>1738</v>
      </c>
      <c r="C426" t="s">
        <v>1738</v>
      </c>
      <c r="D426" s="3">
        <f>A426</f>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IF(A426="???","--","")&amp;IF(F426&lt;&gt;"Not in the game (anymore)",IF(A426&lt;&gt;"",CONCATENATE("[",A426,"] = {wayshrines={")&amp;IF(K426&lt;&gt;"",CONCATENATE(K426,","),"")&amp;IF(L426&lt;&gt;"",CONCATENATE(L426,","),"")&amp;IF(M426&lt;&gt;"",CONCATENATE(M426,","),"")&amp;CONCATENATE("}")&amp;IF(VALUE(N426)&gt;0,CONCATENATE(", traitsNeeded=",N426),"")&amp;CONCATENATE(", dlcId=",IF(T426&lt;&gt;"",T426,"DLC_BASE_GAME")),""),"")</f>
        <v/>
      </c>
      <c r="BD426" s="21" t="str">
        <f>IF(F426&lt;&gt;"Not in the game (anymore)",IF(A426&lt;&gt;"",IF(Q426&lt;&gt;"",CONCATENATE(", zoneIds={",Q426),"")&amp;IF(Z426&lt;&gt;"",CONCATENATE(",",Z426),"")&amp;IF(AF426&lt;&gt;"",CONCATENATE(",",AF426),"")&amp;IF(AK426&lt;&gt;"",CONCATENATE(",",AK426),"")&amp;IF(AP426&lt;&gt;"",CONCATENATE(",",AP426),"")&amp;IF(AU426&lt;&gt;"",CONCATENATE(",",AU426),"")&amp;IF(Q426&lt;&gt;"",CONCATENATE("}",""),"")&amp;IF(OR(I426="true",I426="false",I426&lt;&gt;""), CONCATENATE(", veteran=", I426), ""),""),"")</f>
        <v/>
      </c>
      <c r="BE426" s="21" t="str">
        <f>IF(F426&lt;&gt;"Not in the game (anymore)",IF(A426&lt;&gt;"",", setType="&amp;G426,"")&amp;IF(J426="true",", multiTrialSet=true",""),"")</f>
        <v/>
      </c>
      <c r="BF426" s="21" t="str">
        <f t="shared" si="12"/>
        <v/>
      </c>
      <c r="BG426" s="21" t="str">
        <f t="shared" si="13"/>
        <v/>
      </c>
    </row>
    <row r="427" spans="1:59" x14ac:dyDescent="0.25">
      <c r="A427" s="5">
        <v>487</v>
      </c>
      <c r="B427" t="s">
        <v>1739</v>
      </c>
      <c r="C427" t="s">
        <v>2655</v>
      </c>
      <c r="D427" s="3">
        <f>A427</f>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t="str">
        <f>IF(AND(G427&lt;&gt;"LIBSETS_SETTYPE_BATTLEGROUND",G427&lt;&gt;"LIBSETS_SETTYPE_SPECIAL"),IF(AL427&lt;&gt;"",VLOOKUP(AL427,'ESO zone constants'!$D$3:$H$4953,5,FALSE),""),"")</f>
        <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IF(A427="???","--","")&amp;IF(F427&lt;&gt;"Not in the game (anymore)",IF(A427&lt;&gt;"",CONCATENATE("[",A427,"] = {wayshrines={")&amp;IF(K427&lt;&gt;"",CONCATENATE(K427,","),"")&amp;IF(L427&lt;&gt;"",CONCATENATE(L427,","),"")&amp;IF(M427&lt;&gt;"",CONCATENATE(M427,","),"")&amp;CONCATENATE("}")&amp;IF(VALUE(N427)&gt;0,CONCATENATE(", traitsNeeded=",N427),"")&amp;CONCATENATE(", dlcId=",IF(T427&lt;&gt;"",T427,"DLC_BASE_GAME")),""),"")</f>
        <v>[487] = {wayshrines={418,419,421,}, dlcId=DLC_GREYMOOR</v>
      </c>
      <c r="BD427" s="21" t="str">
        <f>IF(F427&lt;&gt;"Not in the game (anymore)",IF(A427&lt;&gt;"",IF(Q427&lt;&gt;"",CONCATENATE(", zoneIds={",Q427),"")&amp;IF(Z427&lt;&gt;"",CONCATENATE(",",Z427),"")&amp;IF(AF427&lt;&gt;"",CONCATENATE(",",AF427),"")&amp;IF(AK427&lt;&gt;"",CONCATENATE(",",AK427),"")&amp;IF(AP427&lt;&gt;"",CONCATENATE(",",AP427),"")&amp;IF(AU427&lt;&gt;"",CONCATENATE(",",AU427),"")&amp;IF(Q427&lt;&gt;"",CONCATENATE("}",""),"")&amp;IF(OR(I427="true",I427="false",I427&lt;&gt;""), CONCATENATE(", veteran=", I427), ""),""),"")</f>
        <v>, zoneIds={1160,1160,1160}, veteran=false</v>
      </c>
      <c r="BE427" s="21" t="str">
        <f>IF(F427&lt;&gt;"Not in the game (anymore)",IF(A427&lt;&gt;"",", setType="&amp;G427,"")&amp;IF(J427="true",", multiTrialSet=true",""),"")</f>
        <v>, setType=LIBSETS_SETTYPE_OVERLAND</v>
      </c>
      <c r="BF427" s="21" t="str">
        <f t="shared" si="12"/>
        <v>, dropMechanic={LIBSETS_DROP_MECHANIC_OVERLAND_BOSS_DELVE,LIBSETS_DROP_MECHANIC_OVERLAND_BOSS_DELVE,LIBSETS_DROP_MECHANIC_OVERLAND_BOSS_PUBLIC_DUNGEON,LIBSETS_DROP_MECHANIC_OVERLAND_CHEST}</v>
      </c>
      <c r="BG427" s="21" t="str">
        <f t="shared" si="13"/>
        <v>}, --Winter\'s Respite / Winterruhe   [Western Skyrim, Western Skyrim, Western Skyrim]</v>
      </c>
    </row>
    <row r="428" spans="1:59" x14ac:dyDescent="0.25">
      <c r="A428" s="5">
        <v>488</v>
      </c>
      <c r="B428" t="s">
        <v>1740</v>
      </c>
      <c r="C428" t="s">
        <v>1741</v>
      </c>
      <c r="D428" s="3">
        <f>A428</f>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t="str">
        <f>IF(AND(G428&lt;&gt;"LIBSETS_SETTYPE_BATTLEGROUND",G428&lt;&gt;"LIBSETS_SETTYPE_SPECIAL"),IF(AL428&lt;&gt;"",VLOOKUP(AL428,'ESO zone constants'!$D$3:$H$4953,5,FALSE),""),"")</f>
        <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IF(A428="???","--","")&amp;IF(F428&lt;&gt;"Not in the game (anymore)",IF(A428&lt;&gt;"",CONCATENATE("[",A428,"] = {wayshrines={")&amp;IF(K428&lt;&gt;"",CONCATENATE(K428,","),"")&amp;IF(L428&lt;&gt;"",CONCATENATE(L428,","),"")&amp;IF(M428&lt;&gt;"",CONCATENATE(M428,","),"")&amp;CONCATENATE("}")&amp;IF(VALUE(N428)&gt;0,CONCATENATE(", traitsNeeded=",N428),"")&amp;CONCATENATE(", dlcId=",IF(T428&lt;&gt;"",T428,"DLC_BASE_GAME")),""),"")</f>
        <v>[488] = {wayshrines={418,419,421,}, dlcId=DLC_GREYMOOR</v>
      </c>
      <c r="BD428" s="21" t="str">
        <f>IF(F428&lt;&gt;"Not in the game (anymore)",IF(A428&lt;&gt;"",IF(Q428&lt;&gt;"",CONCATENATE(", zoneIds={",Q428),"")&amp;IF(Z428&lt;&gt;"",CONCATENATE(",",Z428),"")&amp;IF(AF428&lt;&gt;"",CONCATENATE(",",AF428),"")&amp;IF(AK428&lt;&gt;"",CONCATENATE(",",AK428),"")&amp;IF(AP428&lt;&gt;"",CONCATENATE(",",AP428),"")&amp;IF(AU428&lt;&gt;"",CONCATENATE(",",AU428),"")&amp;IF(Q428&lt;&gt;"",CONCATENATE("}",""),"")&amp;IF(OR(I428="true",I428="false",I428&lt;&gt;""), CONCATENATE(", veteran=", I428), ""),""),"")</f>
        <v>, zoneIds={1160,1160,1160}, veteran=false</v>
      </c>
      <c r="BE428" s="21" t="str">
        <f>IF(F428&lt;&gt;"Not in the game (anymore)",IF(A428&lt;&gt;"",", setType="&amp;G428,"")&amp;IF(J428="true",", multiTrialSet=true",""),"")</f>
        <v>, setType=LIBSETS_SETTYPE_OVERLAND</v>
      </c>
      <c r="BF428" s="21" t="str">
        <f t="shared" si="12"/>
        <v>, dropMechanic={LIBSETS_DROP_MECHANIC_OVERLAND_BOSS_DELVE,LIBSETS_DROP_MECHANIC_OVERLAND_BOSS_DELVE,LIBSETS_DROP_MECHANIC_OVERLAND_BOSS_PUBLIC_DUNGEON,LIBSETS_DROP_MECHANIC_OVERLAND_CHEST}</v>
      </c>
      <c r="BG428" s="21" t="str">
        <f t="shared" si="13"/>
        <v>}, --Venomous Smite / Giftschlag   [Western Skyrim, Western Skyrim, Western Skyrim]</v>
      </c>
    </row>
    <row r="429" spans="1:59" x14ac:dyDescent="0.25">
      <c r="A429" s="5">
        <v>489</v>
      </c>
      <c r="B429" t="s">
        <v>1742</v>
      </c>
      <c r="C429" t="s">
        <v>1743</v>
      </c>
      <c r="D429" s="3">
        <f>A429</f>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t="str">
        <f>IF(AND(G429&lt;&gt;"LIBSETS_SETTYPE_BATTLEGROUND",G429&lt;&gt;"LIBSETS_SETTYPE_SPECIAL"),IF(AL429&lt;&gt;"",VLOOKUP(AL429,'ESO zone constants'!$D$3:$H$4953,5,FALSE),""),"")</f>
        <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IF(A429="???","--","")&amp;IF(F429&lt;&gt;"Not in the game (anymore)",IF(A429&lt;&gt;"",CONCATENATE("[",A429,"] = {wayshrines={")&amp;IF(K429&lt;&gt;"",CONCATENATE(K429,","),"")&amp;IF(L429&lt;&gt;"",CONCATENATE(L429,","),"")&amp;IF(M429&lt;&gt;"",CONCATENATE(M429,","),"")&amp;CONCATENATE("}")&amp;IF(VALUE(N429)&gt;0,CONCATENATE(", traitsNeeded=",N429),"")&amp;CONCATENATE(", dlcId=",IF(T429&lt;&gt;"",T429,"DLC_BASE_GAME")),""),"")</f>
        <v>[489] = {wayshrines={418,419,421,}, dlcId=DLC_GREYMOOR</v>
      </c>
      <c r="BD429" s="21" t="str">
        <f>IF(F429&lt;&gt;"Not in the game (anymore)",IF(A429&lt;&gt;"",IF(Q429&lt;&gt;"",CONCATENATE(", zoneIds={",Q429),"")&amp;IF(Z429&lt;&gt;"",CONCATENATE(",",Z429),"")&amp;IF(AF429&lt;&gt;"",CONCATENATE(",",AF429),"")&amp;IF(AK429&lt;&gt;"",CONCATENATE(",",AK429),"")&amp;IF(AP429&lt;&gt;"",CONCATENATE(",",AP429),"")&amp;IF(AU429&lt;&gt;"",CONCATENATE(",",AU429),"")&amp;IF(Q429&lt;&gt;"",CONCATENATE("}",""),"")&amp;IF(OR(I429="true",I429="false",I429&lt;&gt;""), CONCATENATE(", veteran=", I429), ""),""),"")</f>
        <v>, zoneIds={1160,1160,1160}, veteran=false</v>
      </c>
      <c r="BE429" s="21" t="str">
        <f>IF(F429&lt;&gt;"Not in the game (anymore)",IF(A429&lt;&gt;"",", setType="&amp;G429,"")&amp;IF(J429="true",", multiTrialSet=true",""),"")</f>
        <v>, setType=LIBSETS_SETTYPE_OVERLAND</v>
      </c>
      <c r="BF429" s="21" t="str">
        <f t="shared" si="12"/>
        <v>, dropMechanic={LIBSETS_DROP_MECHANIC_OVERLAND_BOSS_DELVE,LIBSETS_DROP_MECHANIC_OVERLAND_BOSS_DELVE,LIBSETS_DROP_MECHANIC_OVERLAND_BOSS_PUBLIC_DUNGEON,LIBSETS_DROP_MECHANIC_OVERLAND_CHEST}</v>
      </c>
      <c r="BG429" s="21" t="str">
        <f t="shared" si="13"/>
        <v>}, --Eternal Vigor / Ewiger Elan   [Western Skyrim, Western Skyrim, Western Skyrim]</v>
      </c>
    </row>
    <row r="430" spans="1:59" x14ac:dyDescent="0.25">
      <c r="A430" s="5">
        <v>490</v>
      </c>
      <c r="B430" t="s">
        <v>1744</v>
      </c>
      <c r="C430" t="s">
        <v>2656</v>
      </c>
      <c r="D430" s="3">
        <f>A430</f>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C430" s="40" t="str">
        <f>IF(AB430&lt;&gt;"",IF(AB430&lt;&gt;"LIBSETS_DROP_MECHANIC_MONSTER_NAME",VLOOKUP(AB430,'LibSets constants'!$I$4:$L$1003,3,FALSE),""),"")</f>
        <v/>
      </c>
      <c r="AD430" s="40" t="str">
        <f>IF(AB430&lt;&gt;"",IF(AB430&lt;&gt;"LIBSETS_DROP_MECHANIC_MONSTER_NAME",VLOOKUP(AB430,'LibSets constants'!$I$4:$L$1003,4,FALSE),""),"")</f>
        <v/>
      </c>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IF(A430="???","--","")&amp;IF(F430&lt;&gt;"Not in the game (anymore)",IF(A430&lt;&gt;"",CONCATENATE("[",A430,"] = {wayshrines={")&amp;IF(K430&lt;&gt;"",CONCATENATE(K430,","),"")&amp;IF(L430&lt;&gt;"",CONCATENATE(L430,","),"")&amp;IF(M430&lt;&gt;"",CONCATENATE(M430,","),"")&amp;CONCATENATE("}")&amp;IF(VALUE(N430)&gt;0,CONCATENATE(", traitsNeeded=",N430),"")&amp;CONCATENATE(", dlcId=",IF(T430&lt;&gt;"",T430,"DLC_BASE_GAME")),""),"")</f>
        <v>[490] = {wayshrines={418,418,418,}, traitsNeeded=5, dlcId=DLC_GREYMOOR</v>
      </c>
      <c r="BD430" s="21" t="str">
        <f>IF(F430&lt;&gt;"Not in the game (anymore)",IF(A430&lt;&gt;"",IF(Q430&lt;&gt;"",CONCATENATE(", zoneIds={",Q430),"")&amp;IF(Z430&lt;&gt;"",CONCATENATE(",",Z430),"")&amp;IF(AF430&lt;&gt;"",CONCATENATE(",",AF430),"")&amp;IF(AK430&lt;&gt;"",CONCATENATE(",",AK430),"")&amp;IF(AP430&lt;&gt;"",CONCATENATE(",",AP430),"")&amp;IF(AU430&lt;&gt;"",CONCATENATE(",",AU430),"")&amp;IF(Q430&lt;&gt;"",CONCATENATE("}",""),"")&amp;IF(OR(I430="true",I430="false",I430&lt;&gt;""), CONCATENATE(", veteran=", I430), ""),""),"")</f>
        <v>, zoneIds={1160,1160,1160}, veteran=false</v>
      </c>
      <c r="BE430" s="21" t="str">
        <f>IF(F430&lt;&gt;"Not in the game (anymore)",IF(A430&lt;&gt;"",", setType="&amp;G430,"")&amp;IF(J430="true",", multiTrialSet=true",""),"")</f>
        <v>, setType=LIBSETS_SETTYPE_CRAFTED</v>
      </c>
      <c r="BF430" s="21" t="str">
        <f t="shared" si="12"/>
        <v/>
      </c>
      <c r="BG430" s="21" t="str">
        <f t="shared" si="13"/>
        <v>}, --Stuhn\'s Favor / Stuhns Gunst   [Western Skyrim, Western Skyrim, Western Skyrim]</v>
      </c>
    </row>
    <row r="431" spans="1:59" x14ac:dyDescent="0.25">
      <c r="A431" s="5">
        <v>491</v>
      </c>
      <c r="B431" t="s">
        <v>1745</v>
      </c>
      <c r="C431" t="s">
        <v>2657</v>
      </c>
      <c r="D431" s="3">
        <f>A431</f>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C431" s="40" t="str">
        <f>IF(AB431&lt;&gt;"",IF(AB431&lt;&gt;"LIBSETS_DROP_MECHANIC_MONSTER_NAME",VLOOKUP(AB431,'LibSets constants'!$I$4:$L$1003,3,FALSE),""),"")</f>
        <v/>
      </c>
      <c r="AD431" s="40" t="str">
        <f>IF(AB431&lt;&gt;"",IF(AB431&lt;&gt;"LIBSETS_DROP_MECHANIC_MONSTER_NAME",VLOOKUP(AB431,'LibSets constants'!$I$4:$L$1003,4,FALSE),""),"")</f>
        <v/>
      </c>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IF(A431="???","--","")&amp;IF(F431&lt;&gt;"Not in the game (anymore)",IF(A431&lt;&gt;"",CONCATENATE("[",A431,"] = {wayshrines={")&amp;IF(K431&lt;&gt;"",CONCATENATE(K431,","),"")&amp;IF(L431&lt;&gt;"",CONCATENATE(L431,","),"")&amp;IF(M431&lt;&gt;"",CONCATENATE(M431,","),"")&amp;CONCATENATE("}")&amp;IF(VALUE(N431)&gt;0,CONCATENATE(", traitsNeeded=",N431),"")&amp;CONCATENATE(", dlcId=",IF(T431&lt;&gt;"",T431,"DLC_BASE_GAME")),""),"")</f>
        <v>[491] = {wayshrines={417,417,417,}, traitsNeeded=7, dlcId=DLC_GREYMOOR</v>
      </c>
      <c r="BD431" s="21" t="str">
        <f>IF(F431&lt;&gt;"Not in the game (anymore)",IF(A431&lt;&gt;"",IF(Q431&lt;&gt;"",CONCATENATE(", zoneIds={",Q431),"")&amp;IF(Z431&lt;&gt;"",CONCATENATE(",",Z431),"")&amp;IF(AF431&lt;&gt;"",CONCATENATE(",",AF431),"")&amp;IF(AK431&lt;&gt;"",CONCATENATE(",",AK431),"")&amp;IF(AP431&lt;&gt;"",CONCATENATE(",",AP431),"")&amp;IF(AU431&lt;&gt;"",CONCATENATE(",",AU431),"")&amp;IF(Q431&lt;&gt;"",CONCATENATE("}",""),"")&amp;IF(OR(I431="true",I431="false",I431&lt;&gt;""), CONCATENATE(", veteran=", I431), ""),""),"")</f>
        <v>, zoneIds={1160,1160,1160}, veteran=false</v>
      </c>
      <c r="BE431" s="21" t="str">
        <f>IF(F431&lt;&gt;"Not in the game (anymore)",IF(A431&lt;&gt;"",", setType="&amp;G431,"")&amp;IF(J431="true",", multiTrialSet=true",""),"")</f>
        <v>, setType=LIBSETS_SETTYPE_CRAFTED</v>
      </c>
      <c r="BF431" s="21" t="str">
        <f t="shared" si="12"/>
        <v/>
      </c>
      <c r="BG431" s="21" t="str">
        <f t="shared" si="13"/>
        <v>}, --Dragon\'s Appetite / Appetit des Drachen   [Western Skyrim, Western Skyrim, Western Skyrim]</v>
      </c>
    </row>
    <row r="432" spans="1:59" x14ac:dyDescent="0.25">
      <c r="A432" s="5">
        <v>492</v>
      </c>
      <c r="B432" t="s">
        <v>1746</v>
      </c>
      <c r="C432" t="s">
        <v>2658</v>
      </c>
      <c r="D432" s="3">
        <f>A432</f>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110" t="s">
        <v>3352</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IF(A432="???","--","")&amp;IF(F432&lt;&gt;"Not in the game (anymore)",IF(A432&lt;&gt;"",CONCATENATE("[",A432,"] = {wayshrines={")&amp;IF(K432&lt;&gt;"",CONCATENATE(K432,","),"")&amp;IF(L432&lt;&gt;"",CONCATENATE(L432,","),"")&amp;IF(M432&lt;&gt;"",CONCATENATE(M432,","),"")&amp;CONCATENATE("}")&amp;IF(VALUE(N432)&gt;0,CONCATENATE(", traitsNeeded=",N432),"")&amp;CONCATENATE(", dlcId=",IF(T432&lt;&gt;"",T432,"DLC_BASE_GAME")),""),"")</f>
        <v>[492] = {wayshrines={434,434,434,}, dlcId=DLC_GREYMOOR</v>
      </c>
      <c r="BD432" s="21" t="str">
        <f>IF(F432&lt;&gt;"Not in the game (anymore)",IF(A432&lt;&gt;"",IF(Q432&lt;&gt;"",CONCATENATE(", zoneIds={",Q432),"")&amp;IF(Z432&lt;&gt;"",CONCATENATE(",",Z432),"")&amp;IF(AF432&lt;&gt;"",CONCATENATE(",",AF432),"")&amp;IF(AK432&lt;&gt;"",CONCATENATE(",",AK432),"")&amp;IF(AP432&lt;&gt;"",CONCATENATE(",",AP432),"")&amp;IF(AU432&lt;&gt;"",CONCATENATE(",",AU432),"")&amp;IF(Q432&lt;&gt;"",CONCATENATE("}",""),"")&amp;IF(OR(I432="true",I432="false",I432&lt;&gt;""), CONCATENATE(", veteran=", I432), ""),""),"")</f>
        <v>, zoneIds={1196,1160,1160}, veteran=false</v>
      </c>
      <c r="BE432" s="21" t="str">
        <f>IF(F432&lt;&gt;"Not in the game (anymore)",IF(A432&lt;&gt;"",", setType="&amp;G432,"")&amp;IF(J432="true",", multiTrialSet=true",""),"")</f>
        <v>, setType=LIBSETS_SETTYPE_TRIAL</v>
      </c>
      <c r="BF432" s="21" t="str">
        <f t="shared" si="12"/>
        <v>, dropMechanic={LIBSETS_DROP_MECHANIC_TRIAL_BOSS}</v>
      </c>
      <c r="BG432" s="21" t="str">
        <f t="shared" si="13"/>
        <v>}, --Kyne\'s Wind / Kynes Wind   [Kyne's Aegis, Western Skyrim, Western Skyrim]</v>
      </c>
    </row>
    <row r="433" spans="1:59" x14ac:dyDescent="0.25">
      <c r="A433" s="5">
        <v>493</v>
      </c>
      <c r="B433" t="s">
        <v>1747</v>
      </c>
      <c r="C433" t="s">
        <v>2659</v>
      </c>
      <c r="D433" s="3">
        <f>A433</f>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110" t="s">
        <v>3352</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IF(A433="???","--","")&amp;IF(F433&lt;&gt;"Not in the game (anymore)",IF(A433&lt;&gt;"",CONCATENATE("[",A433,"] = {wayshrines={")&amp;IF(K433&lt;&gt;"",CONCATENATE(K433,","),"")&amp;IF(L433&lt;&gt;"",CONCATENATE(L433,","),"")&amp;IF(M433&lt;&gt;"",CONCATENATE(M433,","),"")&amp;CONCATENATE("}")&amp;IF(VALUE(N433)&gt;0,CONCATENATE(", traitsNeeded=",N433),"")&amp;CONCATENATE(", dlcId=",IF(T433&lt;&gt;"",T433,"DLC_BASE_GAME")),""),"")</f>
        <v>[493] = {wayshrines={434,434,434,}, dlcId=DLC_GREYMOOR</v>
      </c>
      <c r="BD433" s="21" t="str">
        <f>IF(F433&lt;&gt;"Not in the game (anymore)",IF(A433&lt;&gt;"",IF(Q433&lt;&gt;"",CONCATENATE(", zoneIds={",Q433),"")&amp;IF(Z433&lt;&gt;"",CONCATENATE(",",Z433),"")&amp;IF(AF433&lt;&gt;"",CONCATENATE(",",AF433),"")&amp;IF(AK433&lt;&gt;"",CONCATENATE(",",AK433),"")&amp;IF(AP433&lt;&gt;"",CONCATENATE(",",AP433),"")&amp;IF(AU433&lt;&gt;"",CONCATENATE(",",AU433),"")&amp;IF(Q433&lt;&gt;"",CONCATENATE("}",""),"")&amp;IF(OR(I433="true",I433="false",I433&lt;&gt;""), CONCATENATE(", veteran=", I433), ""),""),"")</f>
        <v>, zoneIds={1196,1160,1160}, veteran=true</v>
      </c>
      <c r="BE433" s="21" t="str">
        <f>IF(F433&lt;&gt;"Not in the game (anymore)",IF(A433&lt;&gt;"",", setType="&amp;G433,"")&amp;IF(J433="true",", multiTrialSet=true",""),"")</f>
        <v>, setType=LIBSETS_SETTYPE_TRIAL</v>
      </c>
      <c r="BF433" s="21" t="str">
        <f t="shared" si="12"/>
        <v>, dropMechanic={LIBSETS_DROP_MECHANIC_TRIAL_BOSS}</v>
      </c>
      <c r="BG433" s="21" t="str">
        <f t="shared" si="13"/>
        <v>}, --Perfected Kyne\'s Wind / Kynes perfektionierter Wind   [Kyne's Aegis, Western Skyrim, Western Skyrim]</v>
      </c>
    </row>
    <row r="434" spans="1:59" x14ac:dyDescent="0.25">
      <c r="A434" s="5">
        <v>494</v>
      </c>
      <c r="B434" t="s">
        <v>1748</v>
      </c>
      <c r="C434" t="s">
        <v>2660</v>
      </c>
      <c r="D434" s="3">
        <f>A434</f>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110" t="s">
        <v>3352</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IF(A434="???","--","")&amp;IF(F434&lt;&gt;"Not in the game (anymore)",IF(A434&lt;&gt;"",CONCATENATE("[",A434,"] = {wayshrines={")&amp;IF(K434&lt;&gt;"",CONCATENATE(K434,","),"")&amp;IF(L434&lt;&gt;"",CONCATENATE(L434,","),"")&amp;IF(M434&lt;&gt;"",CONCATENATE(M434,","),"")&amp;CONCATENATE("}")&amp;IF(VALUE(N434)&gt;0,CONCATENATE(", traitsNeeded=",N434),"")&amp;CONCATENATE(", dlcId=",IF(T434&lt;&gt;"",T434,"DLC_BASE_GAME")),""),"")</f>
        <v>[494] = {wayshrines={434,434,434,}, dlcId=DLC_GREYMOOR</v>
      </c>
      <c r="BD434" s="21" t="str">
        <f>IF(F434&lt;&gt;"Not in the game (anymore)",IF(A434&lt;&gt;"",IF(Q434&lt;&gt;"",CONCATENATE(", zoneIds={",Q434),"")&amp;IF(Z434&lt;&gt;"",CONCATENATE(",",Z434),"")&amp;IF(AF434&lt;&gt;"",CONCATENATE(",",AF434),"")&amp;IF(AK434&lt;&gt;"",CONCATENATE(",",AK434),"")&amp;IF(AP434&lt;&gt;"",CONCATENATE(",",AP434),"")&amp;IF(AU434&lt;&gt;"",CONCATENATE(",",AU434),"")&amp;IF(Q434&lt;&gt;"",CONCATENATE("}",""),"")&amp;IF(OR(I434="true",I434="false",I434&lt;&gt;""), CONCATENATE(", veteran=", I434), ""),""),"")</f>
        <v>, zoneIds={1196,1160,1160}, veteran=false</v>
      </c>
      <c r="BE434" s="21" t="str">
        <f>IF(F434&lt;&gt;"Not in the game (anymore)",IF(A434&lt;&gt;"",", setType="&amp;G434,"")&amp;IF(J434="true",", multiTrialSet=true",""),"")</f>
        <v>, setType=LIBSETS_SETTYPE_TRIAL</v>
      </c>
      <c r="BF434" s="21" t="str">
        <f t="shared" si="12"/>
        <v>, dropMechanic={LIBSETS_DROP_MECHANIC_TRIAL_BOSS}</v>
      </c>
      <c r="BG434" s="21" t="str">
        <f t="shared" si="13"/>
        <v>}, --Vrol\'s Command / Vrols Befehl   [Kyne's Aegis, Western Skyrim, Western Skyrim]</v>
      </c>
    </row>
    <row r="435" spans="1:59" x14ac:dyDescent="0.25">
      <c r="A435" s="5">
        <v>495</v>
      </c>
      <c r="B435" t="s">
        <v>1749</v>
      </c>
      <c r="C435" t="s">
        <v>2661</v>
      </c>
      <c r="D435" s="3">
        <f>A435</f>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110" t="s">
        <v>3352</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IF(A435="???","--","")&amp;IF(F435&lt;&gt;"Not in the game (anymore)",IF(A435&lt;&gt;"",CONCATENATE("[",A435,"] = {wayshrines={")&amp;IF(K435&lt;&gt;"",CONCATENATE(K435,","),"")&amp;IF(L435&lt;&gt;"",CONCATENATE(L435,","),"")&amp;IF(M435&lt;&gt;"",CONCATENATE(M435,","),"")&amp;CONCATENATE("}")&amp;IF(VALUE(N435)&gt;0,CONCATENATE(", traitsNeeded=",N435),"")&amp;CONCATENATE(", dlcId=",IF(T435&lt;&gt;"",T435,"DLC_BASE_GAME")),""),"")</f>
        <v>[495] = {wayshrines={434,434,434,}, dlcId=DLC_GREYMOOR</v>
      </c>
      <c r="BD435" s="21" t="str">
        <f>IF(F435&lt;&gt;"Not in the game (anymore)",IF(A435&lt;&gt;"",IF(Q435&lt;&gt;"",CONCATENATE(", zoneIds={",Q435),"")&amp;IF(Z435&lt;&gt;"",CONCATENATE(",",Z435),"")&amp;IF(AF435&lt;&gt;"",CONCATENATE(",",AF435),"")&amp;IF(AK435&lt;&gt;"",CONCATENATE(",",AK435),"")&amp;IF(AP435&lt;&gt;"",CONCATENATE(",",AP435),"")&amp;IF(AU435&lt;&gt;"",CONCATENATE(",",AU435),"")&amp;IF(Q435&lt;&gt;"",CONCATENATE("}",""),"")&amp;IF(OR(I435="true",I435="false",I435&lt;&gt;""), CONCATENATE(", veteran=", I435), ""),""),"")</f>
        <v>, zoneIds={1196,1160,1160}, veteran=true</v>
      </c>
      <c r="BE435" s="21" t="str">
        <f>IF(F435&lt;&gt;"Not in the game (anymore)",IF(A435&lt;&gt;"",", setType="&amp;G435,"")&amp;IF(J435="true",", multiTrialSet=true",""),"")</f>
        <v>, setType=LIBSETS_SETTYPE_TRIAL</v>
      </c>
      <c r="BF435" s="21" t="str">
        <f t="shared" si="12"/>
        <v>, dropMechanic={LIBSETS_DROP_MECHANIC_TRIAL_BOSS}</v>
      </c>
      <c r="BG435" s="21" t="str">
        <f t="shared" si="13"/>
        <v>}, --Perfected Vrol\'s Command / Vrols perfektionierter Befehl   [Kyne's Aegis, Western Skyrim, Western Skyrim]</v>
      </c>
    </row>
    <row r="436" spans="1:59" x14ac:dyDescent="0.25">
      <c r="A436" s="5">
        <v>496</v>
      </c>
      <c r="B436" t="s">
        <v>1750</v>
      </c>
      <c r="C436" t="s">
        <v>1751</v>
      </c>
      <c r="D436" s="3">
        <f>A436</f>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110" t="s">
        <v>3352</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IF(A436="???","--","")&amp;IF(F436&lt;&gt;"Not in the game (anymore)",IF(A436&lt;&gt;"",CONCATENATE("[",A436,"] = {wayshrines={")&amp;IF(K436&lt;&gt;"",CONCATENATE(K436,","),"")&amp;IF(L436&lt;&gt;"",CONCATENATE(L436,","),"")&amp;IF(M436&lt;&gt;"",CONCATENATE(M436,","),"")&amp;CONCATENATE("}")&amp;IF(VALUE(N436)&gt;0,CONCATENATE(", traitsNeeded=",N436),"")&amp;CONCATENATE(", dlcId=",IF(T436&lt;&gt;"",T436,"DLC_BASE_GAME")),""),"")</f>
        <v>[496] = {wayshrines={434,434,434,}, dlcId=DLC_GREYMOOR</v>
      </c>
      <c r="BD436" s="21" t="str">
        <f>IF(F436&lt;&gt;"Not in the game (anymore)",IF(A436&lt;&gt;"",IF(Q436&lt;&gt;"",CONCATENATE(", zoneIds={",Q436),"")&amp;IF(Z436&lt;&gt;"",CONCATENATE(",",Z436),"")&amp;IF(AF436&lt;&gt;"",CONCATENATE(",",AF436),"")&amp;IF(AK436&lt;&gt;"",CONCATENATE(",",AK436),"")&amp;IF(AP436&lt;&gt;"",CONCATENATE(",",AP436),"")&amp;IF(AU436&lt;&gt;"",CONCATENATE(",",AU436),"")&amp;IF(Q436&lt;&gt;"",CONCATENATE("}",""),"")&amp;IF(OR(I436="true",I436="false",I436&lt;&gt;""), CONCATENATE(", veteran=", I436), ""),""),"")</f>
        <v>, zoneIds={1196,1160,1160}, veteran=false</v>
      </c>
      <c r="BE436" s="21" t="str">
        <f>IF(F436&lt;&gt;"Not in the game (anymore)",IF(A436&lt;&gt;"",", setType="&amp;G436,"")&amp;IF(J436="true",", multiTrialSet=true",""),"")</f>
        <v>, setType=LIBSETS_SETTYPE_TRIAL</v>
      </c>
      <c r="BF436" s="21" t="str">
        <f t="shared" si="12"/>
        <v>, dropMechanic={LIBSETS_DROP_MECHANIC_TRIAL_BOSS}</v>
      </c>
      <c r="BG436" s="21" t="str">
        <f t="shared" si="13"/>
        <v>}, --Roaring Opportunist / Brüllender Opportunist   [Kyne's Aegis, Western Skyrim, Western Skyrim]</v>
      </c>
    </row>
    <row r="437" spans="1:59" x14ac:dyDescent="0.25">
      <c r="A437" s="5">
        <v>497</v>
      </c>
      <c r="B437" t="s">
        <v>1752</v>
      </c>
      <c r="C437" t="s">
        <v>1753</v>
      </c>
      <c r="D437" s="3">
        <f>A437</f>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110" t="s">
        <v>3352</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IF(A437="???","--","")&amp;IF(F437&lt;&gt;"Not in the game (anymore)",IF(A437&lt;&gt;"",CONCATENATE("[",A437,"] = {wayshrines={")&amp;IF(K437&lt;&gt;"",CONCATENATE(K437,","),"")&amp;IF(L437&lt;&gt;"",CONCATENATE(L437,","),"")&amp;IF(M437&lt;&gt;"",CONCATENATE(M437,","),"")&amp;CONCATENATE("}")&amp;IF(VALUE(N437)&gt;0,CONCATENATE(", traitsNeeded=",N437),"")&amp;CONCATENATE(", dlcId=",IF(T437&lt;&gt;"",T437,"DLC_BASE_GAME")),""),"")</f>
        <v>[497] = {wayshrines={434,434,434,}, dlcId=DLC_GREYMOOR</v>
      </c>
      <c r="BD437" s="21" t="str">
        <f>IF(F437&lt;&gt;"Not in the game (anymore)",IF(A437&lt;&gt;"",IF(Q437&lt;&gt;"",CONCATENATE(", zoneIds={",Q437),"")&amp;IF(Z437&lt;&gt;"",CONCATENATE(",",Z437),"")&amp;IF(AF437&lt;&gt;"",CONCATENATE(",",AF437),"")&amp;IF(AK437&lt;&gt;"",CONCATENATE(",",AK437),"")&amp;IF(AP437&lt;&gt;"",CONCATENATE(",",AP437),"")&amp;IF(AU437&lt;&gt;"",CONCATENATE(",",AU437),"")&amp;IF(Q437&lt;&gt;"",CONCATENATE("}",""),"")&amp;IF(OR(I437="true",I437="false",I437&lt;&gt;""), CONCATENATE(", veteran=", I437), ""),""),"")</f>
        <v>, zoneIds={1196,1160,1160}, veteran=true</v>
      </c>
      <c r="BE437" s="21" t="str">
        <f>IF(F437&lt;&gt;"Not in the game (anymore)",IF(A437&lt;&gt;"",", setType="&amp;G437,"")&amp;IF(J437="true",", multiTrialSet=true",""),"")</f>
        <v>, setType=LIBSETS_SETTYPE_TRIAL</v>
      </c>
      <c r="BF437" s="21" t="str">
        <f t="shared" si="12"/>
        <v>, dropMechanic={LIBSETS_DROP_MECHANIC_TRIAL_BOSS}</v>
      </c>
      <c r="BG437" s="21" t="str">
        <f t="shared" si="13"/>
        <v>}, --Perfected Roaring Opportunist / Perfektionierter brüllender Opportunist   [Kyne's Aegis, Western Skyrim, Western Skyrim]</v>
      </c>
    </row>
    <row r="438" spans="1:59" x14ac:dyDescent="0.25">
      <c r="A438" s="5">
        <v>498</v>
      </c>
      <c r="B438" t="s">
        <v>1754</v>
      </c>
      <c r="C438" t="s">
        <v>2662</v>
      </c>
      <c r="D438" s="3">
        <f>A438</f>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110" t="s">
        <v>3352</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B438" s="44"/>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IF(A438="???","--","")&amp;IF(F438&lt;&gt;"Not in the game (anymore)",IF(A438&lt;&gt;"",CONCATENATE("[",A438,"] = {wayshrines={")&amp;IF(K438&lt;&gt;"",CONCATENATE(K438,","),"")&amp;IF(L438&lt;&gt;"",CONCATENATE(L438,","),"")&amp;IF(M438&lt;&gt;"",CONCATENATE(M438,","),"")&amp;CONCATENATE("}")&amp;IF(VALUE(N438)&gt;0,CONCATENATE(", traitsNeeded=",N438),"")&amp;CONCATENATE(", dlcId=",IF(T438&lt;&gt;"",T438,"DLC_BASE_GAME")),""),"")</f>
        <v>[498] = {wayshrines={434,434,434,}, dlcId=DLC_GREYMOOR</v>
      </c>
      <c r="BD438" s="21" t="str">
        <f>IF(F438&lt;&gt;"Not in the game (anymore)",IF(A438&lt;&gt;"",IF(Q438&lt;&gt;"",CONCATENATE(", zoneIds={",Q438),"")&amp;IF(Z438&lt;&gt;"",CONCATENATE(",",Z438),"")&amp;IF(AF438&lt;&gt;"",CONCATENATE(",",AF438),"")&amp;IF(AK438&lt;&gt;"",CONCATENATE(",",AK438),"")&amp;IF(AP438&lt;&gt;"",CONCATENATE(",",AP438),"")&amp;IF(AU438&lt;&gt;"",CONCATENATE(",",AU438),"")&amp;IF(Q438&lt;&gt;"",CONCATENATE("}",""),"")&amp;IF(OR(I438="true",I438="false",I438&lt;&gt;""), CONCATENATE(", veteran=", I438), ""),""),"")</f>
        <v>, zoneIds={1196,1160,1160}, veteran=false</v>
      </c>
      <c r="BE438" s="21" t="str">
        <f>IF(F438&lt;&gt;"Not in the game (anymore)",IF(A438&lt;&gt;"",", setType="&amp;G438,"")&amp;IF(J438="true",", multiTrialSet=true",""),"")</f>
        <v>, setType=LIBSETS_SETTYPE_TRIAL</v>
      </c>
      <c r="BF438" s="21" t="str">
        <f t="shared" si="12"/>
        <v>, dropMechanic={LIBSETS_DROP_MECHANIC_TRIAL_BOSS}</v>
      </c>
      <c r="BG438" s="21" t="str">
        <f t="shared" si="13"/>
        <v>}, --Yandir\'s Might / Yandirs Macht   [Kyne's Aegis, Western Skyrim, Western Skyrim]</v>
      </c>
    </row>
    <row r="439" spans="1:59" x14ac:dyDescent="0.25">
      <c r="A439" s="5">
        <v>499</v>
      </c>
      <c r="B439" t="s">
        <v>1755</v>
      </c>
      <c r="C439" t="s">
        <v>2663</v>
      </c>
      <c r="D439" s="3">
        <f>A439</f>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110" t="s">
        <v>3352</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IF(A439="???","--","")&amp;IF(F439&lt;&gt;"Not in the game (anymore)",IF(A439&lt;&gt;"",CONCATENATE("[",A439,"] = {wayshrines={")&amp;IF(K439&lt;&gt;"",CONCATENATE(K439,","),"")&amp;IF(L439&lt;&gt;"",CONCATENATE(L439,","),"")&amp;IF(M439&lt;&gt;"",CONCATENATE(M439,","),"")&amp;CONCATENATE("}")&amp;IF(VALUE(N439)&gt;0,CONCATENATE(", traitsNeeded=",N439),"")&amp;CONCATENATE(", dlcId=",IF(T439&lt;&gt;"",T439,"DLC_BASE_GAME")),""),"")</f>
        <v>[499] = {wayshrines={434,434,434,}, dlcId=DLC_GREYMOOR</v>
      </c>
      <c r="BD439" s="21" t="str">
        <f>IF(F439&lt;&gt;"Not in the game (anymore)",IF(A439&lt;&gt;"",IF(Q439&lt;&gt;"",CONCATENATE(", zoneIds={",Q439),"")&amp;IF(Z439&lt;&gt;"",CONCATENATE(",",Z439),"")&amp;IF(AF439&lt;&gt;"",CONCATENATE(",",AF439),"")&amp;IF(AK439&lt;&gt;"",CONCATENATE(",",AK439),"")&amp;IF(AP439&lt;&gt;"",CONCATENATE(",",AP439),"")&amp;IF(AU439&lt;&gt;"",CONCATENATE(",",AU439),"")&amp;IF(Q439&lt;&gt;"",CONCATENATE("}",""),"")&amp;IF(OR(I439="true",I439="false",I439&lt;&gt;""), CONCATENATE(", veteran=", I439), ""),""),"")</f>
        <v>, zoneIds={1196,1160,1160}, veteran=true</v>
      </c>
      <c r="BE439" s="21" t="str">
        <f>IF(F439&lt;&gt;"Not in the game (anymore)",IF(A439&lt;&gt;"",", setType="&amp;G439,"")&amp;IF(J439="true",", multiTrialSet=true",""),"")</f>
        <v>, setType=LIBSETS_SETTYPE_TRIAL</v>
      </c>
      <c r="BF439" s="21" t="str">
        <f t="shared" si="12"/>
        <v>, dropMechanic={LIBSETS_DROP_MECHANIC_TRIAL_BOSS}</v>
      </c>
      <c r="BG439" s="21" t="str">
        <f t="shared" si="13"/>
        <v>}, --Perfected Yandir\'s Might / Yandirs perfektionierte Macht   [Kyne's Aegis, Western Skyrim, Western Skyrim]</v>
      </c>
    </row>
    <row r="440" spans="1:59" x14ac:dyDescent="0.25">
      <c r="A440" s="5">
        <v>500</v>
      </c>
      <c r="B440" t="s">
        <v>1756</v>
      </c>
      <c r="C440" t="s">
        <v>2664</v>
      </c>
      <c r="D440" s="3">
        <f>A440</f>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IF(A440="???","--","")&amp;IF(F440&lt;&gt;"Not in the game (anymore)",IF(A440&lt;&gt;"",CONCATENATE("[",A440,"] = {wayshrines={")&amp;IF(K440&lt;&gt;"",CONCATENATE(K440,","),"")&amp;IF(L440&lt;&gt;"",CONCATENATE(L440,","),"")&amp;IF(M440&lt;&gt;"",CONCATENATE(M440,","),"")&amp;CONCATENATE("}")&amp;IF(VALUE(N440)&gt;0,CONCATENATE(", traitsNeeded=",N440),"")&amp;CONCATENATE(", dlcId=",IF(T440&lt;&gt;"",T440,"DLC_BASE_GAME")),""),"")</f>
        <v/>
      </c>
      <c r="BD440" s="21" t="str">
        <f>IF(F440&lt;&gt;"Not in the game (anymore)",IF(A440&lt;&gt;"",IF(Q440&lt;&gt;"",CONCATENATE(", zoneIds={",Q440),"")&amp;IF(Z440&lt;&gt;"",CONCATENATE(",",Z440),"")&amp;IF(AF440&lt;&gt;"",CONCATENATE(",",AF440),"")&amp;IF(AK440&lt;&gt;"",CONCATENATE(",",AK440),"")&amp;IF(AP440&lt;&gt;"",CONCATENATE(",",AP440),"")&amp;IF(AU440&lt;&gt;"",CONCATENATE(",",AU440),"")&amp;IF(Q440&lt;&gt;"",CONCATENATE("}",""),"")&amp;IF(OR(I440="true",I440="false",I440&lt;&gt;""), CONCATENATE(", veteran=", I440), ""),""),"")</f>
        <v/>
      </c>
      <c r="BE440" s="21" t="str">
        <f>IF(F440&lt;&gt;"Not in the game (anymore)",IF(A440&lt;&gt;"",", setType="&amp;G440,"")&amp;IF(J440="true",", multiTrialSet=true",""),"")</f>
        <v/>
      </c>
      <c r="BF440" s="21" t="str">
        <f t="shared" si="12"/>
        <v/>
      </c>
      <c r="BG440" s="21" t="str">
        <f t="shared" si="13"/>
        <v/>
      </c>
    </row>
    <row r="441" spans="1:59" x14ac:dyDescent="0.25">
      <c r="A441" s="5">
        <v>501</v>
      </c>
      <c r="B441" t="s">
        <v>1758</v>
      </c>
      <c r="C441" t="s">
        <v>1757</v>
      </c>
      <c r="D441" s="3">
        <f>A441</f>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13"/>
      <c r="X441" s="113"/>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3300</v>
      </c>
      <c r="AC441" s="43" t="s">
        <v>3329</v>
      </c>
      <c r="AD441" s="43" t="s">
        <v>3330</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3300</v>
      </c>
      <c r="AI441" s="43" t="s">
        <v>3331</v>
      </c>
      <c r="AJ441" s="43" t="s">
        <v>3332</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3306</v>
      </c>
      <c r="AS441" s="43" t="s">
        <v>3333</v>
      </c>
      <c r="AT441" s="43" t="s">
        <v>3334</v>
      </c>
      <c r="AU441" s="3" t="str">
        <f>IF(AND(G441&lt;&gt;"LIBSETS_SETTYPE_BATTLEGROUND",G441&lt;&gt;"LIBSETS_SETTYPE_SPECIAL"),IF(AV441&lt;&gt;"",VLOOKUP(AV441,'ESO zone constants'!$D$3:$H$4953,5,FALSE),""),"")</f>
        <v/>
      </c>
      <c r="AV441" s="39"/>
      <c r="AW441" s="44"/>
      <c r="AX441" s="43"/>
      <c r="AY441" s="43"/>
      <c r="AZ441" s="85" t="s">
        <v>2673</v>
      </c>
      <c r="BA441" s="37" t="s">
        <v>3264</v>
      </c>
      <c r="BB441" s="37" t="s">
        <v>3264</v>
      </c>
      <c r="BC441" s="21" t="str">
        <f>IF(A441="???","--","")&amp;IF(F441&lt;&gt;"Not in the game (anymore)",IF(A441&lt;&gt;"",CONCATENATE("[",A441,"] = {wayshrines={")&amp;IF(K441&lt;&gt;"",CONCATENATE(K441,","),"")&amp;IF(L441&lt;&gt;"",CONCATENATE(L441,","),"")&amp;IF(M441&lt;&gt;"",CONCATENATE(M441,","),"")&amp;CONCATENATE("}")&amp;IF(VALUE(N441)&gt;0,CONCATENATE(", traitsNeeded=",N441),"")&amp;CONCATENATE(", dlcId=",IF(T441&lt;&gt;"",T441,"DLC_BASE_GAME")),""),"")</f>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amp;IF(OR(I441="true",I441="false",I441&lt;&gt;""), CONCATENATE(", veteran=", I441), ""),""),"")</f>
        <v>, zoneIds={381,1027,534,1020,1027}, veteran=false</v>
      </c>
      <c r="BE441" s="21" t="str">
        <f>IF(F441&lt;&gt;"Not in the game (anymore)",IF(A441&lt;&gt;"",", setType="&amp;G441,"")&amp;IF(J441="true",", multiTrialSet=true",""),"")</f>
        <v>, setType=LIBSETS_SETTYPE_MYTHIC</v>
      </c>
      <c r="BF441" s="21" t="str">
        <f t="shared" si="12"/>
        <v>, dropMechanic={LIBSETS_DROP_MECHANIC_OVERLAND_WORLDBOSS,LIBSETS_DROP_MECHANIC_FISHING_HOLE,LIBSETS_DROP_MECHANIC_FISHING_HOLE,LIBSETS_DROP_MECHANIC_OVERLAND_WORLDBOSS,LIBSETS_DROP_MECHANIC_OVERLAND_LOOT}, dropMechanicNames={['en']={'Mystic','Saltwater','Psijic Portals',},['de']={'Mystisch','Salzwasser','Psijic Portale',},}</v>
      </c>
      <c r="BG441" s="21" t="str">
        <f t="shared" si="13"/>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A442</f>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IF(A442="???","--","")&amp;IF(F442&lt;&gt;"Not in the game (anymore)",IF(A442&lt;&gt;"",CONCATENATE("[",A442,"] = {wayshrines={")&amp;IF(K442&lt;&gt;"",CONCATENATE(K442,","),"")&amp;IF(L442&lt;&gt;"",CONCATENATE(L442,","),"")&amp;IF(M442&lt;&gt;"",CONCATENATE(M442,","),"")&amp;CONCATENATE("}")&amp;IF(VALUE(N442)&gt;0,CONCATENATE(", traitsNeeded=",N442),"")&amp;CONCATENATE(", dlcId=",IF(T442&lt;&gt;"",T442,"DLC_BASE_GAME")),""),"")</f>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IF(F442&lt;&gt;"Not in the game (anymore)",IF(A442&lt;&gt;"",", setType="&amp;G442,"")&amp;IF(J442="true",", multiTrialSet=true",""),"")</f>
        <v/>
      </c>
      <c r="BF442" s="21" t="str">
        <f t="shared" si="12"/>
        <v/>
      </c>
      <c r="BG442" s="21" t="str">
        <f t="shared" si="13"/>
        <v/>
      </c>
    </row>
    <row r="443" spans="1:59" x14ac:dyDescent="0.25">
      <c r="A443" s="5">
        <v>503</v>
      </c>
      <c r="B443" t="s">
        <v>1760</v>
      </c>
      <c r="C443" t="s">
        <v>1761</v>
      </c>
      <c r="D443" s="3">
        <f>A443</f>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13"/>
      <c r="X443" s="113"/>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3261</v>
      </c>
      <c r="BB443" s="37" t="s">
        <v>3261</v>
      </c>
      <c r="BC443" s="21" t="str">
        <f>IF(A443="???","--","")&amp;IF(F443&lt;&gt;"Not in the game (anymore)",IF(A443&lt;&gt;"",CONCATENATE("[",A443,"] = {wayshrines={")&amp;IF(K443&lt;&gt;"",CONCATENATE(K443,","),"")&amp;IF(L443&lt;&gt;"",CONCATENATE(L443,","),"")&amp;IF(M443&lt;&gt;"",CONCATENATE(M443,","),"")&amp;CONCATENATE("}")&amp;IF(VALUE(N443)&gt;0,CONCATENATE(", traitsNeeded=",N443),"")&amp;CONCATENATE(", dlcId=",IF(T443&lt;&gt;"",T443,"DLC_BASE_GAME")),""),"")</f>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amp;IF(OR(I443="true",I443="false",I443&lt;&gt;""), CONCATENATE(", veteran=", I443), ""),""),"")</f>
        <v>, zoneIds={3,726,58,931,108,726}, veteran=false</v>
      </c>
      <c r="BE443" s="21" t="str">
        <f>IF(F443&lt;&gt;"Not in the game (anymore)",IF(A443&lt;&gt;"",", setType="&amp;G443,"")&amp;IF(J443="true",", multiTrialSet=true",""),"")</f>
        <v>, setType=LIBSETS_SETTYPE_MYTHIC</v>
      </c>
      <c r="BF443" s="21" t="str">
        <f t="shared" si="12"/>
        <v>, dropMechanic={LIBSETS_DROP_MECHANIC_OVERLAND_BOSS_PUBLIC_DUNGEON,LIBSETS_DROP_MECHANIC_OVERLAND_BOSS_DELVE,LIBSETS_DROP_MECHANIC_OVERLAND_WORLDBOSS,LIBSETS_DROP_MECHANIC_MONSTER_NAME,LIBSETS_DROP_MECHANIC_OVERLAND_WORLDBOSS,LIBSETS_DROP_MECHANIC_OVERLAND_WORLDBOSS}, dropMechanicNames={['en']={'Canonreeve Oraneth',},['de']={'Canonreeve Oraneth',},}</v>
      </c>
      <c r="BG443" s="21" t="str">
        <f t="shared" si="13"/>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A444</f>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IF(A444="???","--","")&amp;IF(F444&lt;&gt;"Not in the game (anymore)",IF(A444&lt;&gt;"",CONCATENATE("[",A444,"] = {wayshrines={")&amp;IF(K444&lt;&gt;"",CONCATENATE(K444,","),"")&amp;IF(L444&lt;&gt;"",CONCATENATE(L444,","),"")&amp;IF(M444&lt;&gt;"",CONCATENATE(M444,","),"")&amp;CONCATENATE("}")&amp;IF(VALUE(N444)&gt;0,CONCATENATE(", traitsNeeded=",N444),"")&amp;CONCATENATE(", dlcId=",IF(T444&lt;&gt;"",T444,"DLC_BASE_GAME")),""),"")</f>
        <v/>
      </c>
      <c r="BD444" s="21" t="str">
        <f>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IF(F444&lt;&gt;"Not in the game (anymore)",IF(A444&lt;&gt;"",", setType="&amp;G444,"")&amp;IF(J444="true",", multiTrialSet=true",""),"")</f>
        <v/>
      </c>
      <c r="BF444" s="21" t="str">
        <f t="shared" si="12"/>
        <v/>
      </c>
      <c r="BG444" s="21" t="str">
        <f t="shared" si="13"/>
        <v/>
      </c>
    </row>
    <row r="445" spans="1:59" x14ac:dyDescent="0.25">
      <c r="A445" s="5">
        <v>505</v>
      </c>
      <c r="B445" t="s">
        <v>1764</v>
      </c>
      <c r="C445" t="s">
        <v>1763</v>
      </c>
      <c r="D445" s="3">
        <f>A445</f>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3335</v>
      </c>
      <c r="AT445" s="43" t="s">
        <v>3335</v>
      </c>
      <c r="AU445" s="3" t="str">
        <f>IF(AND(G445&lt;&gt;"LIBSETS_SETTYPE_BATTLEGROUND",G445&lt;&gt;"LIBSETS_SETTYPE_SPECIAL"),IF(AV445&lt;&gt;"",VLOOKUP(AV445,'ESO zone constants'!$D$3:$H$4953,5,FALSE),""),"")</f>
        <v/>
      </c>
      <c r="AW445" s="44"/>
      <c r="AX445" s="43"/>
      <c r="AY445" s="43"/>
      <c r="AZ445" s="85" t="s">
        <v>2673</v>
      </c>
      <c r="BA445" s="37" t="s">
        <v>3265</v>
      </c>
      <c r="BB445" s="37" t="s">
        <v>3265</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IF(F445&lt;&gt;"Not in the game (anymore)",IF(A445&lt;&gt;"",IF(Q445&lt;&gt;"",CONCATENATE(", zoneIds={",Q445),"")&amp;IF(Z445&lt;&gt;"",CONCATENATE(",",Z445),"")&amp;IF(AF445&lt;&gt;"",CONCATENATE(",",AF445),"")&amp;IF(AK445&lt;&gt;"",CONCATENATE(",",AK445),"")&amp;IF(AP445&lt;&gt;"",CONCATENATE(",",AP445),"")&amp;IF(AU445&lt;&gt;"",CONCATENATE(",",AU445),"")&amp;IF(Q445&lt;&gt;"",CONCATENATE("}",""),"")&amp;IF(OR(I445="true",I445="false",I445&lt;&gt;""), CONCATENATE(", veteran=", I445), ""),""),"")</f>
        <v>, zoneIds={104,57,92,216,888}, veteran=false</v>
      </c>
      <c r="BE445" s="21" t="str">
        <f>IF(F445&lt;&gt;"Not in the game (anymore)",IF(A445&lt;&gt;"",", setType="&amp;G445,"")&amp;IF(J445="true",", multiTrialSet=true",""),"")</f>
        <v>, setType=LIBSETS_SETTYPE_MYTHIC</v>
      </c>
      <c r="BF445" s="21" t="str">
        <f t="shared" si="12"/>
        <v>, dropMechanic={LIBSETS_DROP_MECHANIC_OVERLAND_WORLDBOSS,LIBSETS_DROP_MECHANIC_OVERLAND_WORLDBOSS,LIBSETS_DROP_MECHANIC_MONSTER_NAME,LIBSETS_DROP_MECHANIC_OVERLAND_BOSS_PUBLIC_DUNGEON,LIBSETS_DROP_MECHANIC_OVERLAND_CHEST}, dropMechanicNames={['en']={'Captain Blackheart','Anka-Ra Burial Site, Iron Orc Nirncrux Mine',},['de']={'Captain Blackheart','Anka-Ra Burial Site, Iron Orc Nirncrux Mine',},}</v>
      </c>
      <c r="BG445" s="21" t="str">
        <f t="shared" si="13"/>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A446</f>
        <v>506</v>
      </c>
      <c r="G446" s="8" t="s">
        <v>1475</v>
      </c>
      <c r="I446" t="s">
        <v>91</v>
      </c>
      <c r="J446" t="s">
        <v>91</v>
      </c>
      <c r="K446">
        <v>430</v>
      </c>
      <c r="L446">
        <v>430</v>
      </c>
      <c r="M446">
        <v>430</v>
      </c>
      <c r="N446">
        <v>3</v>
      </c>
      <c r="Q446" s="3">
        <f>IF(AND(G446&lt;&gt;"LIBSETS_SETTYPE_BATTLEGROUND",G446&lt;&gt;"LIBSETS_SETTYPE_SPECIAL"), IF(R446&lt;&gt;"",VLOOKUP(R446,'ESO zone constants'!$D$3:$H$10001,5,FALSE),""),"")</f>
        <v>0</v>
      </c>
      <c r="R446" t="str">
        <f>IF(AND(O446&lt;&gt;"",NOT(ISERROR(O446))),O446,
IF(AND(P446&lt;&gt;"",ISNUMBER(P446),P446&gt;0,NOT(ISNA(P446))),VLOOKUP(P446,'ESO zone constants'!$A$3:$D$9999,4,FALSE),
IF(AND(K446&lt;&gt;"",K446&gt;0,NOT(ISERROR(K446))),VLOOKUP(K446,'ESO dumped WayshrineInfo'!$K$3:$N$9999,4,FALSE),"")))</f>
        <v>Tamriel Map</v>
      </c>
      <c r="T446" s="19" t="str">
        <f>IF(AND(S446&lt;&gt;"",NOT(ISERROR(S446))),S446,IF(Q446&lt;&gt;"",IF(NOT(ISERROR(VLOOKUP(Q446,'ESO Dungeon constants'!$D$3:$H$9999,5,FALSE))),VLOOKUP(Q446,'ESO Dungeon constants'!$D$3:$I$9999,6,FALSE),VLOOKUP(Q446,'ESO zone constants'!$H$3:$K$9987,4,FALSE)),""))</f>
        <v>DLC_BASE_GAME</v>
      </c>
      <c r="U446" s="3" t="str">
        <f>IF(T446&lt;&gt;"",VLOOKUP(T446,'LibSets constants'!$B$4:$C$1003,2,FALSE),"")</f>
        <v>Included in base game</v>
      </c>
      <c r="Y446" s="65"/>
      <c r="Z446" s="3">
        <f>IF(AND(G446&lt;&gt;"LIBSETS_SETTYPE_BATTLEGROUND",G446&lt;&gt;"LIBSETS_SETTYPE_SPECIAL"),
IF(AND(Y446&lt;&gt;"",ISNUMBER(Y446),NOT(ISNA(Y446))),Y446,
   IF(AND(L446&lt;&gt;"",ISNUMBER(L446),L446&gt;0,NOT(ISNA(L446))),VLOOKUP(L446,'ESO dumped WayshrineInfo'!$K$3:$L$9999,2,FALSE),"")
),"")</f>
        <v>0</v>
      </c>
      <c r="AA446" t="str">
        <f>IF(AND(Z446&lt;&gt;"",ISNUMBER(Z446),NOT(ISNA(Z446))),VLOOKUP(Z446,'ESO zone constants'!$A$3:$D$9999,4,FALSE),"")</f>
        <v>Tamriel Map</v>
      </c>
      <c r="AC446" s="43" t="str">
        <f>IF(AB446&lt;&gt;"",IF(AB446&lt;&gt;"LIBSETS_DROP_MECHANIC_MONSTER_NAME",VLOOKUP(AB446,'LibSets constants'!$I$4:$L$1003,3,FALSE),""),"")</f>
        <v/>
      </c>
      <c r="AD446" s="43" t="str">
        <f>IF(AB446&lt;&gt;"",IF(AB446&lt;&gt;"LIBSETS_DROP_MECHANIC_MONSTER_NAME",VLOOKUP(AB446,'LibSets constants'!$I$4:$L$1003,4,FALSE),""),"")</f>
        <v/>
      </c>
      <c r="AE446" s="43"/>
      <c r="AF446" s="3">
        <f>IF(AND(G446&lt;&gt;"LIBSETS_SETTYPE_BATTLEGROUND",G446&lt;&gt;"LIBSETS_SETTYPE_SPECIAL"),
IF(AND(AE446&lt;&gt;"",ISNUMBER(AE446),NOT(ISNA(AE446))),AE446,
   IF(AND(M446&lt;&gt;"",ISNUMBER(M446),M446&gt;0,NOT(ISNA(M446))),VLOOKUP(M446,'ESO dumped WayshrineInfo'!$K$3:$L$9999,2,FALSE),"")
),"")</f>
        <v>0</v>
      </c>
      <c r="AG446" t="str">
        <f>IF(AND(AF446&lt;&gt;"",ISNUMBER(AF446),NOT(ISNA(AF446))),VLOOKUP(AF446,'ESO zone constants'!$A$3:$D$9999,4,FALSE),"")</f>
        <v>Tamriel Map</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dlcId=DLC_BASE_GAME</v>
      </c>
      <c r="BD446" s="21" t="str">
        <f>IF(F446&lt;&gt;"Not in the game (anymore)",IF(A446&lt;&gt;"",IF(Q446&lt;&gt;"",CONCATENATE(", zoneIds={",Q446),"")&amp;IF(Z446&lt;&gt;"",CONCATENATE(",",Z446),"")&amp;IF(AF446&lt;&gt;"",CONCATENATE(",",AF446),"")&amp;IF(AK446&lt;&gt;"",CONCATENATE(",",AK446),"")&amp;IF(AP446&lt;&gt;"",CONCATENATE(",",AP446),"")&amp;IF(AU446&lt;&gt;"",CONCATENATE(",",AU446),"")&amp;IF(Q446&lt;&gt;"",CONCATENATE("}",""),"")&amp;IF(OR(I446="true",I446="false",I446&lt;&gt;""), CONCATENATE(", veteran=", I446), ""),""),"")</f>
        <v>, zoneIds={0,0,0}, veteran=false</v>
      </c>
      <c r="BE446" s="21" t="str">
        <f>IF(F446&lt;&gt;"Not in the game (anymore)",IF(A446&lt;&gt;"",", setType="&amp;G446,"")&amp;IF(J446="true",", multiTrialSet=true",""),"")</f>
        <v>, setType=LIBSETS_SETTYPE_CRAFTED</v>
      </c>
      <c r="BF446" s="21" t="str">
        <f t="shared" si="12"/>
        <v/>
      </c>
      <c r="BG446" s="21" t="str">
        <f t="shared" si="13"/>
        <v>}, --Spell Parasite / Magieparasit   [Tamriel Map, Tamriel Map, Tamriel Map]</v>
      </c>
    </row>
    <row r="447" spans="1:59" ht="15" customHeight="1" x14ac:dyDescent="0.25">
      <c r="A447" s="86">
        <v>509</v>
      </c>
      <c r="B447" s="87" t="s">
        <v>1767</v>
      </c>
      <c r="C447" t="s">
        <v>1767</v>
      </c>
      <c r="D447" s="3">
        <f>A447</f>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IF(A447="???","--","")&amp;IF(F447&lt;&gt;"Not in the game (anymore)",IF(A447&lt;&gt;"",CONCATENATE("[",A447,"] = {wayshrines={")&amp;IF(K447&lt;&gt;"",CONCATENATE(K447,","),"")&amp;IF(L447&lt;&gt;"",CONCATENATE(L447,","),"")&amp;IF(M447&lt;&gt;"",CONCATENATE(M447,","),"")&amp;CONCATENATE("}")&amp;IF(VALUE(N447)&gt;0,CONCATENATE(", traitsNeeded=",N447),"")&amp;CONCATENATE(", dlcId=",IF(T447&lt;&gt;"",T447,"DLC_BASE_GAME")),""),"")</f>
        <v/>
      </c>
      <c r="BD447" s="21" t="str">
        <f>IF(F447&lt;&gt;"Not in the game (anymore)",IF(A447&lt;&gt;"",IF(Q447&lt;&gt;"",CONCATENATE(", zoneIds={",Q447),"")&amp;IF(Z447&lt;&gt;"",CONCATENATE(",",Z447),"")&amp;IF(AF447&lt;&gt;"",CONCATENATE(",",AF447),"")&amp;IF(AK447&lt;&gt;"",CONCATENATE(",",AK447),"")&amp;IF(AP447&lt;&gt;"",CONCATENATE(",",AP447),"")&amp;IF(AU447&lt;&gt;"",CONCATENATE(",",AU447),"")&amp;IF(Q447&lt;&gt;"",CONCATENATE("}",""),"")&amp;IF(OR(I447="true",I447="false",I447&lt;&gt;""), CONCATENATE(", veteran=", I447), ""),""),"")</f>
        <v/>
      </c>
      <c r="BE447" s="21" t="str">
        <f>IF(F447&lt;&gt;"Not in the game (anymore)",IF(A447&lt;&gt;"",", setType="&amp;G447,"")&amp;IF(J447="true",", multiTrialSet=true",""),"")</f>
        <v/>
      </c>
      <c r="BF447" s="21" t="str">
        <f t="shared" si="12"/>
        <v/>
      </c>
      <c r="BG447" s="21" t="str">
        <f t="shared" si="13"/>
        <v/>
      </c>
    </row>
    <row r="448" spans="1:59" ht="15" customHeight="1" x14ac:dyDescent="0.25">
      <c r="A448" s="86">
        <v>510</v>
      </c>
      <c r="B448" s="87" t="s">
        <v>1768</v>
      </c>
      <c r="C448" t="s">
        <v>1768</v>
      </c>
      <c r="D448" s="3">
        <f>A448</f>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IF(A448="???","--","")&amp;IF(F448&lt;&gt;"Not in the game (anymore)",IF(A448&lt;&gt;"",CONCATENATE("[",A448,"] = {wayshrines={")&amp;IF(K448&lt;&gt;"",CONCATENATE(K448,","),"")&amp;IF(L448&lt;&gt;"",CONCATENATE(L448,","),"")&amp;IF(M448&lt;&gt;"",CONCATENATE(M448,","),"")&amp;CONCATENATE("}")&amp;IF(VALUE(N448)&gt;0,CONCATENATE(", traitsNeeded=",N448),"")&amp;CONCATENATE(", dlcId=",IF(T448&lt;&gt;"",T448,"DLC_BASE_GAME")),""),"")</f>
        <v/>
      </c>
      <c r="BD448" s="21" t="str">
        <f>IF(F448&lt;&gt;"Not in the game (anymore)",IF(A448&lt;&gt;"",IF(Q448&lt;&gt;"",CONCATENATE(", zoneIds={",Q448),"")&amp;IF(Z448&lt;&gt;"",CONCATENATE(",",Z448),"")&amp;IF(AF448&lt;&gt;"",CONCATENATE(",",AF448),"")&amp;IF(AK448&lt;&gt;"",CONCATENATE(",",AK448),"")&amp;IF(AP448&lt;&gt;"",CONCATENATE(",",AP448),"")&amp;IF(AU448&lt;&gt;"",CONCATENATE(",",AU448),"")&amp;IF(Q448&lt;&gt;"",CONCATENATE("}",""),"")&amp;IF(OR(I448="true",I448="false",I448&lt;&gt;""), CONCATENATE(", veteran=", I448), ""),""),"")</f>
        <v/>
      </c>
      <c r="BE448" s="21" t="str">
        <f>IF(F448&lt;&gt;"Not in the game (anymore)",IF(A448&lt;&gt;"",", setType="&amp;G448,"")&amp;IF(J448="true",", multiTrialSet=true",""),"")</f>
        <v/>
      </c>
      <c r="BF448" s="21" t="str">
        <f t="shared" si="12"/>
        <v/>
      </c>
      <c r="BG448" s="21" t="str">
        <f t="shared" si="13"/>
        <v/>
      </c>
    </row>
    <row r="449" spans="1:59" ht="15" customHeight="1" x14ac:dyDescent="0.25">
      <c r="A449" s="86">
        <v>511</v>
      </c>
      <c r="B449" s="87" t="s">
        <v>1769</v>
      </c>
      <c r="C449" t="s">
        <v>1769</v>
      </c>
      <c r="D449" s="3">
        <f>A449</f>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IF(A449="???","--","")&amp;IF(F449&lt;&gt;"Not in the game (anymore)",IF(A449&lt;&gt;"",CONCATENATE("[",A449,"] = {wayshrines={")&amp;IF(K449&lt;&gt;"",CONCATENATE(K449,","),"")&amp;IF(L449&lt;&gt;"",CONCATENATE(L449,","),"")&amp;IF(M449&lt;&gt;"",CONCATENATE(M449,","),"")&amp;CONCATENATE("}")&amp;IF(VALUE(N449)&gt;0,CONCATENATE(", traitsNeeded=",N449),"")&amp;CONCATENATE(", dlcId=",IF(T449&lt;&gt;"",T449,"DLC_BASE_GAME")),""),"")</f>
        <v/>
      </c>
      <c r="BD449" s="21" t="str">
        <f>IF(F449&lt;&gt;"Not in the game (anymore)",IF(A449&lt;&gt;"",IF(Q449&lt;&gt;"",CONCATENATE(", zoneIds={",Q449),"")&amp;IF(Z449&lt;&gt;"",CONCATENATE(",",Z449),"")&amp;IF(AF449&lt;&gt;"",CONCATENATE(",",AF449),"")&amp;IF(AK449&lt;&gt;"",CONCATENATE(",",AK449),"")&amp;IF(AP449&lt;&gt;"",CONCATENATE(",",AP449),"")&amp;IF(AU449&lt;&gt;"",CONCATENATE(",",AU449),"")&amp;IF(Q449&lt;&gt;"",CONCATENATE("}",""),"")&amp;IF(OR(I449="true",I449="false",I449&lt;&gt;""), CONCATENATE(", veteran=", I449), ""),""),"")</f>
        <v/>
      </c>
      <c r="BE449" s="21" t="str">
        <f>IF(F449&lt;&gt;"Not in the game (anymore)",IF(A449&lt;&gt;"",", setType="&amp;G449,"")&amp;IF(J449="true",", multiTrialSet=true",""),"")</f>
        <v/>
      </c>
      <c r="BF449" s="21" t="str">
        <f t="shared" si="12"/>
        <v/>
      </c>
      <c r="BG449" s="21" t="str">
        <f t="shared" si="13"/>
        <v/>
      </c>
    </row>
    <row r="450" spans="1:59" ht="15" customHeight="1" x14ac:dyDescent="0.25">
      <c r="A450" s="86">
        <v>512</v>
      </c>
      <c r="B450" s="87" t="s">
        <v>1770</v>
      </c>
      <c r="C450" t="s">
        <v>1770</v>
      </c>
      <c r="D450" s="3">
        <f>A450</f>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IF(A450="???","--","")&amp;IF(F450&lt;&gt;"Not in the game (anymore)",IF(A450&lt;&gt;"",CONCATENATE("[",A450,"] = {wayshrines={")&amp;IF(K450&lt;&gt;"",CONCATENATE(K450,","),"")&amp;IF(L450&lt;&gt;"",CONCATENATE(L450,","),"")&amp;IF(M450&lt;&gt;"",CONCATENATE(M450,","),"")&amp;CONCATENATE("}")&amp;IF(VALUE(N450)&gt;0,CONCATENATE(", traitsNeeded=",N450),"")&amp;CONCATENATE(", dlcId=",IF(T450&lt;&gt;"",T450,"DLC_BASE_GAME")),""),"")</f>
        <v/>
      </c>
      <c r="BD450" s="21" t="str">
        <f>IF(F450&lt;&gt;"Not in the game (anymore)",IF(A450&lt;&gt;"",IF(Q450&lt;&gt;"",CONCATENATE(", zoneIds={",Q450),"")&amp;IF(Z450&lt;&gt;"",CONCATENATE(",",Z450),"")&amp;IF(AF450&lt;&gt;"",CONCATENATE(",",AF450),"")&amp;IF(AK450&lt;&gt;"",CONCATENATE(",",AK450),"")&amp;IF(AP450&lt;&gt;"",CONCATENATE(",",AP450),"")&amp;IF(AU450&lt;&gt;"",CONCATENATE(",",AU450),"")&amp;IF(Q450&lt;&gt;"",CONCATENATE("}",""),"")&amp;IF(OR(I450="true",I450="false",I450&lt;&gt;""), CONCATENATE(", veteran=", I450), ""),""),"")</f>
        <v/>
      </c>
      <c r="BE450" s="21" t="str">
        <f>IF(F450&lt;&gt;"Not in the game (anymore)",IF(A450&lt;&gt;"",", setType="&amp;G450,"")&amp;IF(J450="true",", multiTrialSet=true",""),"")</f>
        <v/>
      </c>
      <c r="BF450" s="21" t="str">
        <f t="shared" si="12"/>
        <v/>
      </c>
      <c r="BG450" s="21" t="str">
        <f t="shared" si="13"/>
        <v/>
      </c>
    </row>
    <row r="451" spans="1:59" ht="15" customHeight="1" x14ac:dyDescent="0.25">
      <c r="A451" s="5">
        <v>513</v>
      </c>
      <c r="B451" t="s">
        <v>2165</v>
      </c>
      <c r="C451" t="s">
        <v>2785</v>
      </c>
      <c r="D451" s="3">
        <f>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C451" s="43" t="str">
        <f>IF(AB451&lt;&gt;"",IF(AB451&lt;&gt;"LIBSETS_DROP_MECHANIC_MONSTER_NAME",VLOOKUP(AB451,'LibSets constants'!$I$4:$L$1003,3,FALSE),""),"")</f>
        <v/>
      </c>
      <c r="AD451" s="43" t="str">
        <f>IF(AB451&lt;&gt;"",IF(AB451&lt;&gt;"LIBSETS_DROP_MECHANIC_MONSTER_NAME",VLOOKUP(AB451,'LibSets constants'!$I$4:$L$1003,4,FALSE),""),"")</f>
        <v/>
      </c>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IF(A451="???","--","")&amp;IF(F451&lt;&gt;"Not in the game (anymore)",IF(A451&lt;&gt;"",CONCATENATE("[",A451,"] = {wayshrines={")&amp;IF(K451&lt;&gt;"",CONCATENATE(K451,","),"")&amp;IF(L451&lt;&gt;"",CONCATENATE(L451,","),"")&amp;IF(M451&lt;&gt;"",CONCATENATE(M451,","),"")&amp;CONCATENATE("}")&amp;IF(VALUE(N451)&gt;0,CONCATENATE(", traitsNeeded=",N451),"")&amp;CONCATENATE(", dlcId=",IF(T451&lt;&gt;"",T451,"DLC_BASE_GAME")),""),"")</f>
        <v>[513] = {wayshrines={436,436,436,}, dlcId=DLC_STONETHORN</v>
      </c>
      <c r="BD451" s="21" t="str">
        <f>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IF(F451&lt;&gt;"Not in the game (anymore)",IF(A451&lt;&gt;"",", setType="&amp;G451,"")&amp;IF(J451="true",", multiTrialSet=true",""),"")</f>
        <v>, setType=LIBSETS_SETTYPE_DUNGEON</v>
      </c>
      <c r="BF451" s="21" t="str">
        <f t="shared" si="12"/>
        <v/>
      </c>
      <c r="BG451" s="21" t="str">
        <f t="shared" si="13"/>
        <v>}, --Talfyg\'s Treachery / Talfygs Verrat   [Castle Thorn, Western Skyrim, Western Skyrim]</v>
      </c>
    </row>
    <row r="452" spans="1:59" ht="15" customHeight="1" x14ac:dyDescent="0.25">
      <c r="A452" s="5">
        <v>514</v>
      </c>
      <c r="B452" t="s">
        <v>2166</v>
      </c>
      <c r="C452" t="s">
        <v>1812</v>
      </c>
      <c r="D452" s="3">
        <f>A452</f>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C452" s="43" t="str">
        <f>IF(AB452&lt;&gt;"",IF(AB452&lt;&gt;"LIBSETS_DROP_MECHANIC_MONSTER_NAME",VLOOKUP(AB452,'LibSets constants'!$I$4:$L$1003,3,FALSE),""),"")</f>
        <v/>
      </c>
      <c r="AD452" s="43" t="str">
        <f>IF(AB452&lt;&gt;"",IF(AB452&lt;&gt;"LIBSETS_DROP_MECHANIC_MONSTER_NAME",VLOOKUP(AB452,'LibSets constants'!$I$4:$L$1003,4,FALSE),""),"")</f>
        <v/>
      </c>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IF(F452&lt;&gt;"Not in the game (anymore)",IF(A452&lt;&gt;"",", setType="&amp;G452,"")&amp;IF(J452="true",", multiTrialSet=true",""),"")</f>
        <v>, setType=LIBSETS_SETTYPE_DUNGEON</v>
      </c>
      <c r="BF452" s="21" t="str">
        <f t="shared" ref="BF452:BF515" si="14">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c>
      <c r="BG452" s="21" t="str">
        <f t="shared" ref="BG452:BG515" si="15">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2167</v>
      </c>
      <c r="C453" t="s">
        <v>1813</v>
      </c>
      <c r="D453" s="3">
        <f>A453</f>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C453" s="43" t="str">
        <f>IF(AB453&lt;&gt;"",IF(AB453&lt;&gt;"LIBSETS_DROP_MECHANIC_MONSTER_NAME",VLOOKUP(AB453,'LibSets constants'!$I$4:$L$1003,3,FALSE),""),"")</f>
        <v/>
      </c>
      <c r="AD453" s="43" t="str">
        <f>IF(AB453&lt;&gt;"",IF(AB453&lt;&gt;"LIBSETS_DROP_MECHANIC_MONSTER_NAME",VLOOKUP(AB453,'LibSets constants'!$I$4:$L$1003,4,FALSE),""),"")</f>
        <v/>
      </c>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IF(A453="???","--","")&amp;IF(F453&lt;&gt;"Not in the game (anymore)",IF(A453&lt;&gt;"",CONCATENATE("[",A453,"] = {wayshrines={")&amp;IF(K453&lt;&gt;"",CONCATENATE(K453,","),"")&amp;IF(L453&lt;&gt;"",CONCATENATE(L453,","),"")&amp;IF(M453&lt;&gt;"",CONCATENATE(M453,","),"")&amp;CONCATENATE("}")&amp;IF(VALUE(N453)&gt;0,CONCATENATE(", traitsNeeded=",N453),"")&amp;CONCATENATE(", dlcId=",IF(T453&lt;&gt;"",T453,"DLC_BASE_GAME")),""),"")</f>
        <v>[515] = {wayshrines={436,436,436,}, dlcId=DLC_STONETHORN</v>
      </c>
      <c r="BD453" s="21" t="str">
        <f>IF(F453&lt;&gt;"Not in the game (anymore)",IF(A453&lt;&gt;"",IF(Q453&lt;&gt;"",CONCATENATE(", zoneIds={",Q453),"")&amp;IF(Z453&lt;&gt;"",CONCATENATE(",",Z453),"")&amp;IF(AF453&lt;&gt;"",CONCATENATE(",",AF453),"")&amp;IF(AK453&lt;&gt;"",CONCATENATE(",",AK453),"")&amp;IF(AP453&lt;&gt;"",CONCATENATE(",",AP453),"")&amp;IF(AU453&lt;&gt;"",CONCATENATE(",",AU453),"")&amp;IF(Q453&lt;&gt;"",CONCATENATE("}",""),"")&amp;IF(OR(I453="true",I453="false",I453&lt;&gt;""), CONCATENATE(", veteran=", I453), ""),""),"")</f>
        <v>, zoneIds={1201,1160,1160}, veteran=false</v>
      </c>
      <c r="BE453" s="21" t="str">
        <f>IF(F453&lt;&gt;"Not in the game (anymore)",IF(A453&lt;&gt;"",", setType="&amp;G453,"")&amp;IF(J453="true",", multiTrialSet=true",""),"")</f>
        <v>, setType=LIBSETS_SETTYPE_DUNGEON</v>
      </c>
      <c r="BF453" s="21" t="str">
        <f t="shared" si="14"/>
        <v/>
      </c>
      <c r="BG453" s="21" t="str">
        <f t="shared" si="15"/>
        <v>}, --Crimson Twilight / Scharlachrotes Zwielicht   [Castle Thorn, Western Skyrim, Western Skyrim]</v>
      </c>
    </row>
    <row r="454" spans="1:59" ht="15" customHeight="1" x14ac:dyDescent="0.25">
      <c r="A454" s="5">
        <v>516</v>
      </c>
      <c r="B454" t="s">
        <v>2168</v>
      </c>
      <c r="C454" t="s">
        <v>1815</v>
      </c>
      <c r="D454" s="3">
        <f>A454</f>
        <v>516</v>
      </c>
      <c r="G454" s="3" t="s">
        <v>1478</v>
      </c>
      <c r="I454" t="s">
        <v>91</v>
      </c>
      <c r="J454" t="s">
        <v>91</v>
      </c>
      <c r="K454">
        <v>435</v>
      </c>
      <c r="L454">
        <v>435</v>
      </c>
      <c r="M454">
        <v>435</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Y454" s="65"/>
      <c r="Z454" s="3">
        <f>IF(AND(G454&lt;&gt;"LIBSETS_SETTYPE_BATTLEGROUND",G454&lt;&gt;"LIBSETS_SETTYPE_SPECIAL"),
IF(AND(Y454&lt;&gt;"",ISNUMBER(Y454),NOT(ISNA(Y454))),Y454,
   IF(AND(L454&lt;&gt;"",ISNUMBER(L454),L454&gt;0,NOT(ISNA(L454))),VLOOKUP(L454,'ESO dumped WayshrineInfo'!$K$3:$L$9999,2,FALSE),"")
),"")</f>
        <v>0</v>
      </c>
      <c r="AA454" t="str">
        <f>IF(AND(Z454&lt;&gt;"",ISNUMBER(Z454),NOT(ISNA(Z454))),VLOOKUP(Z454,'ESO zone constants'!$A$3:$D$9999,4,FALSE),"")</f>
        <v>Tamriel Map</v>
      </c>
      <c r="AC454" s="43" t="str">
        <f>IF(AB454&lt;&gt;"",IF(AB454&lt;&gt;"LIBSETS_DROP_MECHANIC_MONSTER_NAME",VLOOKUP(AB454,'LibSets constants'!$I$4:$L$1003,3,FALSE),""),"")</f>
        <v/>
      </c>
      <c r="AD454" s="43" t="str">
        <f>IF(AB454&lt;&gt;"",IF(AB454&lt;&gt;"LIBSETS_DROP_MECHANIC_MONSTER_NAME",VLOOKUP(AB454,'LibSets constants'!$I$4:$L$1003,4,FALSE),""),"")</f>
        <v/>
      </c>
      <c r="AE454" s="43"/>
      <c r="AF454" s="3">
        <f>IF(AND(G454&lt;&gt;"LIBSETS_SETTYPE_BATTLEGROUND",G454&lt;&gt;"LIBSETS_SETTYPE_SPECIAL"),
IF(AND(AE454&lt;&gt;"",ISNUMBER(AE454),NOT(ISNA(AE454))),AE454,
   IF(AND(M454&lt;&gt;"",ISNUMBER(M454),M454&gt;0,NOT(ISNA(M454))),VLOOKUP(M454,'ESO dumped WayshrineInfo'!$K$3:$L$9999,2,FALSE),"")
),"")</f>
        <v>0</v>
      </c>
      <c r="AG454" t="str">
        <f>IF(AND(AF454&lt;&gt;"",ISNUMBER(AF454),NOT(ISNA(AF454))),VLOOKUP(AF454,'ESO zone constants'!$A$3:$D$9999,4,FALSE),"")</f>
        <v>Tamriel Map</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IF(A454="???","--","")&amp;IF(F454&lt;&gt;"Not in the game (anymore)",IF(A454&lt;&gt;"",CONCATENATE("[",A454,"] = {wayshrines={")&amp;IF(K454&lt;&gt;"",CONCATENATE(K454,","),"")&amp;IF(L454&lt;&gt;"",CONCATENATE(L454,","),"")&amp;IF(M454&lt;&gt;"",CONCATENATE(M454,","),"")&amp;CONCATENATE("}")&amp;IF(VALUE(N454)&gt;0,CONCATENATE(", traitsNeeded=",N454),"")&amp;CONCATENATE(", dlcId=",IF(T454&lt;&gt;"",T454,"DLC_BASE_GAME")),""),"")</f>
        <v>[516] = {wayshrines={435,435,435,}, dlcId=DLC_STONETHORN</v>
      </c>
      <c r="BD454" s="21" t="str">
        <f>IF(F454&lt;&gt;"Not in the game (anymore)",IF(A454&lt;&gt;"",IF(Q454&lt;&gt;"",CONCATENATE(", zoneIds={",Q454),"")&amp;IF(Z454&lt;&gt;"",CONCATENATE(",",Z454),"")&amp;IF(AF454&lt;&gt;"",CONCATENATE(",",AF454),"")&amp;IF(AK454&lt;&gt;"",CONCATENATE(",",AK454),"")&amp;IF(AP454&lt;&gt;"",CONCATENATE(",",AP454),"")&amp;IF(AU454&lt;&gt;"",CONCATENATE(",",AU454),"")&amp;IF(Q454&lt;&gt;"",CONCATENATE("}",""),"")&amp;IF(OR(I454="true",I454="false",I454&lt;&gt;""), CONCATENATE(", veteran=", I454), ""),""),"")</f>
        <v>, zoneIds={1197,0,0}, veteran=false</v>
      </c>
      <c r="BE454" s="21" t="str">
        <f>IF(F454&lt;&gt;"Not in the game (anymore)",IF(A454&lt;&gt;"",", setType="&amp;G454,"")&amp;IF(J454="true",", multiTrialSet=true",""),"")</f>
        <v>, setType=LIBSETS_SETTYPE_DUNGEON</v>
      </c>
      <c r="BF454" s="21" t="str">
        <f t="shared" si="14"/>
        <v/>
      </c>
      <c r="BG454" s="21" t="str">
        <f t="shared" si="15"/>
        <v>}, --Elemental Catalyst / Elementarer Katalysator   [Stone Garden, Tamriel Map, Tamriel Map]</v>
      </c>
    </row>
    <row r="455" spans="1:59" ht="15" customHeight="1" x14ac:dyDescent="0.25">
      <c r="A455" s="5">
        <v>517</v>
      </c>
      <c r="B455" t="s">
        <v>2169</v>
      </c>
      <c r="C455" t="s">
        <v>2784</v>
      </c>
      <c r="D455" s="3">
        <f>A455</f>
        <v>517</v>
      </c>
      <c r="G455" s="3" t="s">
        <v>1478</v>
      </c>
      <c r="I455" t="s">
        <v>91</v>
      </c>
      <c r="J455" t="s">
        <v>91</v>
      </c>
      <c r="K455">
        <v>435</v>
      </c>
      <c r="L455">
        <v>435</v>
      </c>
      <c r="M455">
        <v>435</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Y455" s="65"/>
      <c r="Z455" s="3">
        <f>IF(AND(G455&lt;&gt;"LIBSETS_SETTYPE_BATTLEGROUND",G455&lt;&gt;"LIBSETS_SETTYPE_SPECIAL"),
IF(AND(Y455&lt;&gt;"",ISNUMBER(Y455),NOT(ISNA(Y455))),Y455,
   IF(AND(L455&lt;&gt;"",ISNUMBER(L455),L455&gt;0,NOT(ISNA(L455))),VLOOKUP(L455,'ESO dumped WayshrineInfo'!$K$3:$L$9999,2,FALSE),"")
),"")</f>
        <v>0</v>
      </c>
      <c r="AA455" t="str">
        <f>IF(AND(Z455&lt;&gt;"",ISNUMBER(Z455),NOT(ISNA(Z455))),VLOOKUP(Z455,'ESO zone constants'!$A$3:$D$9999,4,FALSE),"")</f>
        <v>Tamriel Map</v>
      </c>
      <c r="AC455" s="43" t="str">
        <f>IF(AB455&lt;&gt;"",IF(AB455&lt;&gt;"LIBSETS_DROP_MECHANIC_MONSTER_NAME",VLOOKUP(AB455,'LibSets constants'!$I$4:$L$1003,3,FALSE),""),"")</f>
        <v/>
      </c>
      <c r="AD455" s="43" t="str">
        <f>IF(AB455&lt;&gt;"",IF(AB455&lt;&gt;"LIBSETS_DROP_MECHANIC_MONSTER_NAME",VLOOKUP(AB455,'LibSets constants'!$I$4:$L$1003,4,FALSE),""),"")</f>
        <v/>
      </c>
      <c r="AE455" s="43"/>
      <c r="AF455" s="3">
        <f>IF(AND(G455&lt;&gt;"LIBSETS_SETTYPE_BATTLEGROUND",G455&lt;&gt;"LIBSETS_SETTYPE_SPECIAL"),
IF(AND(AE455&lt;&gt;"",ISNUMBER(AE455),NOT(ISNA(AE455))),AE455,
   IF(AND(M455&lt;&gt;"",ISNUMBER(M455),M455&gt;0,NOT(ISNA(M455))),VLOOKUP(M455,'ESO dumped WayshrineInfo'!$K$3:$L$9999,2,FALSE),"")
),"")</f>
        <v>0</v>
      </c>
      <c r="AG455" t="str">
        <f>IF(AND(AF455&lt;&gt;"",ISNUMBER(AF455),NOT(ISNA(AF455))),VLOOKUP(AF455,'ESO zone constants'!$A$3:$D$9999,4,FALSE),"")</f>
        <v>Tamriel Map</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IF(A455="???","--","")&amp;IF(F455&lt;&gt;"Not in the game (anymore)",IF(A455&lt;&gt;"",CONCATENATE("[",A455,"] = {wayshrines={")&amp;IF(K455&lt;&gt;"",CONCATENATE(K455,","),"")&amp;IF(L455&lt;&gt;"",CONCATENATE(L455,","),"")&amp;IF(M455&lt;&gt;"",CONCATENATE(M455,","),"")&amp;CONCATENATE("}")&amp;IF(VALUE(N455)&gt;0,CONCATENATE(", traitsNeeded=",N455),"")&amp;CONCATENATE(", dlcId=",IF(T455&lt;&gt;"",T455,"DLC_BASE_GAME")),""),"")</f>
        <v>[517] = {wayshrines={435,435,435,}, dlcId=DLC_STONETHORN</v>
      </c>
      <c r="BD455" s="21" t="str">
        <f>IF(F455&lt;&gt;"Not in the game (anymore)",IF(A455&lt;&gt;"",IF(Q455&lt;&gt;"",CONCATENATE(", zoneIds={",Q455),"")&amp;IF(Z455&lt;&gt;"",CONCATENATE(",",Z455),"")&amp;IF(AF455&lt;&gt;"",CONCATENATE(",",AF455),"")&amp;IF(AK455&lt;&gt;"",CONCATENATE(",",AK455),"")&amp;IF(AP455&lt;&gt;"",CONCATENATE(",",AP455),"")&amp;IF(AU455&lt;&gt;"",CONCATENATE(",",AU455),"")&amp;IF(Q455&lt;&gt;"",CONCATENATE("}",""),"")&amp;IF(OR(I455="true",I455="false",I455&lt;&gt;""), CONCATENATE(", veteran=", I455), ""),""),"")</f>
        <v>, zoneIds={1197,0,0}, veteran=false</v>
      </c>
      <c r="BE455" s="21" t="str">
        <f>IF(F455&lt;&gt;"Not in the game (anymore)",IF(A455&lt;&gt;"",", setType="&amp;G455,"")&amp;IF(J455="true",", multiTrialSet=true",""),"")</f>
        <v>, setType=LIBSETS_SETTYPE_DUNGEON</v>
      </c>
      <c r="BF455" s="21" t="str">
        <f t="shared" si="14"/>
        <v/>
      </c>
      <c r="BG455" s="21" t="str">
        <f t="shared" si="15"/>
        <v>}, --Kraglen\'s Howl / Kraglens Heulen   [Stone Garden, Tamriel Map, Tamriel Map]</v>
      </c>
    </row>
    <row r="456" spans="1:59" x14ac:dyDescent="0.25">
      <c r="A456" s="5">
        <v>518</v>
      </c>
      <c r="B456" t="s">
        <v>2170</v>
      </c>
      <c r="C456" t="s">
        <v>2783</v>
      </c>
      <c r="D456" s="3">
        <f>A456</f>
        <v>518</v>
      </c>
      <c r="G456" s="3" t="s">
        <v>1478</v>
      </c>
      <c r="I456" t="s">
        <v>91</v>
      </c>
      <c r="J456" t="s">
        <v>91</v>
      </c>
      <c r="K456">
        <v>435</v>
      </c>
      <c r="L456">
        <v>435</v>
      </c>
      <c r="M456">
        <v>435</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Y456" s="65"/>
      <c r="Z456" s="3">
        <f>IF(AND(G456&lt;&gt;"LIBSETS_SETTYPE_BATTLEGROUND",G456&lt;&gt;"LIBSETS_SETTYPE_SPECIAL"),
IF(AND(Y456&lt;&gt;"",ISNUMBER(Y456),NOT(ISNA(Y456))),Y456,
   IF(AND(L456&lt;&gt;"",ISNUMBER(L456),L456&gt;0,NOT(ISNA(L456))),VLOOKUP(L456,'ESO dumped WayshrineInfo'!$K$3:$L$9999,2,FALSE),"")
),"")</f>
        <v>0</v>
      </c>
      <c r="AA456" t="str">
        <f>IF(AND(Z456&lt;&gt;"",ISNUMBER(Z456),NOT(ISNA(Z456))),VLOOKUP(Z456,'ESO zone constants'!$A$3:$D$9999,4,FALSE),"")</f>
        <v>Tamriel Map</v>
      </c>
      <c r="AC456" s="43" t="str">
        <f>IF(AB456&lt;&gt;"",IF(AB456&lt;&gt;"LIBSETS_DROP_MECHANIC_MONSTER_NAME",VLOOKUP(AB456,'LibSets constants'!$I$4:$L$1003,3,FALSE),""),"")</f>
        <v/>
      </c>
      <c r="AD456" s="43" t="str">
        <f>IF(AB456&lt;&gt;"",IF(AB456&lt;&gt;"LIBSETS_DROP_MECHANIC_MONSTER_NAME",VLOOKUP(AB456,'LibSets constants'!$I$4:$L$1003,4,FALSE),""),"")</f>
        <v/>
      </c>
      <c r="AE456" s="43"/>
      <c r="AF456" s="3">
        <f>IF(AND(G456&lt;&gt;"LIBSETS_SETTYPE_BATTLEGROUND",G456&lt;&gt;"LIBSETS_SETTYPE_SPECIAL"),
IF(AND(AE456&lt;&gt;"",ISNUMBER(AE456),NOT(ISNA(AE456))),AE456,
   IF(AND(M456&lt;&gt;"",ISNUMBER(M456),M456&gt;0,NOT(ISNA(M456))),VLOOKUP(M456,'ESO dumped WayshrineInfo'!$K$3:$L$9999,2,FALSE),"")
),"")</f>
        <v>0</v>
      </c>
      <c r="AG456" t="str">
        <f>IF(AND(AF456&lt;&gt;"",ISNUMBER(AF456),NOT(ISNA(AF456))),VLOOKUP(AF456,'ESO zone constants'!$A$3:$D$9999,4,FALSE),"")</f>
        <v>Tamriel Map</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IF(A456="???","--","")&amp;IF(F456&lt;&gt;"Not in the game (anymore)",IF(A456&lt;&gt;"",CONCATENATE("[",A456,"] = {wayshrines={")&amp;IF(K456&lt;&gt;"",CONCATENATE(K456,","),"")&amp;IF(L456&lt;&gt;"",CONCATENATE(L456,","),"")&amp;IF(M456&lt;&gt;"",CONCATENATE(M456,","),"")&amp;CONCATENATE("}")&amp;IF(VALUE(N456)&gt;0,CONCATENATE(", traitsNeeded=",N456),"")&amp;CONCATENATE(", dlcId=",IF(T456&lt;&gt;"",T456,"DLC_BASE_GAME")),""),"")</f>
        <v>[518] = {wayshrines={435,435,435,}, dlcId=DLC_STONETHORN</v>
      </c>
      <c r="BD456" s="21" t="str">
        <f>IF(F456&lt;&gt;"Not in the game (anymore)",IF(A456&lt;&gt;"",IF(Q456&lt;&gt;"",CONCATENATE(", zoneIds={",Q456),"")&amp;IF(Z456&lt;&gt;"",CONCATENATE(",",Z456),"")&amp;IF(AF456&lt;&gt;"",CONCATENATE(",",AF456),"")&amp;IF(AK456&lt;&gt;"",CONCATENATE(",",AK456),"")&amp;IF(AP456&lt;&gt;"",CONCATENATE(",",AP456),"")&amp;IF(AU456&lt;&gt;"",CONCATENATE(",",AU456),"")&amp;IF(Q456&lt;&gt;"",CONCATENATE("}",""),"")&amp;IF(OR(I456="true",I456="false",I456&lt;&gt;""), CONCATENATE(", veteran=", I456), ""),""),"")</f>
        <v>, zoneIds={1197,0,0}, veteran=false</v>
      </c>
      <c r="BE456" s="21" t="str">
        <f>IF(F456&lt;&gt;"Not in the game (anymore)",IF(A456&lt;&gt;"",", setType="&amp;G456,"")&amp;IF(J456="true",", multiTrialSet=true",""),"")</f>
        <v>, setType=LIBSETS_SETTYPE_DUNGEON</v>
      </c>
      <c r="BF456" s="21" t="str">
        <f t="shared" si="14"/>
        <v/>
      </c>
      <c r="BG456" s="21" t="str">
        <f t="shared" si="15"/>
        <v>}, --Arkasis\'s Genius / Arkasis' Genie   [Stone Garden, Tamriel Map, Tamriel Map]</v>
      </c>
    </row>
    <row r="457" spans="1:59" x14ac:dyDescent="0.25">
      <c r="A457" s="5">
        <v>519</v>
      </c>
      <c r="B457" t="s">
        <v>1771</v>
      </c>
      <c r="C457" t="s">
        <v>1772</v>
      </c>
      <c r="D457" s="3">
        <f>A457</f>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3355</v>
      </c>
      <c r="AC457" s="43" t="s">
        <v>3291</v>
      </c>
      <c r="AD457" s="43" t="s">
        <v>3290</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1552</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3263</v>
      </c>
      <c r="BB457" s="37" t="s">
        <v>3263</v>
      </c>
      <c r="BC457" s="21" t="str">
        <f>IF(A457="???","--","")&amp;IF(F457&lt;&gt;"Not in the game (anymore)",IF(A457&lt;&gt;"",CONCATENATE("[",A457,"] = {wayshrines={")&amp;IF(K457&lt;&gt;"",CONCATENATE(K457,","),"")&amp;IF(L457&lt;&gt;"",CONCATENATE(L457,","),"")&amp;IF(M457&lt;&gt;"",CONCATENATE(M457,","),"")&amp;CONCATENATE("}")&amp;IF(VALUE(N457)&gt;0,CONCATENATE(", traitsNeeded=",N457),"")&amp;CONCATENATE(", dlcId=",IF(T457&lt;&gt;"",T457,"DLC_BASE_GAME")),""),"")</f>
        <v>[519] = {wayshrines={416,172,109,}, dlcId=DLC_GREYMOOR</v>
      </c>
      <c r="BD457" s="21" t="str">
        <f>IF(F457&lt;&gt;"Not in the game (anymore)",IF(A457&lt;&gt;"",IF(Q457&lt;&gt;"",CONCATENATE(", zoneIds={",Q457),"")&amp;IF(Z457&lt;&gt;"",CONCATENATE(",",Z457),"")&amp;IF(AF457&lt;&gt;"",CONCATENATE(",",AF457),"")&amp;IF(AK457&lt;&gt;"",CONCATENATE(",",AK457),"")&amp;IF(AP457&lt;&gt;"",CONCATENATE(",",AP457),"")&amp;IF(AU457&lt;&gt;"",CONCATENATE(",",AU457),"")&amp;IF(Q457&lt;&gt;"",CONCATENATE("}",""),"")&amp;IF(OR(I457="true",I457="false",I457&lt;&gt;""), CONCATENATE(", veteran=", I457), ""),""),"")</f>
        <v>, zoneIds={1160,280,103,449,181}, veteran=false</v>
      </c>
      <c r="BE457" s="21" t="str">
        <f>IF(F457&lt;&gt;"Not in the game (anymore)",IF(A457&lt;&gt;"",", setType="&amp;G457,"")&amp;IF(J457="true",", multiTrialSet=true",""),"")</f>
        <v>, setType=LIBSETS_SETTYPE_MYTHIC</v>
      </c>
      <c r="BF457" s="21" t="str">
        <f t="shared" si="14"/>
        <v>, dropMechanic={LIBSETS_DROP_MECHANIC_OVERLAND_BOSS_PUBLIC_DUNGEON,LIBSETS_DROP_MECHANIC_MOB_TYPE,LIBSETS_DROP_MECHANIC_OVERLAND_WORLDBOSS,LIBSETS_DROP_MECHANIC_MONSTER_NAME,LIBSETS_DROP_MECHANIC_OVERLAND_BOSS_DELVE}, dropMechanicNames={['en']={'All mobs','Drodda of Icereach','Underpall Cave',},['de']={'Alle Gegner','Drodda of Icereach','Underpall Cave',},}</v>
      </c>
      <c r="BG457" s="21" t="str">
        <f t="shared" si="15"/>
        <v>, addTooltip={['en']='https://en.uesp.net/wiki/Online:Snow_Treaders',},}, --Snow Treaders / Schneetreter   [Western Skyrim, Bleakrock Isle, The Rift, Direfrost Keep, Cyrodiil]</v>
      </c>
    </row>
    <row r="458" spans="1:59" x14ac:dyDescent="0.25">
      <c r="A458" s="5">
        <v>520</v>
      </c>
      <c r="B458" t="s">
        <v>1773</v>
      </c>
      <c r="C458" t="s">
        <v>2666</v>
      </c>
      <c r="D458" s="3">
        <f>A458</f>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3355</v>
      </c>
      <c r="AN458" s="43" t="s">
        <v>3283</v>
      </c>
      <c r="AO458" s="43" t="s">
        <v>3284</v>
      </c>
      <c r="AP458" s="3">
        <f>IF(AND(G458&lt;&gt;"LIBSETS_SETTYPE_BATTLEGROUND",G458&lt;&gt;"LIBSETS_SETTYPE_SPECIAL"),IF(AQ458&lt;&gt;"",VLOOKUP(AQ458,'ESO zone constants'!$D$3:$H$4953,5,FALSE),""),"")</f>
        <v>535</v>
      </c>
      <c r="AQ458" t="s">
        <v>386</v>
      </c>
      <c r="AR458" s="44" t="s">
        <v>3355</v>
      </c>
      <c r="AS458" s="43" t="s">
        <v>3313</v>
      </c>
      <c r="AT458" s="43" t="s">
        <v>3290</v>
      </c>
      <c r="AU458" s="3" t="str">
        <f>IF(AND(G458&lt;&gt;"LIBSETS_SETTYPE_BATTLEGROUND",G458&lt;&gt;"LIBSETS_SETTYPE_SPECIAL"),IF(AV458&lt;&gt;"",VLOOKUP(AV458,'ESO zone constants'!$D$3:$H$4953,5,FALSE),""),"")</f>
        <v/>
      </c>
      <c r="AW458" s="44"/>
      <c r="AX458" s="43"/>
      <c r="AY458" s="43"/>
      <c r="AZ458" s="85" t="s">
        <v>2673</v>
      </c>
      <c r="BA458" s="37" t="s">
        <v>3257</v>
      </c>
      <c r="BB458" s="37" t="s">
        <v>3257</v>
      </c>
      <c r="BC458" s="21" t="str">
        <f>IF(A458="???","--","")&amp;IF(F458&lt;&gt;"Not in the game (anymore)",IF(A458&lt;&gt;"",CONCATENATE("[",A458,"] = {wayshrines={")&amp;IF(K458&lt;&gt;"",CONCATENATE(K458,","),"")&amp;IF(L458&lt;&gt;"",CONCATENATE(L458,","),"")&amp;IF(M458&lt;&gt;"",CONCATENATE(M458,","),"")&amp;CONCATENATE("}")&amp;IF(VALUE(N458)&gt;0,CONCATENATE(", traitsNeeded=",N458),"")&amp;CONCATENATE(", dlcId=",IF(T458&lt;&gt;"",T458,"DLC_BASE_GAME")),""),"")</f>
        <v>[520] = {wayshrines={241,144,17,}, dlcId=DLC_GREYMOOR</v>
      </c>
      <c r="BD458" s="21" t="str">
        <f>IF(F458&lt;&gt;"Not in the game (anymore)",IF(A458&lt;&gt;"",IF(Q458&lt;&gt;"",CONCATENATE(", zoneIds={",Q458),"")&amp;IF(Z458&lt;&gt;"",CONCATENATE(",",Z458),"")&amp;IF(AF458&lt;&gt;"",CONCATENATE(",",AF458),"")&amp;IF(AK458&lt;&gt;"",CONCATENATE(",",AK458),"")&amp;IF(AP458&lt;&gt;"",CONCATENATE(",",AP458),"")&amp;IF(AU458&lt;&gt;"",CONCATENATE(",",AU458),"")&amp;IF(Q458&lt;&gt;"",CONCATENATE("}",""),"")&amp;IF(OR(I458="true",I458="false",I458&lt;&gt;""), CONCATENATE(", veteran=", I458), ""),""),"")</f>
        <v>, zoneIds={684,382,19,584,535}, veteran=false</v>
      </c>
      <c r="BE458" s="21" t="str">
        <f>IF(F458&lt;&gt;"Not in the game (anymore)",IF(A458&lt;&gt;"",", setType="&amp;G458,"")&amp;IF(J458="true",", multiTrialSet=true",""),"")</f>
        <v>, setType=LIBSETS_SETTYPE_MYTHIC</v>
      </c>
      <c r="BF458" s="21" t="str">
        <f t="shared" si="14"/>
        <v>, dropMechanic={LIBSETS_DROP_MECHANIC_OVERLAND_BOSS_PUBLIC_DUNGEON,LIBSETS_DROP_MECHANIC_OVERLAND_WORLDBOSS,LIBSETS_DROP_MECHANIC_OVERLAND_BOSS_PUBLIC_DUNGEON,LIBSETS_DROP_MECHANIC_MOB_TYPE,LIBSETS_DROP_MECHANIC_MOB_TYPE}, dropMechanicNames={['en']={'Patrolling horrors in the districts','Any mob',},['de']={'Patroullierende Bosse in den Bezirken','Alle Gegner',},}</v>
      </c>
      <c r="BG458" s="21" t="str">
        <f t="shared" si="15"/>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A459</f>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3288</v>
      </c>
      <c r="AJ459" s="43" t="s">
        <v>3288</v>
      </c>
      <c r="AK459" s="3">
        <f>IF(AND(G459&lt;&gt;"LIBSETS_SETTYPE_BATTLEGROUND",G459&lt;&gt;"LIBSETS_SETTYPE_SPECIAL"),IF(AL459&lt;&gt;"",VLOOKUP(AL459,'ESO zone constants'!$D$3:$H$4953,5,FALSE),""),"")</f>
        <v>144</v>
      </c>
      <c r="AL459" t="s">
        <v>66</v>
      </c>
      <c r="AM459" s="44" t="s">
        <v>1545</v>
      </c>
      <c r="AN459" s="43" t="s">
        <v>1548</v>
      </c>
      <c r="AO459" s="43" t="s">
        <v>3285</v>
      </c>
      <c r="AP459" s="3">
        <f>IF(AND(G459&lt;&gt;"LIBSETS_SETTYPE_BATTLEGROUND",G459&lt;&gt;"LIBSETS_SETTYPE_SPECIAL"),IF(AQ459&lt;&gt;"",VLOOKUP(AQ459,'ESO zone constants'!$D$3:$H$4953,5,FALSE),""),"")</f>
        <v>643</v>
      </c>
      <c r="AQ459" t="s">
        <v>448</v>
      </c>
      <c r="AR459" s="44" t="s">
        <v>3355</v>
      </c>
      <c r="AS459" s="43" t="s">
        <v>3286</v>
      </c>
      <c r="AT459" s="43" t="s">
        <v>3287</v>
      </c>
      <c r="AU459" s="3" t="str">
        <f>IF(AND(G459&lt;&gt;"LIBSETS_SETTYPE_BATTLEGROUND",G459&lt;&gt;"LIBSETS_SETTYPE_SPECIAL"),IF(AV459&lt;&gt;"",VLOOKUP(AV459,'ESO zone constants'!$D$3:$H$4953,5,FALSE),""),"")</f>
        <v/>
      </c>
      <c r="AW459" s="44"/>
      <c r="AX459" s="43"/>
      <c r="AY459" s="43"/>
      <c r="AZ459" s="85" t="s">
        <v>2673</v>
      </c>
      <c r="BA459" s="37" t="s">
        <v>3253</v>
      </c>
      <c r="BB459" s="37" t="s">
        <v>3253</v>
      </c>
      <c r="BC459" s="21" t="str">
        <f>IF(A459="???","--","")&amp;IF(F459&lt;&gt;"Not in the game (anymore)",IF(A459&lt;&gt;"",CONCATENATE("[",A459,"] = {wayshrines={")&amp;IF(K459&lt;&gt;"",CONCATENATE(K459,","),"")&amp;IF(L459&lt;&gt;"",CONCATENATE(L459,","),"")&amp;IF(M459&lt;&gt;"",CONCATENATE(M459,","),"")&amp;CONCATENATE("}")&amp;IF(VALUE(N459)&gt;0,CONCATENATE(", traitsNeeded=",N459),"")&amp;CONCATENATE(", dlcId=",IF(T459&lt;&gt;"",T459,"DLC_BASE_GAME")),""),"")</f>
        <v>[521] = {wayshrines={48,133,190,}, dlcId=DLC_GREYMOOR</v>
      </c>
      <c r="BD459" s="21" t="str">
        <f>IF(F459&lt;&gt;"Not in the game (anymore)",IF(A459&lt;&gt;"",IF(Q459&lt;&gt;"",CONCATENATE(", zoneIds={",Q459),"")&amp;IF(Z459&lt;&gt;"",CONCATENATE(",",Z459),"")&amp;IF(AF459&lt;&gt;"",CONCATENATE(",",AF459),"")&amp;IF(AK459&lt;&gt;"",CONCATENATE(",",AK459),"")&amp;IF(AP459&lt;&gt;"",CONCATENATE(",",AP459),"")&amp;IF(AU459&lt;&gt;"",CONCATENATE(",",AU459),"")&amp;IF(Q459&lt;&gt;"",CONCATENATE("}",""),"")&amp;IF(OR(I459="true",I459="false",I459&lt;&gt;""), CONCATENATE(", veteran=", I459), ""),""),"")</f>
        <v>, zoneIds={117,347,20,144,643}, veteran=false</v>
      </c>
      <c r="BE459" s="21" t="str">
        <f>IF(F459&lt;&gt;"Not in the game (anymore)",IF(A459&lt;&gt;"",", setType="&amp;G459,"")&amp;IF(J459="true",", multiTrialSet=true",""),"")</f>
        <v>, setType=LIBSETS_SETTYPE_MYTHIC</v>
      </c>
      <c r="BF459" s="21" t="str">
        <f t="shared" si="14"/>
        <v>, dropMechanic={LIBSETS_DROP_MECHANIC_OVERLAND_BOSS_PUBLIC_DUNGEON,LIBSETS_DROP_MECHANIC_OVERLAND_BOSS_PUBLIC_DUNGEON,LIBSETS_DROP_MECHANIC_MONSTER_NAME,LIBSETS_DROP_MECHANIC_MONSTER_NAME,LIBSETS_DROP_MECHANIC_MOB_TYPE}, dropMechanicNames={['en']={'Illambris-Athor','The Whisperer','Wandering bosses',},['de']={'Illambris-Athor','Der Flüsterer','Herumwandernde Bosse',},}</v>
      </c>
      <c r="BG459" s="21" t="str">
        <f t="shared" si="15"/>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A460</f>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C460" s="43" t="str">
        <f>IF(AB460&lt;&gt;"",IF(AB460&lt;&gt;"LIBSETS_DROP_MECHANIC_MONSTER_NAME",VLOOKUP(AB460,'LibSets constants'!$I$4:$L$1003,3,FALSE),""),"")</f>
        <v/>
      </c>
      <c r="AD460" s="43" t="str">
        <f>IF(AB460&lt;&gt;"",IF(AB460&lt;&gt;"LIBSETS_DROP_MECHANIC_MONSTER_NAME",VLOOKUP(AB460,'LibSets constants'!$I$4:$L$1003,4,FALSE),""),"")</f>
        <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IF(A460="???","--","")&amp;IF(F460&lt;&gt;"Not in the game (anymore)",IF(A460&lt;&gt;"",CONCATENATE("[",A460,"] = {wayshrines={")&amp;IF(K460&lt;&gt;"",CONCATENATE(K460,","),"")&amp;IF(L460&lt;&gt;"",CONCATENATE(L460,","),"")&amp;IF(M460&lt;&gt;"",CONCATENATE(M460,","),"")&amp;CONCATENATE("}")&amp;IF(VALUE(N460)&gt;0,CONCATENATE(", traitsNeeded=",N460),"")&amp;CONCATENATE(", dlcId=",IF(T460&lt;&gt;"",T460,"DLC_BASE_GAME")),""),"")</f>
        <v>[522] = {wayshrines={249,249,249,}, dlcId=DLC_ORSINIUM</v>
      </c>
      <c r="BD460" s="21" t="str">
        <f>IF(F460&lt;&gt;"Not in the game (anymore)",IF(A460&lt;&gt;"",IF(Q460&lt;&gt;"",CONCATENATE(", zoneIds={",Q460),"")&amp;IF(Z460&lt;&gt;"",CONCATENATE(",",Z460),"")&amp;IF(AF460&lt;&gt;"",CONCATENATE(",",AF460),"")&amp;IF(AK460&lt;&gt;"",CONCATENATE(",",AK460),"")&amp;IF(AP460&lt;&gt;"",CONCATENATE(",",AP460),"")&amp;IF(AU460&lt;&gt;"",CONCATENATE(",",AU460),"")&amp;IF(Q460&lt;&gt;"",CONCATENATE("}",""),"")&amp;IF(OR(I460="true",I460="false",I460&lt;&gt;""), CONCATENATE(", veteran=", I460), ""),""),"")</f>
        <v>, zoneIds={677,684,684}, veteran=true</v>
      </c>
      <c r="BE460" s="21" t="str">
        <f>IF(F460&lt;&gt;"Not in the game (anymore)",IF(A460&lt;&gt;"",", setType="&amp;G460,"")&amp;IF(J460="true",", multiTrialSet=true",""),"")</f>
        <v>, setType=LIBSETS_SETTYPE_ARENA</v>
      </c>
      <c r="BF460" s="21" t="str">
        <f t="shared" si="14"/>
        <v>, dropMechanic={LIBSETS_DROP_MECHANIC_ARENA_STAGE_CHEST}</v>
      </c>
      <c r="BG460" s="21" t="str">
        <f t="shared" si="15"/>
        <v>}, --Perfected Merciless Charge / Perfektionierter gnadenloser Ansturm   [Maelstrom Arena, Wrothgar, Wrothgar]</v>
      </c>
    </row>
    <row r="461" spans="1:59" x14ac:dyDescent="0.25">
      <c r="A461" s="5">
        <v>523</v>
      </c>
      <c r="B461" t="s">
        <v>1777</v>
      </c>
      <c r="C461" t="s">
        <v>1778</v>
      </c>
      <c r="D461" s="3">
        <f>A461</f>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C461" s="43" t="str">
        <f>IF(AB461&lt;&gt;"",IF(AB461&lt;&gt;"LIBSETS_DROP_MECHANIC_MONSTER_NAME",VLOOKUP(AB461,'LibSets constants'!$I$4:$L$1003,3,FALSE),""),"")</f>
        <v/>
      </c>
      <c r="AD461" s="43" t="str">
        <f>IF(AB461&lt;&gt;"",IF(AB461&lt;&gt;"LIBSETS_DROP_MECHANIC_MONSTER_NAME",VLOOKUP(AB461,'LibSets constants'!$I$4:$L$1003,4,FALSE),""),"")</f>
        <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IF(A461="???","--","")&amp;IF(F461&lt;&gt;"Not in the game (anymore)",IF(A461&lt;&gt;"",CONCATENATE("[",A461,"] = {wayshrines={")&amp;IF(K461&lt;&gt;"",CONCATENATE(K461,","),"")&amp;IF(L461&lt;&gt;"",CONCATENATE(L461,","),"")&amp;IF(M461&lt;&gt;"",CONCATENATE(M461,","),"")&amp;CONCATENATE("}")&amp;IF(VALUE(N461)&gt;0,CONCATENATE(", traitsNeeded=",N461),"")&amp;CONCATENATE(", dlcId=",IF(T461&lt;&gt;"",T461,"DLC_BASE_GAME")),""),"")</f>
        <v>[523] = {wayshrines={249,249,249,}, dlcId=DLC_ORSINIUM</v>
      </c>
      <c r="BD461" s="21" t="str">
        <f>IF(F461&lt;&gt;"Not in the game (anymore)",IF(A461&lt;&gt;"",IF(Q461&lt;&gt;"",CONCATENATE(", zoneIds={",Q461),"")&amp;IF(Z461&lt;&gt;"",CONCATENATE(",",Z461),"")&amp;IF(AF461&lt;&gt;"",CONCATENATE(",",AF461),"")&amp;IF(AK461&lt;&gt;"",CONCATENATE(",",AK461),"")&amp;IF(AP461&lt;&gt;"",CONCATENATE(",",AP461),"")&amp;IF(AU461&lt;&gt;"",CONCATENATE(",",AU461),"")&amp;IF(Q461&lt;&gt;"",CONCATENATE("}",""),"")&amp;IF(OR(I461="true",I461="false",I461&lt;&gt;""), CONCATENATE(", veteran=", I461), ""),""),"")</f>
        <v>, zoneIds={677,684,684}, veteran=true</v>
      </c>
      <c r="BE461" s="21" t="str">
        <f>IF(F461&lt;&gt;"Not in the game (anymore)",IF(A461&lt;&gt;"",", setType="&amp;G461,"")&amp;IF(J461="true",", multiTrialSet=true",""),"")</f>
        <v>, setType=LIBSETS_SETTYPE_ARENA</v>
      </c>
      <c r="BF461" s="21" t="str">
        <f t="shared" si="14"/>
        <v>, dropMechanic={LIBSETS_DROP_MECHANIC_ARENA_STAGE_CHEST}</v>
      </c>
      <c r="BG461" s="21" t="str">
        <f t="shared" si="15"/>
        <v>}, --Perfected Rampaging Slash / Perfektionierter tobender Schnitt   [Maelstrom Arena, Wrothgar, Wrothgar]</v>
      </c>
    </row>
    <row r="462" spans="1:59" x14ac:dyDescent="0.25">
      <c r="A462" s="5">
        <v>524</v>
      </c>
      <c r="B462" t="s">
        <v>1780</v>
      </c>
      <c r="C462" t="s">
        <v>1779</v>
      </c>
      <c r="D462" s="3">
        <f>A462</f>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C462" s="43" t="str">
        <f>IF(AB462&lt;&gt;"",IF(AB462&lt;&gt;"LIBSETS_DROP_MECHANIC_MONSTER_NAME",VLOOKUP(AB462,'LibSets constants'!$I$4:$L$1003,3,FALSE),""),"")</f>
        <v/>
      </c>
      <c r="AD462" s="43" t="str">
        <f>IF(AB462&lt;&gt;"",IF(AB462&lt;&gt;"LIBSETS_DROP_MECHANIC_MONSTER_NAME",VLOOKUP(AB462,'LibSets constants'!$I$4:$L$1003,4,FALSE),""),"")</f>
        <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IF(A462="???","--","")&amp;IF(F462&lt;&gt;"Not in the game (anymore)",IF(A462&lt;&gt;"",CONCATENATE("[",A462,"] = {wayshrines={")&amp;IF(K462&lt;&gt;"",CONCATENATE(K462,","),"")&amp;IF(L462&lt;&gt;"",CONCATENATE(L462,","),"")&amp;IF(M462&lt;&gt;"",CONCATENATE(M462,","),"")&amp;CONCATENATE("}")&amp;IF(VALUE(N462)&gt;0,CONCATENATE(", traitsNeeded=",N462),"")&amp;CONCATENATE(", dlcId=",IF(T462&lt;&gt;"",T462,"DLC_BASE_GAME")),""),"")</f>
        <v>[524] = {wayshrines={249,249,249,}, dlcId=DLC_ORSINIUM</v>
      </c>
      <c r="BD462" s="21" t="str">
        <f>IF(F462&lt;&gt;"Not in the game (anymore)",IF(A462&lt;&gt;"",IF(Q462&lt;&gt;"",CONCATENATE(", zoneIds={",Q462),"")&amp;IF(Z462&lt;&gt;"",CONCATENATE(",",Z462),"")&amp;IF(AF462&lt;&gt;"",CONCATENATE(",",AF462),"")&amp;IF(AK462&lt;&gt;"",CONCATENATE(",",AK462),"")&amp;IF(AP462&lt;&gt;"",CONCATENATE(",",AP462),"")&amp;IF(AU462&lt;&gt;"",CONCATENATE(",",AU462),"")&amp;IF(Q462&lt;&gt;"",CONCATENATE("}",""),"")&amp;IF(OR(I462="true",I462="false",I462&lt;&gt;""), CONCATENATE(", veteran=", I462), ""),""),"")</f>
        <v>, zoneIds={677,684,684}, veteran=true</v>
      </c>
      <c r="BE462" s="21" t="str">
        <f>IF(F462&lt;&gt;"Not in the game (anymore)",IF(A462&lt;&gt;"",", setType="&amp;G462,"")&amp;IF(J462="true",", multiTrialSet=true",""),"")</f>
        <v>, setType=LIBSETS_SETTYPE_ARENA</v>
      </c>
      <c r="BF462" s="21" t="str">
        <f t="shared" si="14"/>
        <v>, dropMechanic={LIBSETS_DROP_MECHANIC_ARENA_STAGE_CHEST}</v>
      </c>
      <c r="BG462" s="21" t="str">
        <f t="shared" si="15"/>
        <v>}, --Perfected Cruel Flurry / Perfektionierter grausamer Schlaghagel   [Maelstrom Arena, Wrothgar, Wrothgar]</v>
      </c>
    </row>
    <row r="463" spans="1:59" x14ac:dyDescent="0.25">
      <c r="A463" s="5">
        <v>525</v>
      </c>
      <c r="B463" t="s">
        <v>1782</v>
      </c>
      <c r="C463" t="s">
        <v>1781</v>
      </c>
      <c r="D463" s="3">
        <f>A463</f>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C463" s="43" t="str">
        <f>IF(AB463&lt;&gt;"",IF(AB463&lt;&gt;"LIBSETS_DROP_MECHANIC_MONSTER_NAME",VLOOKUP(AB463,'LibSets constants'!$I$4:$L$1003,3,FALSE),""),"")</f>
        <v/>
      </c>
      <c r="AD463" s="43" t="str">
        <f>IF(AB463&lt;&gt;"",IF(AB463&lt;&gt;"LIBSETS_DROP_MECHANIC_MONSTER_NAME",VLOOKUP(AB463,'LibSets constants'!$I$4:$L$1003,4,FALSE),""),"")</f>
        <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IF(A463="???","--","")&amp;IF(F463&lt;&gt;"Not in the game (anymore)",IF(A463&lt;&gt;"",CONCATENATE("[",A463,"] = {wayshrines={")&amp;IF(K463&lt;&gt;"",CONCATENATE(K463,","),"")&amp;IF(L463&lt;&gt;"",CONCATENATE(L463,","),"")&amp;IF(M463&lt;&gt;"",CONCATENATE(M463,","),"")&amp;CONCATENATE("}")&amp;IF(VALUE(N463)&gt;0,CONCATENATE(", traitsNeeded=",N463),"")&amp;CONCATENATE(", dlcId=",IF(T463&lt;&gt;"",T463,"DLC_BASE_GAME")),""),"")</f>
        <v>[525] = {wayshrines={249,249,249,}, dlcId=DLC_ORSINIUM</v>
      </c>
      <c r="BD463" s="21" t="str">
        <f>IF(F463&lt;&gt;"Not in the game (anymore)",IF(A463&lt;&gt;"",IF(Q463&lt;&gt;"",CONCATENATE(", zoneIds={",Q463),"")&amp;IF(Z463&lt;&gt;"",CONCATENATE(",",Z463),"")&amp;IF(AF463&lt;&gt;"",CONCATENATE(",",AF463),"")&amp;IF(AK463&lt;&gt;"",CONCATENATE(",",AK463),"")&amp;IF(AP463&lt;&gt;"",CONCATENATE(",",AP463),"")&amp;IF(AU463&lt;&gt;"",CONCATENATE(",",AU463),"")&amp;IF(Q463&lt;&gt;"",CONCATENATE("}",""),"")&amp;IF(OR(I463="true",I463="false",I463&lt;&gt;""), CONCATENATE(", veteran=", I463), ""),""),"")</f>
        <v>, zoneIds={677,684,684}, veteran=true</v>
      </c>
      <c r="BE463" s="21" t="str">
        <f>IF(F463&lt;&gt;"Not in the game (anymore)",IF(A463&lt;&gt;"",", setType="&amp;G463,"")&amp;IF(J463="true",", multiTrialSet=true",""),"")</f>
        <v>, setType=LIBSETS_SETTYPE_ARENA</v>
      </c>
      <c r="BF463" s="21" t="str">
        <f t="shared" si="14"/>
        <v>, dropMechanic={LIBSETS_DROP_MECHANIC_ARENA_STAGE_CHEST}</v>
      </c>
      <c r="BG463" s="21" t="str">
        <f t="shared" si="15"/>
        <v>}, --Perfected Thunderous Volley / Perfektionierte donnernde Salve   [Maelstrom Arena, Wrothgar, Wrothgar]</v>
      </c>
    </row>
    <row r="464" spans="1:59" x14ac:dyDescent="0.25">
      <c r="A464" s="5">
        <v>526</v>
      </c>
      <c r="B464" t="s">
        <v>1784</v>
      </c>
      <c r="C464" t="s">
        <v>1783</v>
      </c>
      <c r="D464" s="3">
        <f>A464</f>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C464" s="43" t="str">
        <f>IF(AB464&lt;&gt;"",IF(AB464&lt;&gt;"LIBSETS_DROP_MECHANIC_MONSTER_NAME",VLOOKUP(AB464,'LibSets constants'!$I$4:$L$1003,3,FALSE),""),"")</f>
        <v/>
      </c>
      <c r="AD464" s="43" t="str">
        <f>IF(AB464&lt;&gt;"",IF(AB464&lt;&gt;"LIBSETS_DROP_MECHANIC_MONSTER_NAME",VLOOKUP(AB464,'LibSets constants'!$I$4:$L$1003,4,FALSE),""),"")</f>
        <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IF(A464="???","--","")&amp;IF(F464&lt;&gt;"Not in the game (anymore)",IF(A464&lt;&gt;"",CONCATENATE("[",A464,"] = {wayshrines={")&amp;IF(K464&lt;&gt;"",CONCATENATE(K464,","),"")&amp;IF(L464&lt;&gt;"",CONCATENATE(L464,","),"")&amp;IF(M464&lt;&gt;"",CONCATENATE(M464,","),"")&amp;CONCATENATE("}")&amp;IF(VALUE(N464)&gt;0,CONCATENATE(", traitsNeeded=",N464),"")&amp;CONCATENATE(", dlcId=",IF(T464&lt;&gt;"",T464,"DLC_BASE_GAME")),""),"")</f>
        <v>[526] = {wayshrines={249,249,249,}, dlcId=DLC_ORSINIUM</v>
      </c>
      <c r="BD464" s="21" t="str">
        <f>IF(F464&lt;&gt;"Not in the game (anymore)",IF(A464&lt;&gt;"",IF(Q464&lt;&gt;"",CONCATENATE(", zoneIds={",Q464),"")&amp;IF(Z464&lt;&gt;"",CONCATENATE(",",Z464),"")&amp;IF(AF464&lt;&gt;"",CONCATENATE(",",AF464),"")&amp;IF(AK464&lt;&gt;"",CONCATENATE(",",AK464),"")&amp;IF(AP464&lt;&gt;"",CONCATENATE(",",AP464),"")&amp;IF(AU464&lt;&gt;"",CONCATENATE(",",AU464),"")&amp;IF(Q464&lt;&gt;"",CONCATENATE("}",""),"")&amp;IF(OR(I464="true",I464="false",I464&lt;&gt;""), CONCATENATE(", veteran=", I464), ""),""),"")</f>
        <v>, zoneIds={677,684,684}, veteran=true</v>
      </c>
      <c r="BE464" s="21" t="str">
        <f>IF(F464&lt;&gt;"Not in the game (anymore)",IF(A464&lt;&gt;"",", setType="&amp;G464,"")&amp;IF(J464="true",", multiTrialSet=true",""),"")</f>
        <v>, setType=LIBSETS_SETTYPE_ARENA</v>
      </c>
      <c r="BF464" s="21" t="str">
        <f t="shared" si="14"/>
        <v>, isProcSetAllowedInPvP=1, dropMechanic={LIBSETS_DROP_MECHANIC_ARENA_STAGE_CHEST}</v>
      </c>
      <c r="BG464" s="21" t="str">
        <f t="shared" si="15"/>
        <v>}, --Perfected Crushing Wall / Perfektionierte zermalmende Mauer   [Maelstrom Arena, Wrothgar, Wrothgar]</v>
      </c>
    </row>
    <row r="465" spans="1:59" x14ac:dyDescent="0.25">
      <c r="A465" s="5">
        <v>527</v>
      </c>
      <c r="B465" t="s">
        <v>1785</v>
      </c>
      <c r="C465" t="s">
        <v>1786</v>
      </c>
      <c r="D465" s="3">
        <f>A465</f>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C465" s="43" t="str">
        <f>IF(AB465&lt;&gt;"",IF(AB465&lt;&gt;"LIBSETS_DROP_MECHANIC_MONSTER_NAME",VLOOKUP(AB465,'LibSets constants'!$I$4:$L$1003,3,FALSE),""),"")</f>
        <v/>
      </c>
      <c r="AD465" s="43" t="str">
        <f>IF(AB465&lt;&gt;"",IF(AB465&lt;&gt;"LIBSETS_DROP_MECHANIC_MONSTER_NAME",VLOOKUP(AB465,'LibSets constants'!$I$4:$L$1003,4,FALSE),""),"")</f>
        <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IF(A465="???","--","")&amp;IF(F465&lt;&gt;"Not in the game (anymore)",IF(A465&lt;&gt;"",CONCATENATE("[",A465,"] = {wayshrines={")&amp;IF(K465&lt;&gt;"",CONCATENATE(K465,","),"")&amp;IF(L465&lt;&gt;"",CONCATENATE(L465,","),"")&amp;IF(M465&lt;&gt;"",CONCATENATE(M465,","),"")&amp;CONCATENATE("}")&amp;IF(VALUE(N465)&gt;0,CONCATENATE(", traitsNeeded=",N465),"")&amp;CONCATENATE(", dlcId=",IF(T465&lt;&gt;"",T465,"DLC_BASE_GAME")),""),"")</f>
        <v>[527] = {wayshrines={249,249,249,}, dlcId=DLC_ORSINIUM</v>
      </c>
      <c r="BD465" s="21" t="str">
        <f>IF(F465&lt;&gt;"Not in the game (anymore)",IF(A465&lt;&gt;"",IF(Q465&lt;&gt;"",CONCATENATE(", zoneIds={",Q465),"")&amp;IF(Z465&lt;&gt;"",CONCATENATE(",",Z465),"")&amp;IF(AF465&lt;&gt;"",CONCATENATE(",",AF465),"")&amp;IF(AK465&lt;&gt;"",CONCATENATE(",",AK465),"")&amp;IF(AP465&lt;&gt;"",CONCATENATE(",",AP465),"")&amp;IF(AU465&lt;&gt;"",CONCATENATE(",",AU465),"")&amp;IF(Q465&lt;&gt;"",CONCATENATE("}",""),"")&amp;IF(OR(I465="true",I465="false",I465&lt;&gt;""), CONCATENATE(", veteran=", I465), ""),""),"")</f>
        <v>, zoneIds={677,684,684}, veteran=true</v>
      </c>
      <c r="BE465" s="21" t="str">
        <f>IF(F465&lt;&gt;"Not in the game (anymore)",IF(A465&lt;&gt;"",", setType="&amp;G465,"")&amp;IF(J465="true",", multiTrialSet=true",""),"")</f>
        <v>, setType=LIBSETS_SETTYPE_ARENA</v>
      </c>
      <c r="BF465" s="21" t="str">
        <f t="shared" si="14"/>
        <v>, dropMechanic={LIBSETS_DROP_MECHANIC_ARENA_STAGE_CHEST}</v>
      </c>
      <c r="BG465" s="21" t="str">
        <f t="shared" si="15"/>
        <v>}, --Perfected Precise Regeneration / Perfektionierte präzise Regeneration   [Maelstrom Arena, Wrothgar, Wrothgar]</v>
      </c>
    </row>
    <row r="466" spans="1:59" x14ac:dyDescent="0.25">
      <c r="A466" s="5">
        <v>528</v>
      </c>
      <c r="B466" t="s">
        <v>1788</v>
      </c>
      <c r="C466" t="s">
        <v>1787</v>
      </c>
      <c r="D466" s="3">
        <f>A466</f>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C466" s="43" t="str">
        <f>IF(AB466&lt;&gt;"",IF(AB466&lt;&gt;"LIBSETS_DROP_MECHANIC_MONSTER_NAME",VLOOKUP(AB466,'LibSets constants'!$I$4:$L$1003,3,FALSE),""),"")</f>
        <v/>
      </c>
      <c r="AD466" s="43" t="str">
        <f>IF(AB466&lt;&gt;"",IF(AB466&lt;&gt;"LIBSETS_DROP_MECHANIC_MONSTER_NAME",VLOOKUP(AB466,'LibSets constants'!$I$4:$L$1003,4,FALSE),""),"")</f>
        <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IF(A466="???","--","")&amp;IF(F466&lt;&gt;"Not in the game (anymore)",IF(A466&lt;&gt;"",CONCATENATE("[",A466,"] = {wayshrines={")&amp;IF(K466&lt;&gt;"",CONCATENATE(K466,","),"")&amp;IF(L466&lt;&gt;"",CONCATENATE(L466,","),"")&amp;IF(M466&lt;&gt;"",CONCATENATE(M466,","),"")&amp;CONCATENATE("}")&amp;IF(VALUE(N466)&gt;0,CONCATENATE(", traitsNeeded=",N466),"")&amp;CONCATENATE(", dlcId=",IF(T466&lt;&gt;"",T466,"DLC_BASE_GAME")),""),"")</f>
        <v>[528] = {wayshrines={270,270,270,}, dlcId=DLC_BASE_GAME</v>
      </c>
      <c r="BD466" s="21" t="str">
        <f>IF(F466&lt;&gt;"Not in the game (anymore)",IF(A466&lt;&gt;"",IF(Q466&lt;&gt;"",CONCATENATE(", zoneIds={",Q466),"")&amp;IF(Z466&lt;&gt;"",CONCATENATE(",",Z466),"")&amp;IF(AF466&lt;&gt;"",CONCATENATE(",",AF466),"")&amp;IF(AK466&lt;&gt;"",CONCATENATE(",",AK466),"")&amp;IF(AP466&lt;&gt;"",CONCATENATE(",",AP466),"")&amp;IF(AU466&lt;&gt;"",CONCATENATE(",",AU466),"")&amp;IF(Q466&lt;&gt;"",CONCATENATE("}",""),"")&amp;IF(OR(I466="true",I466="false",I466&lt;&gt;""), CONCATENATE(", veteran=", I466), ""),""),"")</f>
        <v>, zoneIds={635,888,888}, veteran=true</v>
      </c>
      <c r="BE466" s="21" t="str">
        <f>IF(F466&lt;&gt;"Not in the game (anymore)",IF(A466&lt;&gt;"",", setType="&amp;G466,"")&amp;IF(J466="true",", multiTrialSet=true",""),"")</f>
        <v>, setType=LIBSETS_SETTYPE_ARENA</v>
      </c>
      <c r="BF466" s="21" t="str">
        <f t="shared" si="14"/>
        <v>, dropMechanic={LIBSETS_DROP_MECHANIC_ARENA_STAGE_CHEST}</v>
      </c>
      <c r="BG466" s="21" t="str">
        <f t="shared" si="15"/>
        <v>}, --Perfected Titanic Cleave / Perfektioniertes titanisches Trennen   [Dragonstar Arena, Craglorn, Craglorn]</v>
      </c>
    </row>
    <row r="467" spans="1:59" x14ac:dyDescent="0.25">
      <c r="A467" s="5">
        <v>529</v>
      </c>
      <c r="B467" t="s">
        <v>1790</v>
      </c>
      <c r="C467" t="s">
        <v>1789</v>
      </c>
      <c r="D467" s="3">
        <f>A467</f>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C467" s="43" t="str">
        <f>IF(AB467&lt;&gt;"",IF(AB467&lt;&gt;"LIBSETS_DROP_MECHANIC_MONSTER_NAME",VLOOKUP(AB467,'LibSets constants'!$I$4:$L$1003,3,FALSE),""),"")</f>
        <v/>
      </c>
      <c r="AD467" s="43" t="str">
        <f>IF(AB467&lt;&gt;"",IF(AB467&lt;&gt;"LIBSETS_DROP_MECHANIC_MONSTER_NAME",VLOOKUP(AB467,'LibSets constants'!$I$4:$L$1003,4,FALSE),""),"")</f>
        <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IF(A467="???","--","")&amp;IF(F467&lt;&gt;"Not in the game (anymore)",IF(A467&lt;&gt;"",CONCATENATE("[",A467,"] = {wayshrines={")&amp;IF(K467&lt;&gt;"",CONCATENATE(K467,","),"")&amp;IF(L467&lt;&gt;"",CONCATENATE(L467,","),"")&amp;IF(M467&lt;&gt;"",CONCATENATE(M467,","),"")&amp;CONCATENATE("}")&amp;IF(VALUE(N467)&gt;0,CONCATENATE(", traitsNeeded=",N467),"")&amp;CONCATENATE(", dlcId=",IF(T467&lt;&gt;"",T467,"DLC_BASE_GAME")),""),"")</f>
        <v>[529] = {wayshrines={270,270,270,}, dlcId=DLC_BASE_GAME</v>
      </c>
      <c r="BD467" s="21" t="str">
        <f>IF(F467&lt;&gt;"Not in the game (anymore)",IF(A467&lt;&gt;"",IF(Q467&lt;&gt;"",CONCATENATE(", zoneIds={",Q467),"")&amp;IF(Z467&lt;&gt;"",CONCATENATE(",",Z467),"")&amp;IF(AF467&lt;&gt;"",CONCATENATE(",",AF467),"")&amp;IF(AK467&lt;&gt;"",CONCATENATE(",",AK467),"")&amp;IF(AP467&lt;&gt;"",CONCATENATE(",",AP467),"")&amp;IF(AU467&lt;&gt;"",CONCATENATE(",",AU467),"")&amp;IF(Q467&lt;&gt;"",CONCATENATE("}",""),"")&amp;IF(OR(I467="true",I467="false",I467&lt;&gt;""), CONCATENATE(", veteran=", I467), ""),""),"")</f>
        <v>, zoneIds={635,888,888}, veteran=true</v>
      </c>
      <c r="BE467" s="21" t="str">
        <f>IF(F467&lt;&gt;"Not in the game (anymore)",IF(A467&lt;&gt;"",", setType="&amp;G467,"")&amp;IF(J467="true",", multiTrialSet=true",""),"")</f>
        <v>, setType=LIBSETS_SETTYPE_ARENA</v>
      </c>
      <c r="BF467" s="21" t="str">
        <f t="shared" si="14"/>
        <v>, dropMechanic={LIBSETS_DROP_MECHANIC_ARENA_STAGE_CHEST}</v>
      </c>
      <c r="BG467" s="21" t="str">
        <f t="shared" si="15"/>
        <v>}, --Perfected Puncturing Remedy / Perfektionierte durchschlagende Genesung   [Dragonstar Arena, Craglorn, Craglorn]</v>
      </c>
    </row>
    <row r="468" spans="1:59" x14ac:dyDescent="0.25">
      <c r="A468" s="5">
        <v>530</v>
      </c>
      <c r="B468" t="s">
        <v>1791</v>
      </c>
      <c r="C468" t="s">
        <v>1792</v>
      </c>
      <c r="D468" s="3">
        <f>A468</f>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C468" s="43" t="str">
        <f>IF(AB468&lt;&gt;"",IF(AB468&lt;&gt;"LIBSETS_DROP_MECHANIC_MONSTER_NAME",VLOOKUP(AB468,'LibSets constants'!$I$4:$L$1003,3,FALSE),""),"")</f>
        <v/>
      </c>
      <c r="AD468" s="43" t="str">
        <f>IF(AB468&lt;&gt;"",IF(AB468&lt;&gt;"LIBSETS_DROP_MECHANIC_MONSTER_NAME",VLOOKUP(AB468,'LibSets constants'!$I$4:$L$1003,4,FALSE),""),"")</f>
        <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IF(A468="???","--","")&amp;IF(F468&lt;&gt;"Not in the game (anymore)",IF(A468&lt;&gt;"",CONCATENATE("[",A468,"] = {wayshrines={")&amp;IF(K468&lt;&gt;"",CONCATENATE(K468,","),"")&amp;IF(L468&lt;&gt;"",CONCATENATE(L468,","),"")&amp;IF(M468&lt;&gt;"",CONCATENATE(M468,","),"")&amp;CONCATENATE("}")&amp;IF(VALUE(N468)&gt;0,CONCATENATE(", traitsNeeded=",N468),"")&amp;CONCATENATE(", dlcId=",IF(T468&lt;&gt;"",T468,"DLC_BASE_GAME")),""),"")</f>
        <v>[530] = {wayshrines={270,270,270,}, dlcId=DLC_BASE_GAME</v>
      </c>
      <c r="BD468" s="21" t="str">
        <f>IF(F468&lt;&gt;"Not in the game (anymore)",IF(A468&lt;&gt;"",IF(Q468&lt;&gt;"",CONCATENATE(", zoneIds={",Q468),"")&amp;IF(Z468&lt;&gt;"",CONCATENATE(",",Z468),"")&amp;IF(AF468&lt;&gt;"",CONCATENATE(",",AF468),"")&amp;IF(AK468&lt;&gt;"",CONCATENATE(",",AK468),"")&amp;IF(AP468&lt;&gt;"",CONCATENATE(",",AP468),"")&amp;IF(AU468&lt;&gt;"",CONCATENATE(",",AU468),"")&amp;IF(Q468&lt;&gt;"",CONCATENATE("}",""),"")&amp;IF(OR(I468="true",I468="false",I468&lt;&gt;""), CONCATENATE(", veteran=", I468), ""),""),"")</f>
        <v>, zoneIds={635,888,888}, veteran=true</v>
      </c>
      <c r="BE468" s="21" t="str">
        <f>IF(F468&lt;&gt;"Not in the game (anymore)",IF(A468&lt;&gt;"",", setType="&amp;G468,"")&amp;IF(J468="true",", multiTrialSet=true",""),"")</f>
        <v>, setType=LIBSETS_SETTYPE_ARENA</v>
      </c>
      <c r="BF468" s="21" t="str">
        <f t="shared" si="14"/>
        <v>, dropMechanic={LIBSETS_DROP_MECHANIC_ARENA_STAGE_CHEST}</v>
      </c>
      <c r="BG468" s="21" t="str">
        <f t="shared" si="15"/>
        <v>}, --Perfected Stinging Slashes / Perfektionierte stechende Schnitte   [Dragonstar Arena, Craglorn, Craglorn]</v>
      </c>
    </row>
    <row r="469" spans="1:59" x14ac:dyDescent="0.25">
      <c r="A469" s="5">
        <v>531</v>
      </c>
      <c r="B469" t="s">
        <v>1794</v>
      </c>
      <c r="C469" t="s">
        <v>1793</v>
      </c>
      <c r="D469" s="3">
        <f>A469</f>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C469" s="43" t="str">
        <f>IF(AB469&lt;&gt;"",IF(AB469&lt;&gt;"LIBSETS_DROP_MECHANIC_MONSTER_NAME",VLOOKUP(AB469,'LibSets constants'!$I$4:$L$1003,3,FALSE),""),"")</f>
        <v/>
      </c>
      <c r="AD469" s="43" t="str">
        <f>IF(AB469&lt;&gt;"",IF(AB469&lt;&gt;"LIBSETS_DROP_MECHANIC_MONSTER_NAME",VLOOKUP(AB469,'LibSets constants'!$I$4:$L$1003,4,FALSE),""),"")</f>
        <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IF(A469="???","--","")&amp;IF(F469&lt;&gt;"Not in the game (anymore)",IF(A469&lt;&gt;"",CONCATENATE("[",A469,"] = {wayshrines={")&amp;IF(K469&lt;&gt;"",CONCATENATE(K469,","),"")&amp;IF(L469&lt;&gt;"",CONCATENATE(L469,","),"")&amp;IF(M469&lt;&gt;"",CONCATENATE(M469,","),"")&amp;CONCATENATE("}")&amp;IF(VALUE(N469)&gt;0,CONCATENATE(", traitsNeeded=",N469),"")&amp;CONCATENATE(", dlcId=",IF(T469&lt;&gt;"",T469,"DLC_BASE_GAME")),""),"")</f>
        <v>[531] = {wayshrines={270,270,270,}, dlcId=DLC_BASE_GAME</v>
      </c>
      <c r="BD469" s="21" t="str">
        <f>IF(F469&lt;&gt;"Not in the game (anymore)",IF(A469&lt;&gt;"",IF(Q469&lt;&gt;"",CONCATENATE(", zoneIds={",Q469),"")&amp;IF(Z469&lt;&gt;"",CONCATENATE(",",Z469),"")&amp;IF(AF469&lt;&gt;"",CONCATENATE(",",AF469),"")&amp;IF(AK469&lt;&gt;"",CONCATENATE(",",AK469),"")&amp;IF(AP469&lt;&gt;"",CONCATENATE(",",AP469),"")&amp;IF(AU469&lt;&gt;"",CONCATENATE(",",AU469),"")&amp;IF(Q469&lt;&gt;"",CONCATENATE("}",""),"")&amp;IF(OR(I469="true",I469="false",I469&lt;&gt;""), CONCATENATE(", veteran=", I469), ""),""),"")</f>
        <v>, zoneIds={635,888,888}, veteran=true</v>
      </c>
      <c r="BE469" s="21" t="str">
        <f>IF(F469&lt;&gt;"Not in the game (anymore)",IF(A469&lt;&gt;"",", setType="&amp;G469,"")&amp;IF(J469="true",", multiTrialSet=true",""),"")</f>
        <v>, setType=LIBSETS_SETTYPE_ARENA</v>
      </c>
      <c r="BF469" s="21" t="str">
        <f t="shared" si="14"/>
        <v>, isProcSetAllowedInPvP=0, dropMechanic={LIBSETS_DROP_MECHANIC_ARENA_STAGE_CHEST}</v>
      </c>
      <c r="BG469" s="21" t="str">
        <f t="shared" si="15"/>
        <v>}, --Perfected Caustic Arrow / Perfektionierter beißender Pfeil   [Dragonstar Arena, Craglorn, Craglorn]</v>
      </c>
    </row>
    <row r="470" spans="1:59" x14ac:dyDescent="0.25">
      <c r="A470" s="5">
        <v>532</v>
      </c>
      <c r="B470" t="s">
        <v>1795</v>
      </c>
      <c r="C470" t="s">
        <v>1796</v>
      </c>
      <c r="D470" s="3">
        <f>A470</f>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C470" s="43" t="str">
        <f>IF(AB470&lt;&gt;"",IF(AB470&lt;&gt;"LIBSETS_DROP_MECHANIC_MONSTER_NAME",VLOOKUP(AB470,'LibSets constants'!$I$4:$L$1003,3,FALSE),""),"")</f>
        <v/>
      </c>
      <c r="AD470" s="43" t="str">
        <f>IF(AB470&lt;&gt;"",IF(AB470&lt;&gt;"LIBSETS_DROP_MECHANIC_MONSTER_NAME",VLOOKUP(AB470,'LibSets constants'!$I$4:$L$1003,4,FALSE),""),"")</f>
        <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IF(A470="???","--","")&amp;IF(F470&lt;&gt;"Not in the game (anymore)",IF(A470&lt;&gt;"",CONCATENATE("[",A470,"] = {wayshrines={")&amp;IF(K470&lt;&gt;"",CONCATENATE(K470,","),"")&amp;IF(L470&lt;&gt;"",CONCATENATE(L470,","),"")&amp;IF(M470&lt;&gt;"",CONCATENATE(M470,","),"")&amp;CONCATENATE("}")&amp;IF(VALUE(N470)&gt;0,CONCATENATE(", traitsNeeded=",N470),"")&amp;CONCATENATE(", dlcId=",IF(T470&lt;&gt;"",T470,"DLC_BASE_GAME")),""),"")</f>
        <v>[532] = {wayshrines={270,270,270,}, dlcId=DLC_BASE_GAME</v>
      </c>
      <c r="BD470" s="21" t="str">
        <f>IF(F470&lt;&gt;"Not in the game (anymore)",IF(A470&lt;&gt;"",IF(Q470&lt;&gt;"",CONCATENATE(", zoneIds={",Q470),"")&amp;IF(Z470&lt;&gt;"",CONCATENATE(",",Z470),"")&amp;IF(AF470&lt;&gt;"",CONCATENATE(",",AF470),"")&amp;IF(AK470&lt;&gt;"",CONCATENATE(",",AK470),"")&amp;IF(AP470&lt;&gt;"",CONCATENATE(",",AP470),"")&amp;IF(AU470&lt;&gt;"",CONCATENATE(",",AU470),"")&amp;IF(Q470&lt;&gt;"",CONCATENATE("}",""),"")&amp;IF(OR(I470="true",I470="false",I470&lt;&gt;""), CONCATENATE(", veteran=", I470), ""),""),"")</f>
        <v>, zoneIds={635,888,888}, veteran=true</v>
      </c>
      <c r="BE470" s="21" t="str">
        <f>IF(F470&lt;&gt;"Not in the game (anymore)",IF(A470&lt;&gt;"",", setType="&amp;G470,"")&amp;IF(J470="true",", multiTrialSet=true",""),"")</f>
        <v>, setType=LIBSETS_SETTYPE_ARENA</v>
      </c>
      <c r="BF470" s="21" t="str">
        <f t="shared" si="14"/>
        <v>, dropMechanic={LIBSETS_DROP_MECHANIC_ARENA_STAGE_CHEST}</v>
      </c>
      <c r="BG470" s="21" t="str">
        <f t="shared" si="15"/>
        <v>}, --Perfected Destructive Impact / Perfektionierter zerstörerischer Einschlag   [Dragonstar Arena, Craglorn, Craglorn]</v>
      </c>
    </row>
    <row r="471" spans="1:59" x14ac:dyDescent="0.25">
      <c r="A471" s="5">
        <v>533</v>
      </c>
      <c r="B471" t="s">
        <v>1806</v>
      </c>
      <c r="C471" t="s">
        <v>1805</v>
      </c>
      <c r="D471" s="3">
        <f>A471</f>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C471" s="3" t="str">
        <f>IF(AB471&lt;&gt;"",IF(AB471&lt;&gt;"LIBSETS_DROP_MECHANIC_MONSTER_NAME",VLOOKUP(AB471,'LibSets constants'!$I$4:$L$1003,3,FALSE),""),"")</f>
        <v/>
      </c>
      <c r="AD471" s="3" t="str">
        <f>IF(AB471&lt;&gt;"",IF(AB471&lt;&gt;"LIBSETS_DROP_MECHANIC_MONSTER_NAME",VLOOKUP(AB471,'LibSets constants'!$I$4:$L$1003,4,FALSE),""),"")</f>
        <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IF(A471="???","--","")&amp;IF(F471&lt;&gt;"Not in the game (anymore)",IF(A471&lt;&gt;"",CONCATENATE("[",A471,"] = {wayshrines={")&amp;IF(K471&lt;&gt;"",CONCATENATE(K471,","),"")&amp;IF(L471&lt;&gt;"",CONCATENATE(L471,","),"")&amp;IF(M471&lt;&gt;"",CONCATENATE(M471,","),"")&amp;CONCATENATE("}")&amp;IF(VALUE(N471)&gt;0,CONCATENATE(", traitsNeeded=",N471),"")&amp;CONCATENATE(", dlcId=",IF(T471&lt;&gt;"",T471,"DLC_BASE_GAME")),""),"")</f>
        <v>[533] = {wayshrines={270,270,270,}, dlcId=DLC_BASE_GAME</v>
      </c>
      <c r="BD471" s="21" t="str">
        <f>IF(F471&lt;&gt;"Not in the game (anymore)",IF(A471&lt;&gt;"",IF(Q471&lt;&gt;"",CONCATENATE(", zoneIds={",Q471),"")&amp;IF(Z471&lt;&gt;"",CONCATENATE(",",Z471),"")&amp;IF(AF471&lt;&gt;"",CONCATENATE(",",AF471),"")&amp;IF(AK471&lt;&gt;"",CONCATENATE(",",AK471),"")&amp;IF(AP471&lt;&gt;"",CONCATENATE(",",AP471),"")&amp;IF(AU471&lt;&gt;"",CONCATENATE(",",AU471),"")&amp;IF(Q471&lt;&gt;"",CONCATENATE("}",""),"")&amp;IF(OR(I471="true",I471="false",I471&lt;&gt;""), CONCATENATE(", veteran=", I471), ""),""),"")</f>
        <v>, zoneIds={635,888,888}, veteran=true</v>
      </c>
      <c r="BE471" s="21" t="str">
        <f>IF(F471&lt;&gt;"Not in the game (anymore)",IF(A471&lt;&gt;"",", setType="&amp;G471,"")&amp;IF(J471="true",", multiTrialSet=true",""),"")</f>
        <v>, setType=LIBSETS_SETTYPE_ARENA</v>
      </c>
      <c r="BF471" s="21" t="str">
        <f t="shared" si="14"/>
        <v>, dropMechanic={LIBSETS_DROP_MECHANIC_ARENA_STAGE_CHEST}</v>
      </c>
      <c r="BG471" s="21" t="str">
        <f t="shared" si="15"/>
        <v>}, --Perfected Grand Rejuvenation / Pefektionierte Große Verjüngung   [Dragonstar Arena, Craglorn, Craglorn]</v>
      </c>
    </row>
    <row r="472" spans="1:59" x14ac:dyDescent="0.25">
      <c r="A472" s="5">
        <v>534</v>
      </c>
      <c r="B472" t="s">
        <v>2171</v>
      </c>
      <c r="C472" t="s">
        <v>1817</v>
      </c>
      <c r="D472" s="3">
        <f>A472</f>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0</v>
      </c>
      <c r="AA472" t="str">
        <f>IF(AND(Z472&lt;&gt;"",ISNUMBER(Z472),NOT(ISNA(Z472))),VLOOKUP(Z472,'ESO zone constants'!$A$3:$D$9999,4,FALSE),"")</f>
        <v>Tamriel Map</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0</v>
      </c>
      <c r="AG472" t="str">
        <f>IF(AND(AF472&lt;&gt;"",ISNUMBER(AF472),NOT(ISNA(AF472))),VLOOKUP(AF472,'ESO zone constants'!$A$3:$D$9999,4,FALSE),"")</f>
        <v>Tamriel Map</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IF(A472="???","--","")&amp;IF(F472&lt;&gt;"Not in the game (anymore)",IF(A472&lt;&gt;"",CONCATENATE("[",A472,"] = {wayshrines={")&amp;IF(K472&lt;&gt;"",CONCATENATE(K472,","),"")&amp;IF(L472&lt;&gt;"",CONCATENATE(L472,","),"")&amp;IF(M472&lt;&gt;"",CONCATENATE(M472,","),"")&amp;CONCATENATE("}")&amp;IF(VALUE(N472)&gt;0,CONCATENATE(", traitsNeeded=",N472),"")&amp;CONCATENATE(", dlcId=",IF(T472&lt;&gt;"",T472,"DLC_BASE_GAME")),""),"")</f>
        <v>[534] = {wayshrines={435,435,435,}, dlcId=DLC_STONETHORN</v>
      </c>
      <c r="BD472" s="21" t="str">
        <f>IF(F472&lt;&gt;"Not in the game (anymore)",IF(A472&lt;&gt;"",IF(Q472&lt;&gt;"",CONCATENATE(", zoneIds={",Q472),"")&amp;IF(Z472&lt;&gt;"",CONCATENATE(",",Z472),"")&amp;IF(AF472&lt;&gt;"",CONCATENATE(",",AF472),"")&amp;IF(AK472&lt;&gt;"",CONCATENATE(",",AK472),"")&amp;IF(AP472&lt;&gt;"",CONCATENATE(",",AP472),"")&amp;IF(AU472&lt;&gt;"",CONCATENATE(",",AU472),"")&amp;IF(Q472&lt;&gt;"",CONCATENATE("}",""),"")&amp;IF(OR(I472="true",I472="false",I472&lt;&gt;""), CONCATENATE(", veteran=", I472), ""),""),"")</f>
        <v>, zoneIds={1197,0,0}, veteran={[EQUIP_TYPE_HEAD]=true, [EQUIP_TYPE_SHOULDERS]=false}</v>
      </c>
      <c r="BE472" s="21" t="str">
        <f>IF(F472&lt;&gt;"Not in the game (anymore)",IF(A472&lt;&gt;"",", setType="&amp;G472,"")&amp;IF(J472="true",", multiTrialSet=true",""),"")</f>
        <v>, setType=LIBSETS_SETTYPE_MONSTER</v>
      </c>
      <c r="BF472" s="21" t="str">
        <f t="shared" si="14"/>
        <v>, dropMechanic={LIBSETS_DROP_MECHANIC_MONSTER_NAME}, dropMechanicNames={['en']={'Arkasis the Mad Alchemist',},['de']={'Arkasis der verrückte Alchemist',},}</v>
      </c>
      <c r="BG472" s="21" t="str">
        <f t="shared" si="15"/>
        <v>}, --Stone Husk / Steinhülle   [Stone Garden, Tamriel Map, Tamriel Map]</v>
      </c>
    </row>
    <row r="473" spans="1:59" x14ac:dyDescent="0.25">
      <c r="A473" s="5">
        <v>535</v>
      </c>
      <c r="B473" t="s">
        <v>2172</v>
      </c>
      <c r="C473" t="s">
        <v>1814</v>
      </c>
      <c r="D473" s="3">
        <f>A473</f>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IF(A473="???","--","")&amp;IF(F473&lt;&gt;"Not in the game (anymore)",IF(A473&lt;&gt;"",CONCATENATE("[",A473,"] = {wayshrines={")&amp;IF(K473&lt;&gt;"",CONCATENATE(K473,","),"")&amp;IF(L473&lt;&gt;"",CONCATENATE(L473,","),"")&amp;IF(M473&lt;&gt;"",CONCATENATE(M473,","),"")&amp;CONCATENATE("}")&amp;IF(VALUE(N473)&gt;0,CONCATENATE(", traitsNeeded=",N473),"")&amp;CONCATENATE(", dlcId=",IF(T473&lt;&gt;"",T473,"DLC_BASE_GAME")),""),"")</f>
        <v>[535] = {wayshrines={436,436,436,}, dlcId=DLC_STONETHORN</v>
      </c>
      <c r="BD473" s="21" t="str">
        <f>IF(F473&lt;&gt;"Not in the game (anymore)",IF(A473&lt;&gt;"",IF(Q473&lt;&gt;"",CONCATENATE(", zoneIds={",Q473),"")&amp;IF(Z473&lt;&gt;"",CONCATENATE(",",Z473),"")&amp;IF(AF473&lt;&gt;"",CONCATENATE(",",AF473),"")&amp;IF(AK473&lt;&gt;"",CONCATENATE(",",AK473),"")&amp;IF(AP473&lt;&gt;"",CONCATENATE(",",AP473),"")&amp;IF(AU473&lt;&gt;"",CONCATENATE(",",AU473),"")&amp;IF(Q473&lt;&gt;"",CONCATENATE("}",""),"")&amp;IF(OR(I473="true",I473="false",I473&lt;&gt;""), CONCATENATE(", veteran=", I473), ""),""),"")</f>
        <v>, zoneIds={1201,1160,1160}, veteran={[EQUIP_TYPE_HEAD]=true, [EQUIP_TYPE_SHOULDERS]=false}</v>
      </c>
      <c r="BE473" s="21" t="str">
        <f>IF(F473&lt;&gt;"Not in the game (anymore)",IF(A473&lt;&gt;"",", setType="&amp;G473,"")&amp;IF(J473="true",", multiTrialSet=true",""),"")</f>
        <v>, setType=LIBSETS_SETTYPE_MONSTER</v>
      </c>
      <c r="BF473" s="21" t="str">
        <f t="shared" si="14"/>
        <v>, dropMechanic={LIBSETS_DROP_MECHANIC_MONSTER_NAME}, dropMechanicNames={['en']={'Lady Thorn',},['de']={'Fürstin Dorn',},}</v>
      </c>
      <c r="BG473" s="21" t="str">
        <f t="shared" si="15"/>
        <v>}, --Lady Thorn / Fürstin Dorn   [Castle Thorn, Western Skyrim, Western Skyrim]</v>
      </c>
    </row>
    <row r="474" spans="1:59" x14ac:dyDescent="0.25">
      <c r="A474" s="5">
        <v>536</v>
      </c>
      <c r="B474" t="s">
        <v>2243</v>
      </c>
      <c r="C474" t="s">
        <v>2242</v>
      </c>
      <c r="D474" s="3">
        <f>A474</f>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t="str">
        <f>IF(AND(G474&lt;&gt;"LIBSETS_SETTYPE_BATTLEGROUND",G474&lt;&gt;"LIBSETS_SETTYPE_SPECIAL"),IF(AL474&lt;&gt;"",VLOOKUP(AL474,'ESO zone constants'!$D$3:$H$4953,5,FALSE),""),"")</f>
        <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IF(A474="???","--","")&amp;IF(F474&lt;&gt;"Not in the game (anymore)",IF(A474&lt;&gt;"",CONCATENATE("[",A474,"] = {wayshrines={")&amp;IF(K474&lt;&gt;"",CONCATENATE(K474,","),"")&amp;IF(L474&lt;&gt;"",CONCATENATE(L474,","),"")&amp;IF(M474&lt;&gt;"",CONCATENATE(M474,","),"")&amp;CONCATENATE("}")&amp;IF(VALUE(N474)&gt;0,CONCATENATE(", traitsNeeded=",N474),"")&amp;CONCATENATE(", dlcId=",IF(T474&lt;&gt;"",T474,"DLC_BASE_GAME")),""),"")</f>
        <v>[536] = {wayshrines={441,441,441,}, dlcId=DLC_MARKARTH</v>
      </c>
      <c r="BD474" s="21" t="str">
        <f>IF(F474&lt;&gt;"Not in the game (anymore)",IF(A474&lt;&gt;"",IF(Q474&lt;&gt;"",CONCATENATE(", zoneIds={",Q474),"")&amp;IF(Z474&lt;&gt;"",CONCATENATE(",",Z474),"")&amp;IF(AF474&lt;&gt;"",CONCATENATE(",",AF474),"")&amp;IF(AK474&lt;&gt;"",CONCATENATE(",",AK474),"")&amp;IF(AP474&lt;&gt;"",CONCATENATE(",",AP474),"")&amp;IF(AU474&lt;&gt;"",CONCATENATE(",",AU474),"")&amp;IF(Q474&lt;&gt;"",CONCATENATE("}",""),"")&amp;IF(OR(I474="true",I474="false",I474&lt;&gt;""), CONCATENATE(", veteran=", I474), ""),""),"")</f>
        <v>, zoneIds={1207,1207,1207}, veteran=false</v>
      </c>
      <c r="BE474" s="21" t="str">
        <f>IF(F474&lt;&gt;"Not in the game (anymore)",IF(A474&lt;&gt;"",", setType="&amp;G474,"")&amp;IF(J474="true",", multiTrialSet=true",""),"")</f>
        <v>, setType=LIBSETS_SETTYPE_OVERLAND</v>
      </c>
      <c r="BF474" s="21" t="str">
        <f t="shared" si="14"/>
        <v>, dropMechanic={LIBSETS_DROP_MECHANIC_OVERLAND_BOSS_DELVE,LIBSETS_DROP_MECHANIC_OVERLAND_BOSS_DELVE,LIBSETS_DROP_MECHANIC_OVERLAND_BOSS_PUBLIC_DUNGEON,LIBSETS_DROP_MECHANIC_OVERLAND_CHEST}</v>
      </c>
      <c r="BG474" s="21" t="str">
        <f t="shared" si="15"/>
        <v>}, --Radiant Bastion / Strahlende Bastion   [The Reach, The Reach, The Reach]</v>
      </c>
    </row>
    <row r="475" spans="1:59" x14ac:dyDescent="0.25">
      <c r="A475" s="5">
        <v>537</v>
      </c>
      <c r="B475" t="s">
        <v>2244</v>
      </c>
      <c r="C475" t="s">
        <v>2266</v>
      </c>
      <c r="D475" s="3">
        <f>A475</f>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t="str">
        <f>IF(AND(G475&lt;&gt;"LIBSETS_SETTYPE_BATTLEGROUND",G475&lt;&gt;"LIBSETS_SETTYPE_SPECIAL"),IF(AL475&lt;&gt;"",VLOOKUP(AL475,'ESO zone constants'!$D$3:$H$4953,5,FALSE),""),"")</f>
        <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IF(A475="???","--","")&amp;IF(F475&lt;&gt;"Not in the game (anymore)",IF(A475&lt;&gt;"",CONCATENATE("[",A475,"] = {wayshrines={")&amp;IF(K475&lt;&gt;"",CONCATENATE(K475,","),"")&amp;IF(L475&lt;&gt;"",CONCATENATE(L475,","),"")&amp;IF(M475&lt;&gt;"",CONCATENATE(M475,","),"")&amp;CONCATENATE("}")&amp;IF(VALUE(N475)&gt;0,CONCATENATE(", traitsNeeded=",N475),"")&amp;CONCATENATE(", dlcId=",IF(T475&lt;&gt;"",T475,"DLC_BASE_GAME")),""),"")</f>
        <v>[537] = {wayshrines={441,441,441,}, dlcId=DLC_MARKARTH</v>
      </c>
      <c r="BD475" s="21" t="str">
        <f>IF(F475&lt;&gt;"Not in the game (anymore)",IF(A475&lt;&gt;"",IF(Q475&lt;&gt;"",CONCATENATE(", zoneIds={",Q475),"")&amp;IF(Z475&lt;&gt;"",CONCATENATE(",",Z475),"")&amp;IF(AF475&lt;&gt;"",CONCATENATE(",",AF475),"")&amp;IF(AK475&lt;&gt;"",CONCATENATE(",",AK475),"")&amp;IF(AP475&lt;&gt;"",CONCATENATE(",",AP475),"")&amp;IF(AU475&lt;&gt;"",CONCATENATE(",",AU475),"")&amp;IF(Q475&lt;&gt;"",CONCATENATE("}",""),"")&amp;IF(OR(I475="true",I475="false",I475&lt;&gt;""), CONCATENATE(", veteran=", I475), ""),""),"")</f>
        <v>, zoneIds={1207,1207,1207}, veteran=false</v>
      </c>
      <c r="BE475" s="21" t="str">
        <f>IF(F475&lt;&gt;"Not in the game (anymore)",IF(A475&lt;&gt;"",", setType="&amp;G475,"")&amp;IF(J475="true",", multiTrialSet=true",""),"")</f>
        <v>, setType=LIBSETS_SETTYPE_OVERLAND</v>
      </c>
      <c r="BF475" s="21" t="str">
        <f t="shared" si="14"/>
        <v>, dropMechanic={LIBSETS_DROP_MECHANIC_OVERLAND_BOSS_DELVE,LIBSETS_DROP_MECHANIC_OVERLAND_BOSS_DELVE,LIBSETS_DROP_MECHANIC_OVERLAND_BOSS_PUBLIC_DUNGEON,LIBSETS_DROP_MECHANIC_OVERLAND_CHEST}</v>
      </c>
      <c r="BG475" s="21" t="str">
        <f t="shared" si="15"/>
        <v>}, --Voidcaller / Leerenrufer   [The Reach, The Reach, The Reach]</v>
      </c>
    </row>
    <row r="476" spans="1:59" x14ac:dyDescent="0.25">
      <c r="A476" s="5">
        <v>538</v>
      </c>
      <c r="B476" t="s">
        <v>2245</v>
      </c>
      <c r="C476" t="s">
        <v>2668</v>
      </c>
      <c r="D476" s="3">
        <f>A476</f>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t="str">
        <f>IF(AND(G476&lt;&gt;"LIBSETS_SETTYPE_BATTLEGROUND",G476&lt;&gt;"LIBSETS_SETTYPE_SPECIAL"),IF(AL476&lt;&gt;"",VLOOKUP(AL476,'ESO zone constants'!$D$3:$H$4953,5,FALSE),""),"")</f>
        <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IF(A476="???","--","")&amp;IF(F476&lt;&gt;"Not in the game (anymore)",IF(A476&lt;&gt;"",CONCATENATE("[",A476,"] = {wayshrines={")&amp;IF(K476&lt;&gt;"",CONCATENATE(K476,","),"")&amp;IF(L476&lt;&gt;"",CONCATENATE(L476,","),"")&amp;IF(M476&lt;&gt;"",CONCATENATE(M476,","),"")&amp;CONCATENATE("}")&amp;IF(VALUE(N476)&gt;0,CONCATENATE(", traitsNeeded=",N476),"")&amp;CONCATENATE(", dlcId=",IF(T476&lt;&gt;"",T476,"DLC_BASE_GAME")),""),"")</f>
        <v>[538] = {wayshrines={441,441,441,}, dlcId=DLC_MARKARTH</v>
      </c>
      <c r="BD476" s="21" t="str">
        <f>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 veteran=false</v>
      </c>
      <c r="BE476" s="21" t="str">
        <f>IF(F476&lt;&gt;"Not in the game (anymore)",IF(A476&lt;&gt;"",", setType="&amp;G476,"")&amp;IF(J476="true",", multiTrialSet=true",""),"")</f>
        <v>, setType=LIBSETS_SETTYPE_OVERLAND</v>
      </c>
      <c r="BF476" s="21" t="str">
        <f t="shared" si="14"/>
        <v>, isProcSetAllowedInPvP=1, dropMechanic={LIBSETS_DROP_MECHANIC_OVERLAND_BOSS_DELVE,LIBSETS_DROP_MECHANIC_OVERLAND_BOSS_DELVE,LIBSETS_DROP_MECHANIC_OVERLAND_BOSS_PUBLIC_DUNGEON,LIBSETS_DROP_MECHANIC_OVERLAND_CHEST}</v>
      </c>
      <c r="BG476" s="21" t="str">
        <f t="shared" si="15"/>
        <v>}, --Witch-Knight\'s Defiance / Trotz des Hexenritters   [The Reach, The Reach, The Reach]</v>
      </c>
    </row>
    <row r="477" spans="1:59" x14ac:dyDescent="0.25">
      <c r="A477" s="5">
        <v>539</v>
      </c>
      <c r="B477" t="s">
        <v>2246</v>
      </c>
      <c r="C477" t="s">
        <v>2669</v>
      </c>
      <c r="D477" s="3">
        <f>A477</f>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C477" s="43" t="str">
        <f>IF(AB477&lt;&gt;"",IF(AB477&lt;&gt;"LIBSETS_DROP_MECHANIC_MONSTER_NAME",VLOOKUP(AB477,'LibSets constants'!$I$4:$L$1003,3,FALSE),""),"")</f>
        <v/>
      </c>
      <c r="AD477" s="43" t="str">
        <f>IF(AB477&lt;&gt;"",IF(AB477&lt;&gt;"LIBSETS_DROP_MECHANIC_MONSTER_NAME",VLOOKUP(AB477,'LibSets constants'!$I$4:$L$1003,4,FALSE),""),"")</f>
        <v/>
      </c>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IF(A477="???","--","")&amp;IF(F477&lt;&gt;"Not in the game (anymore)",IF(A477&lt;&gt;"",CONCATENATE("[",A477,"] = {wayshrines={")&amp;IF(K477&lt;&gt;"",CONCATENATE(K477,","),"")&amp;IF(L477&lt;&gt;"",CONCATENATE(L477,","),"")&amp;IF(M477&lt;&gt;"",CONCATENATE(M477,","),"")&amp;CONCATENATE("}")&amp;IF(VALUE(N477)&gt;0,CONCATENATE(", traitsNeeded=",N477),"")&amp;CONCATENATE(", dlcId=",IF(T477&lt;&gt;"",T477,"DLC_BASE_GAME")),""),"")</f>
        <v>[539] = {wayshrines={447,447,447,}, traitsNeeded=3, dlcId=DLC_MARKARTH</v>
      </c>
      <c r="BD477" s="21" t="str">
        <f>IF(F477&lt;&gt;"Not in the game (anymore)",IF(A477&lt;&gt;"",IF(Q477&lt;&gt;"",CONCATENATE(", zoneIds={",Q477),"")&amp;IF(Z477&lt;&gt;"",CONCATENATE(",",Z477),"")&amp;IF(AF477&lt;&gt;"",CONCATENATE(",",AF477),"")&amp;IF(AK477&lt;&gt;"",CONCATENATE(",",AK477),"")&amp;IF(AP477&lt;&gt;"",CONCATENATE(",",AP477),"")&amp;IF(AU477&lt;&gt;"",CONCATENATE(",",AU477),"")&amp;IF(Q477&lt;&gt;"",CONCATENATE("}",""),"")&amp;IF(OR(I477="true",I477="false",I477&lt;&gt;""), CONCATENATE(", veteran=", I477), ""),""),"")</f>
        <v>, zoneIds={1207,1207,1207}, veteran=false</v>
      </c>
      <c r="BE477" s="21" t="str">
        <f>IF(F477&lt;&gt;"Not in the game (anymore)",IF(A477&lt;&gt;"",", setType="&amp;G477,"")&amp;IF(J477="true",", multiTrialSet=true",""),"")</f>
        <v>, setType=LIBSETS_SETTYPE_CRAFTED</v>
      </c>
      <c r="BF477" s="21" t="str">
        <f t="shared" si="14"/>
        <v>, isProcSetAllowedInPvP=1</v>
      </c>
      <c r="BG477" s="21" t="str">
        <f t="shared" si="15"/>
        <v>}, --Red Eagle\'s Fury / Zorn des Roten Adlers   [The Reach, The Reach, The Reach]</v>
      </c>
    </row>
    <row r="478" spans="1:59" x14ac:dyDescent="0.25">
      <c r="A478" s="5">
        <v>540</v>
      </c>
      <c r="B478" t="s">
        <v>2247</v>
      </c>
      <c r="C478" t="s">
        <v>2267</v>
      </c>
      <c r="D478" s="3">
        <f>A478</f>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C478" s="43" t="str">
        <f>IF(AB478&lt;&gt;"",IF(AB478&lt;&gt;"LIBSETS_DROP_MECHANIC_MONSTER_NAME",VLOOKUP(AB478,'LibSets constants'!$I$4:$L$1003,3,FALSE),""),"")</f>
        <v/>
      </c>
      <c r="AD478" s="43" t="str">
        <f>IF(AB478&lt;&gt;"",IF(AB478&lt;&gt;"LIBSETS_DROP_MECHANIC_MONSTER_NAME",VLOOKUP(AB478,'LibSets constants'!$I$4:$L$1003,4,FALSE),""),"")</f>
        <v/>
      </c>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IF(F478&lt;&gt;"Not in the game (anymore)",IF(A478&lt;&gt;"",IF(Q478&lt;&gt;"",CONCATENATE(", zoneIds={",Q478),"")&amp;IF(Z478&lt;&gt;"",CONCATENATE(",",Z478),"")&amp;IF(AF478&lt;&gt;"",CONCATENATE(",",AF478),"")&amp;IF(AK478&lt;&gt;"",CONCATENATE(",",AK478),"")&amp;IF(AP478&lt;&gt;"",CONCATENATE(",",AP478),"")&amp;IF(AU478&lt;&gt;"",CONCATENATE(",",AU478),"")&amp;IF(Q478&lt;&gt;"",CONCATENATE("}",""),"")&amp;IF(OR(I478="true",I478="false",I478&lt;&gt;""), CONCATENATE(", veteran=", I478), ""),""),"")</f>
        <v>, zoneIds={1207,1207,1207}, veteran=false</v>
      </c>
      <c r="BE478" s="21" t="str">
        <f>IF(F478&lt;&gt;"Not in the game (anymore)",IF(A478&lt;&gt;"",", setType="&amp;G478,"")&amp;IF(J478="true",", multiTrialSet=true",""),"")</f>
        <v>, setType=LIBSETS_SETTYPE_CRAFTED</v>
      </c>
      <c r="BF478" s="21" t="str">
        <f t="shared" si="14"/>
        <v/>
      </c>
      <c r="BG478" s="21" t="str">
        <f t="shared" si="15"/>
        <v>}, --Legacy of Karth / Erbe des Karth   [The Reach, The Reach, The Reach]</v>
      </c>
    </row>
    <row r="479" spans="1:59" x14ac:dyDescent="0.25">
      <c r="A479" s="5">
        <v>541</v>
      </c>
      <c r="B479" t="s">
        <v>2248</v>
      </c>
      <c r="C479" t="s">
        <v>2268</v>
      </c>
      <c r="D479" s="3">
        <f>A479</f>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W479" s="39"/>
      <c r="X479" s="39"/>
      <c r="Z479" s="3">
        <f>IF(AND(G479&lt;&gt;"LIBSETS_SETTYPE_BATTLEGROUND",G479&lt;&gt;"LIBSETS_SETTYPE_SPECIAL"),
IF(AND(Y479&lt;&gt;"",ISNUMBER(Y479),NOT(ISNA(Y479))),Y479,
   IF(AND(L479&lt;&gt;"",ISNUMBER(L479),L479&gt;0,NOT(ISNA(L479))),VLOOKUP(L479,'ESO dumped WayshrineInfo'!$K$3:$L$9999,2,FALSE),"")
),"")</f>
        <v>0</v>
      </c>
      <c r="AA479" t="str">
        <f>IF(AND(Z479&lt;&gt;"",ISNUMBER(Z479),NOT(ISNA(Z479))),VLOOKUP(Z479,'ESO zone constants'!$A$3:$D$9999,4,FALSE),"")</f>
        <v>Tamriel Map</v>
      </c>
      <c r="AB479" s="44"/>
      <c r="AC479" s="43" t="str">
        <f>IF(AB479&lt;&gt;"",IF(AB479&lt;&gt;"LIBSETS_DROP_MECHANIC_MONSTER_NAME",VLOOKUP(AB479,'LibSets constants'!$I$4:$L$1003,3,FALSE),""),"")</f>
        <v/>
      </c>
      <c r="AD479" s="43" t="str">
        <f>IF(AB479&lt;&gt;"",IF(AB479&lt;&gt;"LIBSETS_DROP_MECHANIC_MONSTER_NAME",VLOOKUP(AB479,'LibSets constants'!$I$4:$L$1003,4,FALSE),""),"")</f>
        <v/>
      </c>
      <c r="AE479" s="43"/>
      <c r="AF479" s="3">
        <f>IF(AND(G479&lt;&gt;"LIBSETS_SETTYPE_BATTLEGROUND",G479&lt;&gt;"LIBSETS_SETTYPE_SPECIAL"),
IF(AND(AE479&lt;&gt;"",ISNUMBER(AE479),NOT(ISNA(AE479))),AE479,
   IF(AND(M479&lt;&gt;"",ISNUMBER(M479),M479&gt;0,NOT(ISNA(M479))),VLOOKUP(M479,'ESO dumped WayshrineInfo'!$K$3:$L$9999,2,FALSE),"")
),"")</f>
        <v>0</v>
      </c>
      <c r="AG479" t="str">
        <f>IF(AND(AF479&lt;&gt;"",ISNUMBER(AF479),NOT(ISNA(AF479))),VLOOKUP(AF479,'ESO zone constants'!$A$3:$D$9999,4,FALSE),"")</f>
        <v>Tamriel Map</v>
      </c>
      <c r="AH479" s="44"/>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IF(A479="???","--","")&amp;IF(F479&lt;&gt;"Not in the game (anymore)",IF(A479&lt;&gt;"",CONCATENATE("[",A479,"] = {wayshrines={")&amp;IF(K479&lt;&gt;"",CONCATENATE(K479,","),"")&amp;IF(L479&lt;&gt;"",CONCATENATE(L479,","),"")&amp;IF(M479&lt;&gt;"",CONCATENATE(M479,","),"")&amp;CONCATENATE("}")&amp;IF(VALUE(N479)&gt;0,CONCATENATE(", traitsNeeded=",N479),"")&amp;CONCATENATE(", dlcId=",IF(T479&lt;&gt;"",T479,"DLC_BASE_GAME")),""),"")</f>
        <v>[541] = {wayshrines={446,446,446,}, traitsNeeded=9, dlcId=DLC_MARKARTH</v>
      </c>
      <c r="BD479" s="21" t="str">
        <f>IF(F479&lt;&gt;"Not in the game (anymore)",IF(A479&lt;&gt;"",IF(Q479&lt;&gt;"",CONCATENATE(", zoneIds={",Q479),"")&amp;IF(Z479&lt;&gt;"",CONCATENATE(",",Z479),"")&amp;IF(AF479&lt;&gt;"",CONCATENATE(",",AF479),"")&amp;IF(AK479&lt;&gt;"",CONCATENATE(",",AK479),"")&amp;IF(AP479&lt;&gt;"",CONCATENATE(",",AP479),"")&amp;IF(AU479&lt;&gt;"",CONCATENATE(",",AU479),"")&amp;IF(Q479&lt;&gt;"",CONCATENATE("}",""),"")&amp;IF(OR(I479="true",I479="false",I479&lt;&gt;""), CONCATENATE(", veteran=", I479), ""),""),"")</f>
        <v>, zoneIds={1208,0,0}, veteran=false</v>
      </c>
      <c r="BE479" s="21" t="str">
        <f>IF(F479&lt;&gt;"Not in the game (anymore)",IF(A479&lt;&gt;"",", setType="&amp;G479,"")&amp;IF(J479="true",", multiTrialSet=true",""),"")</f>
        <v>, setType=LIBSETS_SETTYPE_CRAFTED</v>
      </c>
      <c r="BF479" s="21" t="str">
        <f t="shared" si="14"/>
        <v>, isProcSetAllowedInPvP=1</v>
      </c>
      <c r="BG479" s="21" t="str">
        <f t="shared" si="15"/>
        <v>}, --Aetherial Ascension / Ätherischer Aufstieg   [Blackreach: Arkthzand Cavern, Tamriel Map, Tamriel Map]</v>
      </c>
    </row>
    <row r="480" spans="1:59" x14ac:dyDescent="0.25">
      <c r="A480" s="5">
        <v>542</v>
      </c>
      <c r="B480" t="s">
        <v>2249</v>
      </c>
      <c r="C480" t="s">
        <v>2269</v>
      </c>
      <c r="D480" s="3">
        <f>A480</f>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t="str">
        <f>IF(AND(G480&lt;&gt;"LIBSETS_SETTYPE_BATTLEGROUND",G480&lt;&gt;"LIBSETS_SETTYPE_SPECIAL"),IF(AL480&lt;&gt;"",VLOOKUP(AL480,'ESO zone constants'!$D$3:$H$4953,5,FALSE),""),"")</f>
        <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IF(A480="???","--","")&amp;IF(F480&lt;&gt;"Not in the game (anymore)",IF(A480&lt;&gt;"",CONCATENATE("[",A480,"] = {wayshrines={")&amp;IF(K480&lt;&gt;"",CONCATENATE(K480,","),"")&amp;IF(L480&lt;&gt;"",CONCATENATE(L480,","),"")&amp;IF(M480&lt;&gt;"",CONCATENATE(M480,","),"")&amp;CONCATENATE("}")&amp;IF(VALUE(N480)&gt;0,CONCATENATE(", traitsNeeded=",N480),"")&amp;CONCATENATE(", dlcId=",IF(T480&lt;&gt;"",T480,"DLC_BASE_GAME")),""),"")</f>
        <v>[542] = {wayshrines={441,441,441,}, dlcId=DLC_MARKARTH</v>
      </c>
      <c r="BD480" s="21" t="str">
        <f>IF(F480&lt;&gt;"Not in the game (anymore)",IF(A480&lt;&gt;"",IF(Q480&lt;&gt;"",CONCATENATE(", zoneIds={",Q480),"")&amp;IF(Z480&lt;&gt;"",CONCATENATE(",",Z480),"")&amp;IF(AF480&lt;&gt;"",CONCATENATE(",",AF480),"")&amp;IF(AK480&lt;&gt;"",CONCATENATE(",",AK480),"")&amp;IF(AP480&lt;&gt;"",CONCATENATE(",",AP480),"")&amp;IF(AU480&lt;&gt;"",CONCATENATE(",",AU480),"")&amp;IF(Q480&lt;&gt;"",CONCATENATE("}",""),"")&amp;IF(OR(I480="true",I480="false",I480&lt;&gt;""), CONCATENATE(", veteran=", I480), ""),""),"")</f>
        <v>, zoneIds={1207,1207,1207}, veteran=false</v>
      </c>
      <c r="BE480" s="21" t="str">
        <f>IF(F480&lt;&gt;"Not in the game (anymore)",IF(A480&lt;&gt;"",", setType="&amp;G480,"")&amp;IF(J480="true",", multiTrialSet=true",""),"")</f>
        <v>, setType=LIBSETS_SETTYPE_OVERLAND</v>
      </c>
      <c r="BF480" s="21" t="str">
        <f t="shared" si="14"/>
        <v>, dropMechanic={LIBSETS_DROP_MECHANIC_OVERLAND_BOSS_DELVE,LIBSETS_DROP_MECHANIC_OVERLAND_BOSS_DELVE,LIBSETS_DROP_MECHANIC_OVERLAND_BOSS_PUBLIC_DUNGEON,LIBSETS_DROP_MECHANIC_OVERLAND_CHEST}</v>
      </c>
      <c r="BG480" s="21" t="str">
        <f t="shared" si="15"/>
        <v>}, --Hex Siphon / Fluchsiphon   [The Reach, The Reach, The Reach]</v>
      </c>
    </row>
    <row r="481" spans="1:59" x14ac:dyDescent="0.25">
      <c r="A481" s="5">
        <v>543</v>
      </c>
      <c r="B481" t="s">
        <v>2250</v>
      </c>
      <c r="C481" t="s">
        <v>2270</v>
      </c>
      <c r="D481" s="3">
        <f>A481</f>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t="str">
        <f>IF(AND(G481&lt;&gt;"LIBSETS_SETTYPE_BATTLEGROUND",G481&lt;&gt;"LIBSETS_SETTYPE_SPECIAL"),IF(AL481&lt;&gt;"",VLOOKUP(AL481,'ESO zone constants'!$D$3:$H$4953,5,FALSE),""),"")</f>
        <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IF(A481="???","--","")&amp;IF(F481&lt;&gt;"Not in the game (anymore)",IF(A481&lt;&gt;"",CONCATENATE("[",A481,"] = {wayshrines={")&amp;IF(K481&lt;&gt;"",CONCATENATE(K481,","),"")&amp;IF(L481&lt;&gt;"",CONCATENATE(L481,","),"")&amp;IF(M481&lt;&gt;"",CONCATENATE(M481,","),"")&amp;CONCATENATE("}")&amp;IF(VALUE(N481)&gt;0,CONCATENATE(", traitsNeeded=",N481),"")&amp;CONCATENATE(", dlcId=",IF(T481&lt;&gt;"",T481,"DLC_BASE_GAME")),""),"")</f>
        <v>[543] = {wayshrines={441,441,441,}, dlcId=DLC_MARKARTH</v>
      </c>
      <c r="BD481" s="21" t="str">
        <f>IF(F481&lt;&gt;"Not in the game (anymore)",IF(A481&lt;&gt;"",IF(Q481&lt;&gt;"",CONCATENATE(", zoneIds={",Q481),"")&amp;IF(Z481&lt;&gt;"",CONCATENATE(",",Z481),"")&amp;IF(AF481&lt;&gt;"",CONCATENATE(",",AF481),"")&amp;IF(AK481&lt;&gt;"",CONCATENATE(",",AK481),"")&amp;IF(AP481&lt;&gt;"",CONCATENATE(",",AP481),"")&amp;IF(AU481&lt;&gt;"",CONCATENATE(",",AU481),"")&amp;IF(Q481&lt;&gt;"",CONCATENATE("}",""),"")&amp;IF(OR(I481="true",I481="false",I481&lt;&gt;""), CONCATENATE(", veteran=", I481), ""),""),"")</f>
        <v>, zoneIds={1207,1207,1207}, veteran=false</v>
      </c>
      <c r="BE481" s="21" t="str">
        <f>IF(F481&lt;&gt;"Not in the game (anymore)",IF(A481&lt;&gt;"",", setType="&amp;G481,"")&amp;IF(J481="true",", multiTrialSet=true",""),"")</f>
        <v>, setType=LIBSETS_SETTYPE_OVERLAND</v>
      </c>
      <c r="BF481" s="21" t="str">
        <f t="shared" si="14"/>
        <v>, dropMechanic={LIBSETS_DROP_MECHANIC_OVERLAND_BOSS_DELVE,LIBSETS_DROP_MECHANIC_OVERLAND_BOSS_DELVE,LIBSETS_DROP_MECHANIC_OVERLAND_BOSS_PUBLIC_DUNGEON,LIBSETS_DROP_MECHANIC_OVERLAND_CHEST}</v>
      </c>
      <c r="BG481" s="21" t="str">
        <f t="shared" si="15"/>
        <v>}, --Pestilent Host / Pestilenter Wirt   [The Reach, The Reach, The Reach]</v>
      </c>
    </row>
    <row r="482" spans="1:59" x14ac:dyDescent="0.25">
      <c r="A482" s="5">
        <v>544</v>
      </c>
      <c r="B482" t="s">
        <v>2251</v>
      </c>
      <c r="C482" t="s">
        <v>2271</v>
      </c>
      <c r="D482" s="3">
        <f>A482</f>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t="str">
        <f>IF(AND(G482&lt;&gt;"LIBSETS_SETTYPE_BATTLEGROUND",G482&lt;&gt;"LIBSETS_SETTYPE_SPECIAL"),IF(AL482&lt;&gt;"",VLOOKUP(AL482,'ESO zone constants'!$D$3:$H$4953,5,FALSE),""),"")</f>
        <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IF(A482="???","--","")&amp;IF(F482&lt;&gt;"Not in the game (anymore)",IF(A482&lt;&gt;"",CONCATENATE("[",A482,"] = {wayshrines={")&amp;IF(K482&lt;&gt;"",CONCATENATE(K482,","),"")&amp;IF(L482&lt;&gt;"",CONCATENATE(L482,","),"")&amp;IF(M482&lt;&gt;"",CONCATENATE(M482,","),"")&amp;CONCATENATE("}")&amp;IF(VALUE(N482)&gt;0,CONCATENATE(", traitsNeeded=",N482),"")&amp;CONCATENATE(", dlcId=",IF(T482&lt;&gt;"",T482,"DLC_BASE_GAME")),""),"")</f>
        <v>[544] = {wayshrines={441,441,441,}, dlcId=DLC_MARKARTH</v>
      </c>
      <c r="BD482" s="21" t="str">
        <f>IF(F482&lt;&gt;"Not in the game (anymore)",IF(A482&lt;&gt;"",IF(Q482&lt;&gt;"",CONCATENATE(", zoneIds={",Q482),"")&amp;IF(Z482&lt;&gt;"",CONCATENATE(",",Z482),"")&amp;IF(AF482&lt;&gt;"",CONCATENATE(",",AF482),"")&amp;IF(AK482&lt;&gt;"",CONCATENATE(",",AK482),"")&amp;IF(AP482&lt;&gt;"",CONCATENATE(",",AP482),"")&amp;IF(AU482&lt;&gt;"",CONCATENATE(",",AU482),"")&amp;IF(Q482&lt;&gt;"",CONCATENATE("}",""),"")&amp;IF(OR(I482="true",I482="false",I482&lt;&gt;""), CONCATENATE(", veteran=", I482), ""),""),"")</f>
        <v>, zoneIds={1207,1207,1207}, veteran=false</v>
      </c>
      <c r="BE482" s="21" t="str">
        <f>IF(F482&lt;&gt;"Not in the game (anymore)",IF(A482&lt;&gt;"",", setType="&amp;G482,"")&amp;IF(J482="true",", multiTrialSet=true",""),"")</f>
        <v>, setType=LIBSETS_SETTYPE_OVERLAND</v>
      </c>
      <c r="BF482" s="21" t="str">
        <f t="shared" si="14"/>
        <v>, dropMechanic={LIBSETS_DROP_MECHANIC_OVERLAND_BOSS_DELVE,LIBSETS_DROP_MECHANIC_OVERLAND_BOSS_DELVE,LIBSETS_DROP_MECHANIC_OVERLAND_BOSS_PUBLIC_DUNGEON,LIBSETS_DROP_MECHANIC_OVERLAND_CHEST}</v>
      </c>
      <c r="BG482" s="21" t="str">
        <f t="shared" si="15"/>
        <v>}, --Explosive Rebuke / Explosiver Tadel   [The Reach, The Reach, The Reach]</v>
      </c>
    </row>
    <row r="483" spans="1:59" x14ac:dyDescent="0.25">
      <c r="A483" s="5">
        <v>557</v>
      </c>
      <c r="B483" t="s">
        <v>2252</v>
      </c>
      <c r="C483" t="s">
        <v>2670</v>
      </c>
      <c r="D483" s="3">
        <f>A483</f>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C483" s="43" t="str">
        <f>IF(AB483&lt;&gt;"",IF(AB483&lt;&gt;"LIBSETS_DROP_MECHANIC_MONSTER_NAME",VLOOKUP(AB483,'LibSets constants'!$I$4:$L$1003,3,FALSE),""),"")</f>
        <v/>
      </c>
      <c r="AD483" s="43" t="str">
        <f>IF(AB483&lt;&gt;"",IF(AB483&lt;&gt;"LIBSETS_DROP_MECHANIC_MONSTER_NAME",VLOOKUP(AB483,'LibSets constants'!$I$4:$L$1003,4,FALSE),""),"")</f>
        <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IF(A483="???","--","")&amp;IF(F483&lt;&gt;"Not in the game (anymore)",IF(A483&lt;&gt;"",CONCATENATE("[",A483,"] = {wayshrines={")&amp;IF(K483&lt;&gt;"",CONCATENATE(K483,","),"")&amp;IF(L483&lt;&gt;"",CONCATENATE(L483,","),"")&amp;IF(M483&lt;&gt;"",CONCATENATE(M483,","),"")&amp;CONCATENATE("}")&amp;IF(VALUE(N483)&gt;0,CONCATENATE(", traitsNeeded=",N483),"")&amp;CONCATENATE(", dlcId=",IF(T483&lt;&gt;"",T483,"DLC_BASE_GAME")),""),"")</f>
        <v>[557] = {wayshrines={457,457,457,}, dlcId=DLC_MARKARTH</v>
      </c>
      <c r="BD483" s="21" t="str">
        <f>IF(F483&lt;&gt;"Not in the game (anymore)",IF(A483&lt;&gt;"",IF(Q483&lt;&gt;"",CONCATENATE(", zoneIds={",Q483),"")&amp;IF(Z483&lt;&gt;"",CONCATENATE(",",Z483),"")&amp;IF(AF483&lt;&gt;"",CONCATENATE(",",AF483),"")&amp;IF(AK483&lt;&gt;"",CONCATENATE(",",AK483),"")&amp;IF(AP483&lt;&gt;"",CONCATENATE(",",AP483),"")&amp;IF(AU483&lt;&gt;"",CONCATENATE(",",AU483),"")&amp;IF(Q483&lt;&gt;"",CONCATENATE("}",""),"")&amp;IF(OR(I483="true",I483="false",I483&lt;&gt;""), CONCATENATE(", veteran=", I483), ""),""),"")</f>
        <v>, zoneIds={1227,1207,1207}, veteran=false</v>
      </c>
      <c r="BE483" s="21" t="str">
        <f>IF(F483&lt;&gt;"Not in the game (anymore)",IF(A483&lt;&gt;"",", setType="&amp;G483,"")&amp;IF(J483="true",", multiTrialSet=true",""),"")</f>
        <v>, setType=LIBSETS_SETTYPE_ARENA</v>
      </c>
      <c r="BF483" s="21" t="str">
        <f t="shared" si="14"/>
        <v>, dropMechanic={LIBSETS_DROP_MECHANIC_ARENA_STAGE_CHEST}</v>
      </c>
      <c r="BG483" s="21" t="str">
        <f t="shared" si="15"/>
        <v>}, --Executioner\'s Blade / Henkersklinge   [Vateshran Hollows, The Reach, The Reach]</v>
      </c>
    </row>
    <row r="484" spans="1:59" x14ac:dyDescent="0.25">
      <c r="A484" s="5">
        <v>558</v>
      </c>
      <c r="B484" t="s">
        <v>2253</v>
      </c>
      <c r="C484" t="s">
        <v>2272</v>
      </c>
      <c r="D484" s="3">
        <f>A484</f>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C484" s="43" t="str">
        <f>IF(AB484&lt;&gt;"",IF(AB484&lt;&gt;"LIBSETS_DROP_MECHANIC_MONSTER_NAME",VLOOKUP(AB484,'LibSets constants'!$I$4:$L$1003,3,FALSE),""),"")</f>
        <v/>
      </c>
      <c r="AD484" s="43" t="str">
        <f>IF(AB484&lt;&gt;"",IF(AB484&lt;&gt;"LIBSETS_DROP_MECHANIC_MONSTER_NAME",VLOOKUP(AB484,'LibSets constants'!$I$4:$L$1003,4,FALSE),""),"")</f>
        <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IF(A484="???","--","")&amp;IF(F484&lt;&gt;"Not in the game (anymore)",IF(A484&lt;&gt;"",CONCATENATE("[",A484,"] = {wayshrines={")&amp;IF(K484&lt;&gt;"",CONCATENATE(K484,","),"")&amp;IF(L484&lt;&gt;"",CONCATENATE(L484,","),"")&amp;IF(M484&lt;&gt;"",CONCATENATE(M484,","),"")&amp;CONCATENATE("}")&amp;IF(VALUE(N484)&gt;0,CONCATENATE(", traitsNeeded=",N484),"")&amp;CONCATENATE(", dlcId=",IF(T484&lt;&gt;"",T484,"DLC_BASE_GAME")),""),"")</f>
        <v>[558] = {wayshrines={457,457,457,}, dlcId=DLC_MARKARTH</v>
      </c>
      <c r="BD484" s="21" t="str">
        <f>IF(F484&lt;&gt;"Not in the game (anymore)",IF(A484&lt;&gt;"",IF(Q484&lt;&gt;"",CONCATENATE(", zoneIds={",Q484),"")&amp;IF(Z484&lt;&gt;"",CONCATENATE(",",Z484),"")&amp;IF(AF484&lt;&gt;"",CONCATENATE(",",AF484),"")&amp;IF(AK484&lt;&gt;"",CONCATENATE(",",AK484),"")&amp;IF(AP484&lt;&gt;"",CONCATENATE(",",AP484),"")&amp;IF(AU484&lt;&gt;"",CONCATENATE(",",AU484),"")&amp;IF(Q484&lt;&gt;"",CONCATENATE("}",""),"")&amp;IF(OR(I484="true",I484="false",I484&lt;&gt;""), CONCATENATE(", veteran=", I484), ""),""),"")</f>
        <v>, zoneIds={1227,1207,1207}, veteran=false</v>
      </c>
      <c r="BE484" s="21" t="str">
        <f>IF(F484&lt;&gt;"Not in the game (anymore)",IF(A484&lt;&gt;"",", setType="&amp;G484,"")&amp;IF(J484="true",", multiTrialSet=true",""),"")</f>
        <v>, setType=LIBSETS_SETTYPE_ARENA</v>
      </c>
      <c r="BF484" s="21" t="str">
        <f t="shared" si="14"/>
        <v>, dropMechanic={LIBSETS_DROP_MECHANIC_ARENA_STAGE_CHEST}</v>
      </c>
      <c r="BG484" s="21" t="str">
        <f t="shared" si="15"/>
        <v>}, --Void Bash / LeerenWucht   [Vateshran Hollows, The Reach, The Reach]</v>
      </c>
    </row>
    <row r="485" spans="1:59" x14ac:dyDescent="0.25">
      <c r="A485" s="5">
        <v>559</v>
      </c>
      <c r="B485" t="s">
        <v>2254</v>
      </c>
      <c r="C485" t="s">
        <v>2273</v>
      </c>
      <c r="D485" s="3">
        <f>A485</f>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C485" s="43" t="str">
        <f>IF(AB485&lt;&gt;"",IF(AB485&lt;&gt;"LIBSETS_DROP_MECHANIC_MONSTER_NAME",VLOOKUP(AB485,'LibSets constants'!$I$4:$L$1003,3,FALSE),""),"")</f>
        <v/>
      </c>
      <c r="AD485" s="43" t="str">
        <f>IF(AB485&lt;&gt;"",IF(AB485&lt;&gt;"LIBSETS_DROP_MECHANIC_MONSTER_NAME",VLOOKUP(AB485,'LibSets constants'!$I$4:$L$1003,4,FALSE),""),"")</f>
        <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IF(A485="???","--","")&amp;IF(F485&lt;&gt;"Not in the game (anymore)",IF(A485&lt;&gt;"",CONCATENATE("[",A485,"] = {wayshrines={")&amp;IF(K485&lt;&gt;"",CONCATENATE(K485,","),"")&amp;IF(L485&lt;&gt;"",CONCATENATE(L485,","),"")&amp;IF(M485&lt;&gt;"",CONCATENATE(M485,","),"")&amp;CONCATENATE("}")&amp;IF(VALUE(N485)&gt;0,CONCATENATE(", traitsNeeded=",N485),"")&amp;CONCATENATE(", dlcId=",IF(T485&lt;&gt;"",T485,"DLC_BASE_GAME")),""),"")</f>
        <v>[559] = {wayshrines={457,457,457,}, dlcId=DLC_MARKARTH</v>
      </c>
      <c r="BD485" s="21" t="str">
        <f>IF(F485&lt;&gt;"Not in the game (anymore)",IF(A485&lt;&gt;"",IF(Q485&lt;&gt;"",CONCATENATE(", zoneIds={",Q485),"")&amp;IF(Z485&lt;&gt;"",CONCATENATE(",",Z485),"")&amp;IF(AF485&lt;&gt;"",CONCATENATE(",",AF485),"")&amp;IF(AK485&lt;&gt;"",CONCATENATE(",",AK485),"")&amp;IF(AP485&lt;&gt;"",CONCATENATE(",",AP485),"")&amp;IF(AU485&lt;&gt;"",CONCATENATE(",",AU485),"")&amp;IF(Q485&lt;&gt;"",CONCATENATE("}",""),"")&amp;IF(OR(I485="true",I485="false",I485&lt;&gt;""), CONCATENATE(", veteran=", I485), ""),""),"")</f>
        <v>, zoneIds={1227,1207,1207}, veteran=false</v>
      </c>
      <c r="BE485" s="21" t="str">
        <f>IF(F485&lt;&gt;"Not in the game (anymore)",IF(A485&lt;&gt;"",", setType="&amp;G485,"")&amp;IF(J485="true",", multiTrialSet=true",""),"")</f>
        <v>, setType=LIBSETS_SETTYPE_ARENA</v>
      </c>
      <c r="BF485" s="21" t="str">
        <f t="shared" si="14"/>
        <v>, dropMechanic={LIBSETS_DROP_MECHANIC_ARENA_STAGE_CHEST}</v>
      </c>
      <c r="BG485" s="21" t="str">
        <f t="shared" si="15"/>
        <v>}, --Frenzied Momentum / Tobendes Momentum   [Vateshran Hollows, The Reach, The Reach]</v>
      </c>
    </row>
    <row r="486" spans="1:59" x14ac:dyDescent="0.25">
      <c r="A486" s="5">
        <v>560</v>
      </c>
      <c r="B486" t="s">
        <v>2255</v>
      </c>
      <c r="C486" t="s">
        <v>2274</v>
      </c>
      <c r="D486" s="3">
        <f>A486</f>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C486" s="43" t="str">
        <f>IF(AB486&lt;&gt;"",IF(AB486&lt;&gt;"LIBSETS_DROP_MECHANIC_MONSTER_NAME",VLOOKUP(AB486,'LibSets constants'!$I$4:$L$1003,3,FALSE),""),"")</f>
        <v/>
      </c>
      <c r="AD486" s="43" t="str">
        <f>IF(AB486&lt;&gt;"",IF(AB486&lt;&gt;"LIBSETS_DROP_MECHANIC_MONSTER_NAME",VLOOKUP(AB486,'LibSets constants'!$I$4:$L$1003,4,FALSE),""),"")</f>
        <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IF(A486="???","--","")&amp;IF(F486&lt;&gt;"Not in the game (anymore)",IF(A486&lt;&gt;"",CONCATENATE("[",A486,"] = {wayshrines={")&amp;IF(K486&lt;&gt;"",CONCATENATE(K486,","),"")&amp;IF(L486&lt;&gt;"",CONCATENATE(L486,","),"")&amp;IF(M486&lt;&gt;"",CONCATENATE(M486,","),"")&amp;CONCATENATE("}")&amp;IF(VALUE(N486)&gt;0,CONCATENATE(", traitsNeeded=",N486),"")&amp;CONCATENATE(", dlcId=",IF(T486&lt;&gt;"",T486,"DLC_BASE_GAME")),""),"")</f>
        <v>[560] = {wayshrines={457,457,457,}, dlcId=DLC_MARKARTH</v>
      </c>
      <c r="BD486" s="21" t="str">
        <f>IF(F486&lt;&gt;"Not in the game (anymore)",IF(A486&lt;&gt;"",IF(Q486&lt;&gt;"",CONCATENATE(", zoneIds={",Q486),"")&amp;IF(Z486&lt;&gt;"",CONCATENATE(",",Z486),"")&amp;IF(AF486&lt;&gt;"",CONCATENATE(",",AF486),"")&amp;IF(AK486&lt;&gt;"",CONCATENATE(",",AK486),"")&amp;IF(AP486&lt;&gt;"",CONCATENATE(",",AP486),"")&amp;IF(AU486&lt;&gt;"",CONCATENATE(",",AU486),"")&amp;IF(Q486&lt;&gt;"",CONCATENATE("}",""),"")&amp;IF(OR(I486="true",I486="false",I486&lt;&gt;""), CONCATENATE(", veteran=", I486), ""),""),"")</f>
        <v>, zoneIds={1227,1207,1207}, veteran=false</v>
      </c>
      <c r="BE486" s="21" t="str">
        <f>IF(F486&lt;&gt;"Not in the game (anymore)",IF(A486&lt;&gt;"",", setType="&amp;G486,"")&amp;IF(J486="true",", multiTrialSet=true",""),"")</f>
        <v>, setType=LIBSETS_SETTYPE_ARENA</v>
      </c>
      <c r="BF486" s="21" t="str">
        <f t="shared" si="14"/>
        <v>, dropMechanic={LIBSETS_DROP_MECHANIC_ARENA_STAGE_CHEST}</v>
      </c>
      <c r="BG486" s="21" t="str">
        <f t="shared" si="15"/>
        <v>}, --Point-Blank Snipe / Volltreffer   [Vateshran Hollows, The Reach, The Reach]</v>
      </c>
    </row>
    <row r="487" spans="1:59" x14ac:dyDescent="0.25">
      <c r="A487" s="5">
        <v>561</v>
      </c>
      <c r="B487" t="s">
        <v>2256</v>
      </c>
      <c r="C487" t="s">
        <v>2275</v>
      </c>
      <c r="D487" s="3">
        <f>A487</f>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C487" s="43" t="str">
        <f>IF(AB487&lt;&gt;"",IF(AB487&lt;&gt;"LIBSETS_DROP_MECHANIC_MONSTER_NAME",VLOOKUP(AB487,'LibSets constants'!$I$4:$L$1003,3,FALSE),""),"")</f>
        <v/>
      </c>
      <c r="AD487" s="43" t="str">
        <f>IF(AB487&lt;&gt;"",IF(AB487&lt;&gt;"LIBSETS_DROP_MECHANIC_MONSTER_NAME",VLOOKUP(AB487,'LibSets constants'!$I$4:$L$1003,4,FALSE),""),"")</f>
        <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IF(A487="???","--","")&amp;IF(F487&lt;&gt;"Not in the game (anymore)",IF(A487&lt;&gt;"",CONCATENATE("[",A487,"] = {wayshrines={")&amp;IF(K487&lt;&gt;"",CONCATENATE(K487,","),"")&amp;IF(L487&lt;&gt;"",CONCATENATE(L487,","),"")&amp;IF(M487&lt;&gt;"",CONCATENATE(M487,","),"")&amp;CONCATENATE("}")&amp;IF(VALUE(N487)&gt;0,CONCATENATE(", traitsNeeded=",N487),"")&amp;CONCATENATE(", dlcId=",IF(T487&lt;&gt;"",T487,"DLC_BASE_GAME")),""),"")</f>
        <v>[561] = {wayshrines={457,457,457,}, dlcId=DLC_MARKARTH</v>
      </c>
      <c r="BD487" s="21" t="str">
        <f>IF(F487&lt;&gt;"Not in the game (anymore)",IF(A487&lt;&gt;"",IF(Q487&lt;&gt;"",CONCATENATE(", zoneIds={",Q487),"")&amp;IF(Z487&lt;&gt;"",CONCATENATE(",",Z487),"")&amp;IF(AF487&lt;&gt;"",CONCATENATE(",",AF487),"")&amp;IF(AK487&lt;&gt;"",CONCATENATE(",",AK487),"")&amp;IF(AP487&lt;&gt;"",CONCATENATE(",",AP487),"")&amp;IF(AU487&lt;&gt;"",CONCATENATE(",",AU487),"")&amp;IF(Q487&lt;&gt;"",CONCATENATE("}",""),"")&amp;IF(OR(I487="true",I487="false",I487&lt;&gt;""), CONCATENATE(", veteran=", I487), ""),""),"")</f>
        <v>, zoneIds={1227,1207,1207}, veteran=false</v>
      </c>
      <c r="BE487" s="21" t="str">
        <f>IF(F487&lt;&gt;"Not in the game (anymore)",IF(A487&lt;&gt;"",", setType="&amp;G487,"")&amp;IF(J487="true",", multiTrialSet=true",""),"")</f>
        <v>, setType=LIBSETS_SETTYPE_ARENA</v>
      </c>
      <c r="BF487" s="21" t="str">
        <f t="shared" si="14"/>
        <v>, dropMechanic={LIBSETS_DROP_MECHANIC_ARENA_STAGE_CHEST}</v>
      </c>
      <c r="BG487" s="21" t="str">
        <f t="shared" si="15"/>
        <v>}, --Wrath of Elements / Zorn der Elemente   [Vateshran Hollows, The Reach, The Reach]</v>
      </c>
    </row>
    <row r="488" spans="1:59" x14ac:dyDescent="0.25">
      <c r="A488" s="5">
        <v>562</v>
      </c>
      <c r="B488" t="s">
        <v>2257</v>
      </c>
      <c r="C488" t="s">
        <v>2276</v>
      </c>
      <c r="D488" s="3">
        <f>A488</f>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C488" s="43" t="str">
        <f>IF(AB488&lt;&gt;"",IF(AB488&lt;&gt;"LIBSETS_DROP_MECHANIC_MONSTER_NAME",VLOOKUP(AB488,'LibSets constants'!$I$4:$L$1003,3,FALSE),""),"")</f>
        <v/>
      </c>
      <c r="AD488" s="43" t="str">
        <f>IF(AB488&lt;&gt;"",IF(AB488&lt;&gt;"LIBSETS_DROP_MECHANIC_MONSTER_NAME",VLOOKUP(AB488,'LibSets constants'!$I$4:$L$1003,4,FALSE),""),"")</f>
        <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IF(A488="???","--","")&amp;IF(F488&lt;&gt;"Not in the game (anymore)",IF(A488&lt;&gt;"",CONCATENATE("[",A488,"] = {wayshrines={")&amp;IF(K488&lt;&gt;"",CONCATENATE(K488,","),"")&amp;IF(L488&lt;&gt;"",CONCATENATE(L488,","),"")&amp;IF(M488&lt;&gt;"",CONCATENATE(M488,","),"")&amp;CONCATENATE("}")&amp;IF(VALUE(N488)&gt;0,CONCATENATE(", traitsNeeded=",N488),"")&amp;CONCATENATE(", dlcId=",IF(T488&lt;&gt;"",T488,"DLC_BASE_GAME")),""),"")</f>
        <v>[562] = {wayshrines={457,457,457,}, dlcId=DLC_MARKARTH</v>
      </c>
      <c r="BD488" s="21" t="str">
        <f>IF(F488&lt;&gt;"Not in the game (anymore)",IF(A488&lt;&gt;"",IF(Q488&lt;&gt;"",CONCATENATE(", zoneIds={",Q488),"")&amp;IF(Z488&lt;&gt;"",CONCATENATE(",",Z488),"")&amp;IF(AF488&lt;&gt;"",CONCATENATE(",",AF488),"")&amp;IF(AK488&lt;&gt;"",CONCATENATE(",",AK488),"")&amp;IF(AP488&lt;&gt;"",CONCATENATE(",",AP488),"")&amp;IF(AU488&lt;&gt;"",CONCATENATE(",",AU488),"")&amp;IF(Q488&lt;&gt;"",CONCATENATE("}",""),"")&amp;IF(OR(I488="true",I488="false",I488&lt;&gt;""), CONCATENATE(", veteran=", I488), ""),""),"")</f>
        <v>, zoneIds={1227,1207,1207}, veteran=false</v>
      </c>
      <c r="BE488" s="21" t="str">
        <f>IF(F488&lt;&gt;"Not in the game (anymore)",IF(A488&lt;&gt;"",", setType="&amp;G488,"")&amp;IF(J488="true",", multiTrialSet=true",""),"")</f>
        <v>, setType=LIBSETS_SETTYPE_ARENA</v>
      </c>
      <c r="BF488" s="21" t="str">
        <f t="shared" si="14"/>
        <v>, dropMechanic={LIBSETS_DROP_MECHANIC_ARENA_STAGE_CHEST}</v>
      </c>
      <c r="BG488" s="21" t="str">
        <f t="shared" si="15"/>
        <v>}, --Force Overflow / Machtüberschuss   [Vateshran Hollows, The Reach, The Reach]</v>
      </c>
    </row>
    <row r="489" spans="1:59" x14ac:dyDescent="0.25">
      <c r="A489" s="5">
        <v>563</v>
      </c>
      <c r="B489" t="s">
        <v>2260</v>
      </c>
      <c r="C489" t="s">
        <v>2671</v>
      </c>
      <c r="D489" s="3">
        <f>A489</f>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C489" s="43" t="str">
        <f>IF(AB489&lt;&gt;"",IF(AB489&lt;&gt;"LIBSETS_DROP_MECHANIC_MONSTER_NAME",VLOOKUP(AB489,'LibSets constants'!$I$4:$L$1003,3,FALSE),""),"")</f>
        <v/>
      </c>
      <c r="AD489" s="43" t="str">
        <f>IF(AB489&lt;&gt;"",IF(AB489&lt;&gt;"LIBSETS_DROP_MECHANIC_MONSTER_NAME",VLOOKUP(AB489,'LibSets constants'!$I$4:$L$1003,4,FALSE),""),"")</f>
        <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IF(A489="???","--","")&amp;IF(F489&lt;&gt;"Not in the game (anymore)",IF(A489&lt;&gt;"",CONCATENATE("[",A489,"] = {wayshrines={")&amp;IF(K489&lt;&gt;"",CONCATENATE(K489,","),"")&amp;IF(L489&lt;&gt;"",CONCATENATE(L489,","),"")&amp;IF(M489&lt;&gt;"",CONCATENATE(M489,","),"")&amp;CONCATENATE("}")&amp;IF(VALUE(N489)&gt;0,CONCATENATE(", traitsNeeded=",N489),"")&amp;CONCATENATE(", dlcId=",IF(T489&lt;&gt;"",T489,"DLC_BASE_GAME")),""),"")</f>
        <v>[563] = {wayshrines={457,457,457,}, dlcId=DLC_MARKARTH</v>
      </c>
      <c r="BD489" s="21" t="str">
        <f>IF(F489&lt;&gt;"Not in the game (anymore)",IF(A489&lt;&gt;"",IF(Q489&lt;&gt;"",CONCATENATE(", zoneIds={",Q489),"")&amp;IF(Z489&lt;&gt;"",CONCATENATE(",",Z489),"")&amp;IF(AF489&lt;&gt;"",CONCATENATE(",",AF489),"")&amp;IF(AK489&lt;&gt;"",CONCATENATE(",",AK489),"")&amp;IF(AP489&lt;&gt;"",CONCATENATE(",",AP489),"")&amp;IF(AU489&lt;&gt;"",CONCATENATE(",",AU489),"")&amp;IF(Q489&lt;&gt;"",CONCATENATE("}",""),"")&amp;IF(OR(I489="true",I489="false",I489&lt;&gt;""), CONCATENATE(", veteran=", I489), ""),""),"")</f>
        <v>, zoneIds={1227,1207,1207}, veteran=true</v>
      </c>
      <c r="BE489" s="21" t="str">
        <f>IF(F489&lt;&gt;"Not in the game (anymore)",IF(A489&lt;&gt;"",", setType="&amp;G489,"")&amp;IF(J489="true",", multiTrialSet=true",""),"")</f>
        <v>, setType=LIBSETS_SETTYPE_ARENA</v>
      </c>
      <c r="BF489" s="21" t="str">
        <f t="shared" si="14"/>
        <v>, dropMechanic={LIBSETS_DROP_MECHANIC_ARENA_STAGE_CHEST}</v>
      </c>
      <c r="BG489" s="21" t="str">
        <f t="shared" si="15"/>
        <v>}, --Perfected Executioner\'s Blade / Perfektionierte Klinge des Henkers   [Vateshran Hollows, The Reach, The Reach]</v>
      </c>
    </row>
    <row r="490" spans="1:59" x14ac:dyDescent="0.25">
      <c r="A490" s="5">
        <v>564</v>
      </c>
      <c r="B490" t="s">
        <v>2261</v>
      </c>
      <c r="C490" t="s">
        <v>2277</v>
      </c>
      <c r="D490" s="3">
        <f>A490</f>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C490" s="43" t="str">
        <f>IF(AB490&lt;&gt;"",IF(AB490&lt;&gt;"LIBSETS_DROP_MECHANIC_MONSTER_NAME",VLOOKUP(AB490,'LibSets constants'!$I$4:$L$1003,3,FALSE),""),"")</f>
        <v/>
      </c>
      <c r="AD490" s="43" t="str">
        <f>IF(AB490&lt;&gt;"",IF(AB490&lt;&gt;"LIBSETS_DROP_MECHANIC_MONSTER_NAME",VLOOKUP(AB490,'LibSets constants'!$I$4:$L$1003,4,FALSE),""),"")</f>
        <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IF(A490="???","--","")&amp;IF(F490&lt;&gt;"Not in the game (anymore)",IF(A490&lt;&gt;"",CONCATENATE("[",A490,"] = {wayshrines={")&amp;IF(K490&lt;&gt;"",CONCATENATE(K490,","),"")&amp;IF(L490&lt;&gt;"",CONCATENATE(L490,","),"")&amp;IF(M490&lt;&gt;"",CONCATENATE(M490,","),"")&amp;CONCATENATE("}")&amp;IF(VALUE(N490)&gt;0,CONCATENATE(", traitsNeeded=",N490),"")&amp;CONCATENATE(", dlcId=",IF(T490&lt;&gt;"",T490,"DLC_BASE_GAME")),""),"")</f>
        <v>[564] = {wayshrines={457,457,457,}, dlcId=DLC_MARKARTH</v>
      </c>
      <c r="BD490" s="21" t="str">
        <f>IF(F490&lt;&gt;"Not in the game (anymore)",IF(A490&lt;&gt;"",IF(Q490&lt;&gt;"",CONCATENATE(", zoneIds={",Q490),"")&amp;IF(Z490&lt;&gt;"",CONCATENATE(",",Z490),"")&amp;IF(AF490&lt;&gt;"",CONCATENATE(",",AF490),"")&amp;IF(AK490&lt;&gt;"",CONCATENATE(",",AK490),"")&amp;IF(AP490&lt;&gt;"",CONCATENATE(",",AP490),"")&amp;IF(AU490&lt;&gt;"",CONCATENATE(",",AU490),"")&amp;IF(Q490&lt;&gt;"",CONCATENATE("}",""),"")&amp;IF(OR(I490="true",I490="false",I490&lt;&gt;""), CONCATENATE(", veteran=", I490), ""),""),"")</f>
        <v>, zoneIds={1227,1207,1207}, veteran=true</v>
      </c>
      <c r="BE490" s="21" t="str">
        <f>IF(F490&lt;&gt;"Not in the game (anymore)",IF(A490&lt;&gt;"",", setType="&amp;G490,"")&amp;IF(J490="true",", multiTrialSet=true",""),"")</f>
        <v>, setType=LIBSETS_SETTYPE_ARENA</v>
      </c>
      <c r="BF490" s="21" t="str">
        <f t="shared" si="14"/>
        <v>, dropMechanic={LIBSETS_DROP_MECHANIC_ARENA_STAGE_CHEST}</v>
      </c>
      <c r="BG490" s="21" t="str">
        <f t="shared" si="15"/>
        <v>}, --Perfected Void Bash / Perfektionierte Leerenwucht   [Vateshran Hollows, The Reach, The Reach]</v>
      </c>
    </row>
    <row r="491" spans="1:59" x14ac:dyDescent="0.25">
      <c r="A491" s="5">
        <v>565</v>
      </c>
      <c r="B491" t="s">
        <v>2262</v>
      </c>
      <c r="C491" t="s">
        <v>2278</v>
      </c>
      <c r="D491" s="3">
        <f>A491</f>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C491" s="43" t="str">
        <f>IF(AB491&lt;&gt;"",IF(AB491&lt;&gt;"LIBSETS_DROP_MECHANIC_MONSTER_NAME",VLOOKUP(AB491,'LibSets constants'!$I$4:$L$1003,3,FALSE),""),"")</f>
        <v/>
      </c>
      <c r="AD491" s="43" t="str">
        <f>IF(AB491&lt;&gt;"",IF(AB491&lt;&gt;"LIBSETS_DROP_MECHANIC_MONSTER_NAME",VLOOKUP(AB491,'LibSets constants'!$I$4:$L$1003,4,FALSE),""),"")</f>
        <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IF(A491="???","--","")&amp;IF(F491&lt;&gt;"Not in the game (anymore)",IF(A491&lt;&gt;"",CONCATENATE("[",A491,"] = {wayshrines={")&amp;IF(K491&lt;&gt;"",CONCATENATE(K491,","),"")&amp;IF(L491&lt;&gt;"",CONCATENATE(L491,","),"")&amp;IF(M491&lt;&gt;"",CONCATENATE(M491,","),"")&amp;CONCATENATE("}")&amp;IF(VALUE(N491)&gt;0,CONCATENATE(", traitsNeeded=",N491),"")&amp;CONCATENATE(", dlcId=",IF(T491&lt;&gt;"",T491,"DLC_BASE_GAME")),""),"")</f>
        <v>[565] = {wayshrines={457,457,457,}, dlcId=DLC_MARKARTH</v>
      </c>
      <c r="BD491" s="21" t="str">
        <f>IF(F491&lt;&gt;"Not in the game (anymore)",IF(A491&lt;&gt;"",IF(Q491&lt;&gt;"",CONCATENATE(", zoneIds={",Q491),"")&amp;IF(Z491&lt;&gt;"",CONCATENATE(",",Z491),"")&amp;IF(AF491&lt;&gt;"",CONCATENATE(",",AF491),"")&amp;IF(AK491&lt;&gt;"",CONCATENATE(",",AK491),"")&amp;IF(AP491&lt;&gt;"",CONCATENATE(",",AP491),"")&amp;IF(AU491&lt;&gt;"",CONCATENATE(",",AU491),"")&amp;IF(Q491&lt;&gt;"",CONCATENATE("}",""),"")&amp;IF(OR(I491="true",I491="false",I491&lt;&gt;""), CONCATENATE(", veteran=", I491), ""),""),"")</f>
        <v>, zoneIds={1227,1207,1207}, veteran=true</v>
      </c>
      <c r="BE491" s="21" t="str">
        <f>IF(F491&lt;&gt;"Not in the game (anymore)",IF(A491&lt;&gt;"",", setType="&amp;G491,"")&amp;IF(J491="true",", multiTrialSet=true",""),"")</f>
        <v>, setType=LIBSETS_SETTYPE_ARENA</v>
      </c>
      <c r="BF491" s="21" t="str">
        <f t="shared" si="14"/>
        <v>, dropMechanic={LIBSETS_DROP_MECHANIC_ARENA_STAGE_CHEST}</v>
      </c>
      <c r="BG491" s="21" t="str">
        <f t="shared" si="15"/>
        <v>}, --Perfected Frenzied Momentum / Perfektioniertes tobendes Momentum   [Vateshran Hollows, The Reach, The Reach]</v>
      </c>
    </row>
    <row r="492" spans="1:59" x14ac:dyDescent="0.25">
      <c r="A492" s="5">
        <v>566</v>
      </c>
      <c r="B492" t="s">
        <v>2263</v>
      </c>
      <c r="C492" t="s">
        <v>2279</v>
      </c>
      <c r="D492" s="3">
        <f>A492</f>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C492" s="43" t="str">
        <f>IF(AB492&lt;&gt;"",IF(AB492&lt;&gt;"LIBSETS_DROP_MECHANIC_MONSTER_NAME",VLOOKUP(AB492,'LibSets constants'!$I$4:$L$1003,3,FALSE),""),"")</f>
        <v/>
      </c>
      <c r="AD492" s="43" t="str">
        <f>IF(AB492&lt;&gt;"",IF(AB492&lt;&gt;"LIBSETS_DROP_MECHANIC_MONSTER_NAME",VLOOKUP(AB492,'LibSets constants'!$I$4:$L$1003,4,FALSE),""),"")</f>
        <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IF(A492="???","--","")&amp;IF(F492&lt;&gt;"Not in the game (anymore)",IF(A492&lt;&gt;"",CONCATENATE("[",A492,"] = {wayshrines={")&amp;IF(K492&lt;&gt;"",CONCATENATE(K492,","),"")&amp;IF(L492&lt;&gt;"",CONCATENATE(L492,","),"")&amp;IF(M492&lt;&gt;"",CONCATENATE(M492,","),"")&amp;CONCATENATE("}")&amp;IF(VALUE(N492)&gt;0,CONCATENATE(", traitsNeeded=",N492),"")&amp;CONCATENATE(", dlcId=",IF(T492&lt;&gt;"",T492,"DLC_BASE_GAME")),""),"")</f>
        <v>[566] = {wayshrines={457,457,457,}, dlcId=DLC_MARKARTH</v>
      </c>
      <c r="BD492" s="21" t="str">
        <f>IF(F492&lt;&gt;"Not in the game (anymore)",IF(A492&lt;&gt;"",IF(Q492&lt;&gt;"",CONCATENATE(", zoneIds={",Q492),"")&amp;IF(Z492&lt;&gt;"",CONCATENATE(",",Z492),"")&amp;IF(AF492&lt;&gt;"",CONCATENATE(",",AF492),"")&amp;IF(AK492&lt;&gt;"",CONCATENATE(",",AK492),"")&amp;IF(AP492&lt;&gt;"",CONCATENATE(",",AP492),"")&amp;IF(AU492&lt;&gt;"",CONCATENATE(",",AU492),"")&amp;IF(Q492&lt;&gt;"",CONCATENATE("}",""),"")&amp;IF(OR(I492="true",I492="false",I492&lt;&gt;""), CONCATENATE(", veteran=", I492), ""),""),"")</f>
        <v>, zoneIds={1227,1207,1207}, veteran=true</v>
      </c>
      <c r="BE492" s="21" t="str">
        <f>IF(F492&lt;&gt;"Not in the game (anymore)",IF(A492&lt;&gt;"",", setType="&amp;G492,"")&amp;IF(J492="true",", multiTrialSet=true",""),"")</f>
        <v>, setType=LIBSETS_SETTYPE_ARENA</v>
      </c>
      <c r="BF492" s="21" t="str">
        <f t="shared" si="14"/>
        <v>, dropMechanic={LIBSETS_DROP_MECHANIC_ARENA_STAGE_CHEST}</v>
      </c>
      <c r="BG492" s="21" t="str">
        <f t="shared" si="15"/>
        <v>}, --Perfected Point-Blank Snipe / Perfektionierter Volltreffer   [Vateshran Hollows, The Reach, The Reach]</v>
      </c>
    </row>
    <row r="493" spans="1:59" x14ac:dyDescent="0.25">
      <c r="A493" s="5">
        <v>567</v>
      </c>
      <c r="B493" t="s">
        <v>2264</v>
      </c>
      <c r="C493" t="s">
        <v>2280</v>
      </c>
      <c r="D493" s="3">
        <f>A493</f>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C493" s="43" t="str">
        <f>IF(AB493&lt;&gt;"",IF(AB493&lt;&gt;"LIBSETS_DROP_MECHANIC_MONSTER_NAME",VLOOKUP(AB493,'LibSets constants'!$I$4:$L$1003,3,FALSE),""),"")</f>
        <v/>
      </c>
      <c r="AD493" s="43" t="str">
        <f>IF(AB493&lt;&gt;"",IF(AB493&lt;&gt;"LIBSETS_DROP_MECHANIC_MONSTER_NAME",VLOOKUP(AB493,'LibSets constants'!$I$4:$L$1003,4,FALSE),""),"")</f>
        <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IF(A493="???","--","")&amp;IF(F493&lt;&gt;"Not in the game (anymore)",IF(A493&lt;&gt;"",CONCATENATE("[",A493,"] = {wayshrines={")&amp;IF(K493&lt;&gt;"",CONCATENATE(K493,","),"")&amp;IF(L493&lt;&gt;"",CONCATENATE(L493,","),"")&amp;IF(M493&lt;&gt;"",CONCATENATE(M493,","),"")&amp;CONCATENATE("}")&amp;IF(VALUE(N493)&gt;0,CONCATENATE(", traitsNeeded=",N493),"")&amp;CONCATENATE(", dlcId=",IF(T493&lt;&gt;"",T493,"DLC_BASE_GAME")),""),"")</f>
        <v>[567] = {wayshrines={457,457,457,}, dlcId=DLC_MARKARTH</v>
      </c>
      <c r="BD493" s="21" t="str">
        <f>IF(F493&lt;&gt;"Not in the game (anymore)",IF(A493&lt;&gt;"",IF(Q493&lt;&gt;"",CONCATENATE(", zoneIds={",Q493),"")&amp;IF(Z493&lt;&gt;"",CONCATENATE(",",Z493),"")&amp;IF(AF493&lt;&gt;"",CONCATENATE(",",AF493),"")&amp;IF(AK493&lt;&gt;"",CONCATENATE(",",AK493),"")&amp;IF(AP493&lt;&gt;"",CONCATENATE(",",AP493),"")&amp;IF(AU493&lt;&gt;"",CONCATENATE(",",AU493),"")&amp;IF(Q493&lt;&gt;"",CONCATENATE("}",""),"")&amp;IF(OR(I493="true",I493="false",I493&lt;&gt;""), CONCATENATE(", veteran=", I493), ""),""),"")</f>
        <v>, zoneIds={1227,1207,1207}, veteran=true</v>
      </c>
      <c r="BE493" s="21" t="str">
        <f>IF(F493&lt;&gt;"Not in the game (anymore)",IF(A493&lt;&gt;"",", setType="&amp;G493,"")&amp;IF(J493="true",", multiTrialSet=true",""),"")</f>
        <v>, setType=LIBSETS_SETTYPE_ARENA</v>
      </c>
      <c r="BF493" s="21" t="str">
        <f t="shared" si="14"/>
        <v>, dropMechanic={LIBSETS_DROP_MECHANIC_ARENA_STAGE_CHEST}</v>
      </c>
      <c r="BG493" s="21" t="str">
        <f t="shared" si="15"/>
        <v>}, --Perfected Wrath of Elements / Perfektionierter Zorn der Elemente   [Vateshran Hollows, The Reach, The Reach]</v>
      </c>
    </row>
    <row r="494" spans="1:59" x14ac:dyDescent="0.25">
      <c r="A494" s="5">
        <v>568</v>
      </c>
      <c r="B494" t="s">
        <v>2265</v>
      </c>
      <c r="C494" t="s">
        <v>2281</v>
      </c>
      <c r="D494" s="3">
        <f>A494</f>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C494" s="43" t="str">
        <f>IF(AB494&lt;&gt;"",IF(AB494&lt;&gt;"LIBSETS_DROP_MECHANIC_MONSTER_NAME",VLOOKUP(AB494,'LibSets constants'!$I$4:$L$1003,3,FALSE),""),"")</f>
        <v/>
      </c>
      <c r="AD494" s="43" t="str">
        <f>IF(AB494&lt;&gt;"",IF(AB494&lt;&gt;"LIBSETS_DROP_MECHANIC_MONSTER_NAME",VLOOKUP(AB494,'LibSets constants'!$I$4:$L$1003,4,FALSE),""),"")</f>
        <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IF(A494="???","--","")&amp;IF(F494&lt;&gt;"Not in the game (anymore)",IF(A494&lt;&gt;"",CONCATENATE("[",A494,"] = {wayshrines={")&amp;IF(K494&lt;&gt;"",CONCATENATE(K494,","),"")&amp;IF(L494&lt;&gt;"",CONCATENATE(L494,","),"")&amp;IF(M494&lt;&gt;"",CONCATENATE(M494,","),"")&amp;CONCATENATE("}")&amp;IF(VALUE(N494)&gt;0,CONCATENATE(", traitsNeeded=",N494),"")&amp;CONCATENATE(", dlcId=",IF(T494&lt;&gt;"",T494,"DLC_BASE_GAME")),""),"")</f>
        <v>[568] = {wayshrines={457,457,457,}, dlcId=DLC_MARKARTH</v>
      </c>
      <c r="BD494" s="21" t="str">
        <f>IF(F494&lt;&gt;"Not in the game (anymore)",IF(A494&lt;&gt;"",IF(Q494&lt;&gt;"",CONCATENATE(", zoneIds={",Q494),"")&amp;IF(Z494&lt;&gt;"",CONCATENATE(",",Z494),"")&amp;IF(AF494&lt;&gt;"",CONCATENATE(",",AF494),"")&amp;IF(AK494&lt;&gt;"",CONCATENATE(",",AK494),"")&amp;IF(AP494&lt;&gt;"",CONCATENATE(",",AP494),"")&amp;IF(AU494&lt;&gt;"",CONCATENATE(",",AU494),"")&amp;IF(Q494&lt;&gt;"",CONCATENATE("}",""),"")&amp;IF(OR(I494="true",I494="false",I494&lt;&gt;""), CONCATENATE(", veteran=", I494), ""),""),"")</f>
        <v>, zoneIds={1227,1207,1207}, veteran=true</v>
      </c>
      <c r="BE494" s="21" t="str">
        <f>IF(F494&lt;&gt;"Not in the game (anymore)",IF(A494&lt;&gt;"",", setType="&amp;G494,"")&amp;IF(J494="true",", multiTrialSet=true",""),"")</f>
        <v>, setType=LIBSETS_SETTYPE_ARENA</v>
      </c>
      <c r="BF494" s="21" t="str">
        <f t="shared" si="14"/>
        <v>, dropMechanic={LIBSETS_DROP_MECHANIC_ARENA_STAGE_CHEST}</v>
      </c>
      <c r="BG494" s="21" t="str">
        <f t="shared" si="15"/>
        <v>}, --Perfected Force Overflow / Perfektionierter Machtüberschuss   [Vateshran Hollows, The Reach, The Reach]</v>
      </c>
    </row>
    <row r="495" spans="1:59" x14ac:dyDescent="0.25">
      <c r="A495" s="5">
        <v>569</v>
      </c>
      <c r="B495" t="s">
        <v>2421</v>
      </c>
      <c r="C495" t="s">
        <v>2405</v>
      </c>
      <c r="D495" s="3">
        <f>A495</f>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C495" s="43" t="str">
        <f>IF(AB495&lt;&gt;"",IF(AB495&lt;&gt;"LIBSETS_DROP_MECHANIC_MONSTER_NAME",VLOOKUP(AB495,'LibSets constants'!$I$4:$L$1003,3,FALSE),""),"")</f>
        <v/>
      </c>
      <c r="AD495" s="43" t="str">
        <f>IF(AB495&lt;&gt;"",IF(AB495&lt;&gt;"LIBSETS_DROP_MECHANIC_MONSTER_NAME",VLOOKUP(AB495,'LibSets constants'!$I$4:$L$1003,4,FALSE),""),"")</f>
        <v/>
      </c>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IF(A495="???","--","")&amp;IF(F495&lt;&gt;"Not in the game (anymore)",IF(A495&lt;&gt;"",CONCATENATE("[",A495,"] = {wayshrines={")&amp;IF(K495&lt;&gt;"",CONCATENATE(K495,","),"")&amp;IF(L495&lt;&gt;"",CONCATENATE(L495,","),"")&amp;IF(M495&lt;&gt;"",CONCATENATE(M495,","),"")&amp;CONCATENATE("}")&amp;IF(VALUE(N495)&gt;0,CONCATENATE(", traitsNeeded=",N495),"")&amp;CONCATENATE(", dlcId=",IF(T495&lt;&gt;"",T495,"DLC_BASE_GAME")),""),"")</f>
        <v>[569] = {wayshrines={437,437,437,}, dlcId=DLC_FLAMES_OF_AMBITION</v>
      </c>
      <c r="BD495" s="21" t="str">
        <f>IF(F495&lt;&gt;"Not in the game (anymore)",IF(A495&lt;&gt;"",IF(Q495&lt;&gt;"",CONCATENATE(", zoneIds={",Q495),"")&amp;IF(Z495&lt;&gt;"",CONCATENATE(",",Z495),"")&amp;IF(AF495&lt;&gt;"",CONCATENATE(",",AF495),"")&amp;IF(AK495&lt;&gt;"",CONCATENATE(",",AK495),"")&amp;IF(AP495&lt;&gt;"",CONCATENATE(",",AP495),"")&amp;IF(AU495&lt;&gt;"",CONCATENATE(",",AU495),"")&amp;IF(Q495&lt;&gt;"",CONCATENATE("}",""),"")&amp;IF(OR(I495="true",I495="false",I495&lt;&gt;""), CONCATENATE(", veteran=", I495), ""),""),"")</f>
        <v>, zoneIds={1228,823,823}, veteran=false</v>
      </c>
      <c r="BE495" s="21" t="str">
        <f>IF(F495&lt;&gt;"Not in the game (anymore)",IF(A495&lt;&gt;"",", setType="&amp;G495,"")&amp;IF(J495="true",", multiTrialSet=true",""),"")</f>
        <v>, setType=LIBSETS_SETTYPE_DUNGEON</v>
      </c>
      <c r="BF495" s="21" t="str">
        <f t="shared" si="14"/>
        <v/>
      </c>
      <c r="BG495" s="21" t="str">
        <f t="shared" si="15"/>
        <v>}, --True-Sworn Fury  / Wahrgeschworenen-Raserei   [Black Drake Villa, Gold Coast, Gold Coast]</v>
      </c>
    </row>
    <row r="496" spans="1:59" x14ac:dyDescent="0.25">
      <c r="A496" s="5">
        <v>570</v>
      </c>
      <c r="B496" t="s">
        <v>2422</v>
      </c>
      <c r="C496" t="s">
        <v>2782</v>
      </c>
      <c r="D496" s="3">
        <f>A496</f>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C496" s="43" t="str">
        <f>IF(AB496&lt;&gt;"",IF(AB496&lt;&gt;"LIBSETS_DROP_MECHANIC_MONSTER_NAME",VLOOKUP(AB496,'LibSets constants'!$I$4:$L$1003,3,FALSE),""),"")</f>
        <v/>
      </c>
      <c r="AD496" s="43" t="str">
        <f>IF(AB496&lt;&gt;"",IF(AB496&lt;&gt;"LIBSETS_DROP_MECHANIC_MONSTER_NAME",VLOOKUP(AB496,'LibSets constants'!$I$4:$L$1003,4,FALSE),""),"")</f>
        <v/>
      </c>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IF(A496="???","--","")&amp;IF(F496&lt;&gt;"Not in the game (anymore)",IF(A496&lt;&gt;"",CONCATENATE("[",A496,"] = {wayshrines={")&amp;IF(K496&lt;&gt;"",CONCATENATE(K496,","),"")&amp;IF(L496&lt;&gt;"",CONCATENATE(L496,","),"")&amp;IF(M496&lt;&gt;"",CONCATENATE(M496,","),"")&amp;CONCATENATE("}")&amp;IF(VALUE(N496)&gt;0,CONCATENATE(", traitsNeeded=",N496),"")&amp;CONCATENATE(", dlcId=",IF(T496&lt;&gt;"",T496,"DLC_BASE_GAME")),""),"")</f>
        <v>[570] = {wayshrines={437,437,437,}, dlcId=DLC_FLAMES_OF_AMBITION</v>
      </c>
      <c r="BD496" s="21" t="str">
        <f>IF(F496&lt;&gt;"Not in the game (anymore)",IF(A496&lt;&gt;"",IF(Q496&lt;&gt;"",CONCATENATE(", zoneIds={",Q496),"")&amp;IF(Z496&lt;&gt;"",CONCATENATE(",",Z496),"")&amp;IF(AF496&lt;&gt;"",CONCATENATE(",",AF496),"")&amp;IF(AK496&lt;&gt;"",CONCATENATE(",",AK496),"")&amp;IF(AP496&lt;&gt;"",CONCATENATE(",",AP496),"")&amp;IF(AU496&lt;&gt;"",CONCATENATE(",",AU496),"")&amp;IF(Q496&lt;&gt;"",CONCATENATE("}",""),"")&amp;IF(OR(I496="true",I496="false",I496&lt;&gt;""), CONCATENATE(", veteran=", I496), ""),""),"")</f>
        <v>, zoneIds={1228,823,823}, veteran=false</v>
      </c>
      <c r="BE496" s="21" t="str">
        <f>IF(F496&lt;&gt;"Not in the game (anymore)",IF(A496&lt;&gt;"",", setType="&amp;G496,"")&amp;IF(J496="true",", multiTrialSet=true",""),"")</f>
        <v>, setType=LIBSETS_SETTYPE_DUNGEON</v>
      </c>
      <c r="BF496" s="21" t="str">
        <f t="shared" si="14"/>
        <v/>
      </c>
      <c r="BG496" s="21" t="str">
        <f t="shared" si="15"/>
        <v>}, --Kinras\'s Wrath / Kinra's Zorn   [Black Drake Villa, Gold Coast, Gold Coast]</v>
      </c>
    </row>
    <row r="497" spans="1:59" x14ac:dyDescent="0.25">
      <c r="A497" s="5">
        <v>571</v>
      </c>
      <c r="B497" t="s">
        <v>2423</v>
      </c>
      <c r="C497" t="s">
        <v>2781</v>
      </c>
      <c r="D497" s="3">
        <f>A497</f>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C497" s="43" t="str">
        <f>IF(AB497&lt;&gt;"",IF(AB497&lt;&gt;"LIBSETS_DROP_MECHANIC_MONSTER_NAME",VLOOKUP(AB497,'LibSets constants'!$I$4:$L$1003,3,FALSE),""),"")</f>
        <v/>
      </c>
      <c r="AD497" s="43" t="str">
        <f>IF(AB497&lt;&gt;"",IF(AB497&lt;&gt;"LIBSETS_DROP_MECHANIC_MONSTER_NAME",VLOOKUP(AB497,'LibSets constants'!$I$4:$L$1003,4,FALSE),""),"")</f>
        <v/>
      </c>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IF(A497="???","--","")&amp;IF(F497&lt;&gt;"Not in the game (anymore)",IF(A497&lt;&gt;"",CONCATENATE("[",A497,"] = {wayshrines={")&amp;IF(K497&lt;&gt;"",CONCATENATE(K497,","),"")&amp;IF(L497&lt;&gt;"",CONCATENATE(L497,","),"")&amp;IF(M497&lt;&gt;"",CONCATENATE(M497,","),"")&amp;CONCATENATE("}")&amp;IF(VALUE(N497)&gt;0,CONCATENATE(", traitsNeeded=",N497),"")&amp;CONCATENATE(", dlcId=",IF(T497&lt;&gt;"",T497,"DLC_BASE_GAME")),""),"")</f>
        <v>[571] = {wayshrines={437,437,437,}, dlcId=DLC_FLAMES_OF_AMBITION</v>
      </c>
      <c r="BD497" s="21" t="str">
        <f>IF(F497&lt;&gt;"Not in the game (anymore)",IF(A497&lt;&gt;"",IF(Q497&lt;&gt;"",CONCATENATE(", zoneIds={",Q497),"")&amp;IF(Z497&lt;&gt;"",CONCATENATE(",",Z497),"")&amp;IF(AF497&lt;&gt;"",CONCATENATE(",",AF497),"")&amp;IF(AK497&lt;&gt;"",CONCATENATE(",",AK497),"")&amp;IF(AP497&lt;&gt;"",CONCATENATE(",",AP497),"")&amp;IF(AU497&lt;&gt;"",CONCATENATE(",",AU497),"")&amp;IF(Q497&lt;&gt;"",CONCATENATE("}",""),"")&amp;IF(OR(I497="true",I497="false",I497&lt;&gt;""), CONCATENATE(", veteran=", I497), ""),""),"")</f>
        <v>, zoneIds={1228,823,823}, veteran=false</v>
      </c>
      <c r="BE497" s="21" t="str">
        <f>IF(F497&lt;&gt;"Not in the game (anymore)",IF(A497&lt;&gt;"",", setType="&amp;G497,"")&amp;IF(J497="true",", multiTrialSet=true",""),"")</f>
        <v>, setType=LIBSETS_SETTYPE_DUNGEON</v>
      </c>
      <c r="BF497" s="21" t="str">
        <f t="shared" si="14"/>
        <v/>
      </c>
      <c r="BG497" s="21" t="str">
        <f t="shared" si="15"/>
        <v>}, --Drake\'s Rush / Dracheneile   [Black Drake Villa, Gold Coast, Gold Coast]</v>
      </c>
    </row>
    <row r="498" spans="1:59" x14ac:dyDescent="0.25">
      <c r="A498" s="5">
        <v>572</v>
      </c>
      <c r="B498" t="s">
        <v>2424</v>
      </c>
      <c r="C498" t="s">
        <v>2406</v>
      </c>
      <c r="D498" s="3">
        <f>A498</f>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C498" s="43" t="str">
        <f>IF(AB498&lt;&gt;"",IF(AB498&lt;&gt;"LIBSETS_DROP_MECHANIC_MONSTER_NAME",VLOOKUP(AB498,'LibSets constants'!$I$4:$L$1003,3,FALSE),""),"")</f>
        <v/>
      </c>
      <c r="AD498" s="43" t="str">
        <f>IF(AB498&lt;&gt;"",IF(AB498&lt;&gt;"LIBSETS_DROP_MECHANIC_MONSTER_NAME",VLOOKUP(AB498,'LibSets constants'!$I$4:$L$1003,4,FALSE),""),"")</f>
        <v/>
      </c>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IF(A498="???","--","")&amp;IF(F498&lt;&gt;"Not in the game (anymore)",IF(A498&lt;&gt;"",CONCATENATE("[",A498,"] = {wayshrines={")&amp;IF(K498&lt;&gt;"",CONCATENATE(K498,","),"")&amp;IF(L498&lt;&gt;"",CONCATENATE(L498,","),"")&amp;IF(M498&lt;&gt;"",CONCATENATE(M498,","),"")&amp;CONCATENATE("}")&amp;IF(VALUE(N498)&gt;0,CONCATENATE(", traitsNeeded=",N498),"")&amp;CONCATENATE(", dlcId=",IF(T498&lt;&gt;"",T498,"DLC_BASE_GAME")),""),"")</f>
        <v>[572] = {wayshrines={454,454,454,}, dlcId=DLC_FLAMES_OF_AMBITION</v>
      </c>
      <c r="BD498" s="21" t="str">
        <f>IF(F498&lt;&gt;"Not in the game (anymore)",IF(A498&lt;&gt;"",IF(Q498&lt;&gt;"",CONCATENATE(", zoneIds={",Q498),"")&amp;IF(Z498&lt;&gt;"",CONCATENATE(",",Z498),"")&amp;IF(AF498&lt;&gt;"",CONCATENATE(",",AF498),"")&amp;IF(AK498&lt;&gt;"",CONCATENATE(",",AK498),"")&amp;IF(AP498&lt;&gt;"",CONCATENATE(",",AP498),"")&amp;IF(AU498&lt;&gt;"",CONCATENATE(",",AU498),"")&amp;IF(Q498&lt;&gt;"",CONCATENATE("}",""),"")&amp;IF(OR(I498="true",I498="false",I498&lt;&gt;""), CONCATENATE(", veteran=", I498), ""),""),"")</f>
        <v>, zoneIds={1229,57,57}, veteran=false</v>
      </c>
      <c r="BE498" s="21" t="str">
        <f>IF(F498&lt;&gt;"Not in the game (anymore)",IF(A498&lt;&gt;"",", setType="&amp;G498,"")&amp;IF(J498="true",", multiTrialSet=true",""),"")</f>
        <v>, setType=LIBSETS_SETTYPE_DUNGEON</v>
      </c>
      <c r="BF498" s="21" t="str">
        <f t="shared" si="14"/>
        <v/>
      </c>
      <c r="BG498" s="21" t="str">
        <f t="shared" si="15"/>
        <v>}, --Unleashed Ritualist / Entfesselter Ritualist   [The Cauldron, Deshaan, Deshaan]</v>
      </c>
    </row>
    <row r="499" spans="1:59" x14ac:dyDescent="0.25">
      <c r="A499" s="5">
        <v>573</v>
      </c>
      <c r="B499" t="s">
        <v>2425</v>
      </c>
      <c r="C499" t="s">
        <v>2777</v>
      </c>
      <c r="D499" s="3">
        <f>A499</f>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C499" s="43" t="str">
        <f>IF(AB499&lt;&gt;"",IF(AB499&lt;&gt;"LIBSETS_DROP_MECHANIC_MONSTER_NAME",VLOOKUP(AB499,'LibSets constants'!$I$4:$L$1003,3,FALSE),""),"")</f>
        <v/>
      </c>
      <c r="AD499" s="43" t="str">
        <f>IF(AB499&lt;&gt;"",IF(AB499&lt;&gt;"LIBSETS_DROP_MECHANIC_MONSTER_NAME",VLOOKUP(AB499,'LibSets constants'!$I$4:$L$1003,4,FALSE),""),"")</f>
        <v/>
      </c>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IF(A499="???","--","")&amp;IF(F499&lt;&gt;"Not in the game (anymore)",IF(A499&lt;&gt;"",CONCATENATE("[",A499,"] = {wayshrines={")&amp;IF(K499&lt;&gt;"",CONCATENATE(K499,","),"")&amp;IF(L499&lt;&gt;"",CONCATENATE(L499,","),"")&amp;IF(M499&lt;&gt;"",CONCATENATE(M499,","),"")&amp;CONCATENATE("}")&amp;IF(VALUE(N499)&gt;0,CONCATENATE(", traitsNeeded=",N499),"")&amp;CONCATENATE(", dlcId=",IF(T499&lt;&gt;"",T499,"DLC_BASE_GAME")),""),"")</f>
        <v>[573] = {wayshrines={454,454,454,}, dlcId=DLC_FLAMES_OF_AMBITION</v>
      </c>
      <c r="BD499" s="21" t="str">
        <f>IF(F499&lt;&gt;"Not in the game (anymore)",IF(A499&lt;&gt;"",IF(Q499&lt;&gt;"",CONCATENATE(", zoneIds={",Q499),"")&amp;IF(Z499&lt;&gt;"",CONCATENATE(",",Z499),"")&amp;IF(AF499&lt;&gt;"",CONCATENATE(",",AF499),"")&amp;IF(AK499&lt;&gt;"",CONCATENATE(",",AK499),"")&amp;IF(AP499&lt;&gt;"",CONCATENATE(",",AP499),"")&amp;IF(AU499&lt;&gt;"",CONCATENATE(",",AU499),"")&amp;IF(Q499&lt;&gt;"",CONCATENATE("}",""),"")&amp;IF(OR(I499="true",I499="false",I499&lt;&gt;""), CONCATENATE(", veteran=", I499), ""),""),"")</f>
        <v>, zoneIds={1229,57,57}, veteran=false</v>
      </c>
      <c r="BE499" s="21" t="str">
        <f>IF(F499&lt;&gt;"Not in the game (anymore)",IF(A499&lt;&gt;"",", setType="&amp;G499,"")&amp;IF(J499="true",", multiTrialSet=true",""),"")</f>
        <v>, setType=LIBSETS_SETTYPE_DUNGEON</v>
      </c>
      <c r="BF499" s="21" t="str">
        <f t="shared" si="14"/>
        <v>, isProcSetAllowedInPvP=1</v>
      </c>
      <c r="BG499" s="21" t="str">
        <f t="shared" si="15"/>
        <v>}, --Dagon\'s Dominion / Dagons Herrschaft   [The Cauldron, Deshaan, Deshaan]</v>
      </c>
    </row>
    <row r="500" spans="1:59" x14ac:dyDescent="0.25">
      <c r="A500" s="5">
        <v>574</v>
      </c>
      <c r="B500" t="s">
        <v>2426</v>
      </c>
      <c r="C500" t="s">
        <v>2778</v>
      </c>
      <c r="D500" s="3">
        <f>A500</f>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C500" s="43" t="str">
        <f>IF(AB500&lt;&gt;"",IF(AB500&lt;&gt;"LIBSETS_DROP_MECHANIC_MONSTER_NAME",VLOOKUP(AB500,'LibSets constants'!$I$4:$L$1003,3,FALSE),""),"")</f>
        <v/>
      </c>
      <c r="AD500" s="43" t="str">
        <f>IF(AB500&lt;&gt;"",IF(AB500&lt;&gt;"LIBSETS_DROP_MECHANIC_MONSTER_NAME",VLOOKUP(AB500,'LibSets constants'!$I$4:$L$1003,4,FALSE),""),"")</f>
        <v/>
      </c>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IF(A500="???","--","")&amp;IF(F500&lt;&gt;"Not in the game (anymore)",IF(A500&lt;&gt;"",CONCATENATE("[",A500,"] = {wayshrines={")&amp;IF(K500&lt;&gt;"",CONCATENATE(K500,","),"")&amp;IF(L500&lt;&gt;"",CONCATENATE(L500,","),"")&amp;IF(M500&lt;&gt;"",CONCATENATE(M500,","),"")&amp;CONCATENATE("}")&amp;IF(VALUE(N500)&gt;0,CONCATENATE(", traitsNeeded=",N500),"")&amp;CONCATENATE(", dlcId=",IF(T500&lt;&gt;"",T500,"DLC_BASE_GAME")),""),"")</f>
        <v>[574] = {wayshrines={454,454,454,}, dlcId=DLC_FLAMES_OF_AMBITION</v>
      </c>
      <c r="BD500" s="21" t="str">
        <f>IF(F500&lt;&gt;"Not in the game (anymore)",IF(A500&lt;&gt;"",IF(Q500&lt;&gt;"",CONCATENATE(", zoneIds={",Q500),"")&amp;IF(Z500&lt;&gt;"",CONCATENATE(",",Z500),"")&amp;IF(AF500&lt;&gt;"",CONCATENATE(",",AF500),"")&amp;IF(AK500&lt;&gt;"",CONCATENATE(",",AK500),"")&amp;IF(AP500&lt;&gt;"",CONCATENATE(",",AP500),"")&amp;IF(AU500&lt;&gt;"",CONCATENATE(",",AU500),"")&amp;IF(Q500&lt;&gt;"",CONCATENATE("}",""),"")&amp;IF(OR(I500="true",I500="false",I500&lt;&gt;""), CONCATENATE(", veteran=", I500), ""),""),"")</f>
        <v>, zoneIds={1229,57,57}, veteran=false</v>
      </c>
      <c r="BE500" s="21" t="str">
        <f>IF(F500&lt;&gt;"Not in the game (anymore)",IF(A500&lt;&gt;"",", setType="&amp;G500,"")&amp;IF(J500="true",", multiTrialSet=true",""),"")</f>
        <v>, setType=LIBSETS_SETTYPE_DUNGEON</v>
      </c>
      <c r="BF500" s="21" t="str">
        <f t="shared" si="14"/>
        <v/>
      </c>
      <c r="BG500" s="21" t="str">
        <f t="shared" si="15"/>
        <v>}, --Foolkiller\'s Ward / Schutz des Narrentöters   [The Cauldron, Deshaan, Deshaan]</v>
      </c>
    </row>
    <row r="501" spans="1:59" x14ac:dyDescent="0.25">
      <c r="A501" s="5">
        <v>575</v>
      </c>
      <c r="B501" t="s">
        <v>2258</v>
      </c>
      <c r="C501" t="s">
        <v>2240</v>
      </c>
      <c r="D501" s="3">
        <f>A501</f>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3318</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3306</v>
      </c>
      <c r="AN501" s="43" t="s">
        <v>3319</v>
      </c>
      <c r="AO501" s="43" t="s">
        <v>3320</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3260</v>
      </c>
      <c r="BB501" s="37" t="s">
        <v>3260</v>
      </c>
      <c r="BC501" s="21" t="str">
        <f>IF(A501="???","--","")&amp;IF(F501&lt;&gt;"Not in the game (anymore)",IF(A501&lt;&gt;"",CONCATENATE("[",A501,"] = {wayshrines={")&amp;IF(K501&lt;&gt;"",CONCATENATE(K501,","),"")&amp;IF(L501&lt;&gt;"",CONCATENATE(L501,","),"")&amp;IF(M501&lt;&gt;"",CONCATENATE(M501,","),"")&amp;CONCATENATE("}")&amp;IF(VALUE(N501)&gt;0,CONCATENATE(", traitsNeeded=",N501),"")&amp;CONCATENATE(", dlcId=",IF(T501&lt;&gt;"",T501,"DLC_BASE_GAME")),""),"")</f>
        <v>[575] = {wayshrines={240,137,62,}, dlcId=DLC_MARKARTH</v>
      </c>
      <c r="BD501" s="21" t="str">
        <f>IF(F501&lt;&gt;"Not in the game (anymore)",IF(A501&lt;&gt;"",IF(Q501&lt;&gt;"",CONCATENATE(", zoneIds={",Q501),"")&amp;IF(Z501&lt;&gt;"",CONCATENATE(",",Z501),"")&amp;IF(AF501&lt;&gt;"",CONCATENATE(",",AF501),"")&amp;IF(AK501&lt;&gt;"",CONCATENATE(",",AK501),"")&amp;IF(AP501&lt;&gt;"",CONCATENATE(",",AP501),"")&amp;IF(AU501&lt;&gt;"",CONCATENATE(",",AU501),"")&amp;IF(Q501&lt;&gt;"",CONCATENATE("}",""),"")&amp;IF(OR(I501="true",I501="false",I501&lt;&gt;""), CONCATENATE(", veteran=", I501), ""),""),"")</f>
        <v>, zoneIds={684,104,3,1208,92}, veteran=false</v>
      </c>
      <c r="BE501" s="21" t="str">
        <f>IF(F501&lt;&gt;"Not in the game (anymore)",IF(A501&lt;&gt;"",", setType="&amp;G501,"")&amp;IF(J501="true",", multiTrialSet=true",""),"")</f>
        <v>, setType=LIBSETS_SETTYPE_MYTHIC</v>
      </c>
      <c r="BF501" s="21" t="str">
        <f t="shared" si="14"/>
        <v>, dropMechanic={LIBSETS_DROP_MECHANIC_OVERLAND_WORLDBOSS,LIBSETS_DROP_MECHANIC_OVERLAND_BOSS_DELVE,LIBSETS_DROP_MECHANIC_OVERLAND_BOSS_PUBLIC_DUNGEON,LIBSETS_DROP_MECHANIC_OVERLAND_LOOT,LIBSETS_DROP_MECHANIC_OVERLAND_CHEST}, dropMechanicNames={['en']={'Coldrock Diggings','Nighthollow Keep: Ancient text letter on a table',},['de']={'Kaltstein Ausgrabungen','Nighthollow Keep: Alter Text Brief auf einem Tisch',},}</v>
      </c>
      <c r="BG501" s="21" t="str">
        <f t="shared" si="15"/>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A502</f>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3306</v>
      </c>
      <c r="AI502" s="43" t="s">
        <v>3315</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3317</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3259</v>
      </c>
      <c r="BB502" s="37" t="s">
        <v>3259</v>
      </c>
      <c r="BC502" s="21" t="str">
        <f>IF(A502="???","--","")&amp;IF(F502&lt;&gt;"Not in the game (anymore)",IF(A502&lt;&gt;"",CONCATENATE("[",A502,"] = {wayshrines={")&amp;IF(K502&lt;&gt;"",CONCATENATE(K502,","),"")&amp;IF(L502&lt;&gt;"",CONCATENATE(L502,","),"")&amp;IF(M502&lt;&gt;"",CONCATENATE(M502,","),"")&amp;CONCATENATE("}")&amp;IF(VALUE(N502)&gt;0,CONCATENATE(", traitsNeeded=",N502),"")&amp;CONCATENATE(", dlcId=",IF(T502&lt;&gt;"",T502,"DLC_BASE_GAME")),""),"")</f>
        <v>[576] = {wayshrines={176,169,449,}, dlcId=DLC_MARKARTH</v>
      </c>
      <c r="BD502" s="21" t="str">
        <f>IF(F502&lt;&gt;"Not in the game (anymore)",IF(A502&lt;&gt;"",IF(Q502&lt;&gt;"",CONCATENATE(", zoneIds={",Q502),"")&amp;IF(Z502&lt;&gt;"",CONCATENATE(",",Z502),"")&amp;IF(AF502&lt;&gt;"",CONCATENATE(",",AF502),"")&amp;IF(AK502&lt;&gt;"",CONCATENATE(",",AK502),"")&amp;IF(AP502&lt;&gt;"",CONCATENATE(",",AP502),"")&amp;IF(AU502&lt;&gt;"",CONCATENATE(",",AU502),"")&amp;IF(Q502&lt;&gt;"",CONCATENATE("}",""),"")&amp;IF(OR(I502="true",I502="false",I502&lt;&gt;""), CONCATENATE(", veteran=", I502), ""),""),"")</f>
        <v>, zoneIds={381,383,1207,380,932}, veteran=false</v>
      </c>
      <c r="BE502" s="21" t="str">
        <f>IF(F502&lt;&gt;"Not in the game (anymore)",IF(A502&lt;&gt;"",", setType="&amp;G502,"")&amp;IF(J502="true",", multiTrialSet=true",""),"")</f>
        <v>, setType=LIBSETS_SETTYPE_MYTHIC</v>
      </c>
      <c r="BF502" s="21" t="str">
        <f t="shared" si="14"/>
        <v>, dropMechanic={LIBSETS_DROP_MECHANIC_OVERLAND_BOSS_DELVE,LIBSETS_DROP_MECHANIC_OVERLAND_BOSS_PUBLIC_DUNGEON,LIBSETS_DROP_MECHANIC_OVERLAND_LOOT,LIBSETS_DROP_MECHANIC_MONSTER_NAME,LIBSETS_DROP_MECHANIC_MONSTER_NAME}, dropMechanicNames={['en']={'Safeboxes','High Kinlord Rillis','Nerien\'eth',},['de']={'Überland Loot Gegenstände','Hochwärter Dämmer','Nerien\'eth',},}</v>
      </c>
      <c r="BG502" s="21" t="str">
        <f t="shared" si="15"/>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A503</f>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IF(A503="???","--","")&amp;IF(F503&lt;&gt;"Not in the game (anymore)",IF(A503&lt;&gt;"",CONCATENATE("[",A503,"] = {wayshrines={")&amp;IF(K503&lt;&gt;"",CONCATENATE(K503,","),"")&amp;IF(L503&lt;&gt;"",CONCATENATE(L503,","),"")&amp;IF(M503&lt;&gt;"",CONCATENATE(M503,","),"")&amp;CONCATENATE("}")&amp;IF(VALUE(N503)&gt;0,CONCATENATE(", traitsNeeded=",N503),"")&amp;CONCATENATE(", dlcId=",IF(T503&lt;&gt;"",T503,"DLC_BASE_GAME")),""),"")</f>
        <v>[577] = {wayshrines={437,437,437,}, dlcId=DLC_FLAMES_OF_AMBITION</v>
      </c>
      <c r="BD503" s="21" t="str">
        <f>IF(F503&lt;&gt;"Not in the game (anymore)",IF(A503&lt;&gt;"",IF(Q503&lt;&gt;"",CONCATENATE(", zoneIds={",Q503),"")&amp;IF(Z503&lt;&gt;"",CONCATENATE(",",Z503),"")&amp;IF(AF503&lt;&gt;"",CONCATENATE(",",AF503),"")&amp;IF(AK503&lt;&gt;"",CONCATENATE(",",AK503),"")&amp;IF(AP503&lt;&gt;"",CONCATENATE(",",AP503),"")&amp;IF(AU503&lt;&gt;"",CONCATENATE(",",AU503),"")&amp;IF(Q503&lt;&gt;"",CONCATENATE("}",""),"")&amp;IF(OR(I503="true",I503="false",I503&lt;&gt;""), CONCATENATE(", veteran=", I503), ""),""),"")</f>
        <v>, zoneIds={1228,823,823}, veteran={[EQUIP_TYPE_HEAD]=true, [EQUIP_TYPE_SHOULDERS]=false}</v>
      </c>
      <c r="BE503" s="21" t="str">
        <f>IF(F503&lt;&gt;"Not in the game (anymore)",IF(A503&lt;&gt;"",", setType="&amp;G503,"")&amp;IF(J503="true",", multiTrialSet=true",""),"")</f>
        <v>, setType=LIBSETS_SETTYPE_MONSTER</v>
      </c>
      <c r="BF503" s="21" t="str">
        <f t="shared" si="14"/>
        <v>, dropMechanic={LIBSETS_DROP_MECHANIC_MONSTER_NAME}, dropMechanicNames={['en']={'Encrati\'s Behemoth',},['de']={'Encrati\'s Behemoth',},}</v>
      </c>
      <c r="BG503" s="21" t="str">
        <f t="shared" si="15"/>
        <v>}, --Encrati\’s Behemoth / Encrati\'s Behemoth   [Black Drake Villa, Gold Coast, Gold Coast]</v>
      </c>
    </row>
    <row r="504" spans="1:59" x14ac:dyDescent="0.25">
      <c r="A504" s="5">
        <v>578</v>
      </c>
      <c r="B504" t="s">
        <v>2407</v>
      </c>
      <c r="C504" t="s">
        <v>2407</v>
      </c>
      <c r="D504" s="3">
        <f>A504</f>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IF(A504="???","--","")&amp;IF(F504&lt;&gt;"Not in the game (anymore)",IF(A504&lt;&gt;"",CONCATENATE("[",A504,"] = {wayshrines={")&amp;IF(K504&lt;&gt;"",CONCATENATE(K504,","),"")&amp;IF(L504&lt;&gt;"",CONCATENATE(L504,","),"")&amp;IF(M504&lt;&gt;"",CONCATENATE(M504,","),"")&amp;CONCATENATE("}")&amp;IF(VALUE(N504)&gt;0,CONCATENATE(", traitsNeeded=",N504),"")&amp;CONCATENATE(", dlcId=",IF(T504&lt;&gt;"",T504,"DLC_BASE_GAME")),""),"")</f>
        <v>[578] = {wayshrines={454,454,454,}, dlcId=DLC_FLAMES_OF_AMBITION</v>
      </c>
      <c r="BD504" s="21" t="str">
        <f>IF(F504&lt;&gt;"Not in the game (anymore)",IF(A504&lt;&gt;"",IF(Q504&lt;&gt;"",CONCATENATE(", zoneIds={",Q504),"")&amp;IF(Z504&lt;&gt;"",CONCATENATE(",",Z504),"")&amp;IF(AF504&lt;&gt;"",CONCATENATE(",",AF504),"")&amp;IF(AK504&lt;&gt;"",CONCATENATE(",",AK504),"")&amp;IF(AP504&lt;&gt;"",CONCATENATE(",",AP504),"")&amp;IF(AU504&lt;&gt;"",CONCATENATE(",",AU504),"")&amp;IF(Q504&lt;&gt;"",CONCATENATE("}",""),"")&amp;IF(OR(I504="true",I504="false",I504&lt;&gt;""), CONCATENATE(", veteran=", I504), ""),""),"")</f>
        <v>, zoneIds={1229,57,57}, veteran={[EQUIP_TYPE_HEAD]=true, [EQUIP_TYPE_SHOULDERS]=false}</v>
      </c>
      <c r="BE504" s="21" t="str">
        <f>IF(F504&lt;&gt;"Not in the game (anymore)",IF(A504&lt;&gt;"",", setType="&amp;G504,"")&amp;IF(J504="true",", multiTrialSet=true",""),"")</f>
        <v>, setType=LIBSETS_SETTYPE_MONSTER</v>
      </c>
      <c r="BF504" s="21" t="str">
        <f t="shared" si="14"/>
        <v>, dropMechanic={LIBSETS_DROP_MECHANIC_MONSTER_NAME}, dropMechanicNames={['en']={'Baron Zaudrus',},['de']={'Baron Zaudrus',},}</v>
      </c>
      <c r="BG504" s="21" t="str">
        <f t="shared" si="15"/>
        <v>}, --Baron Zaudrus / Baron Zaudrus   [The Cauldron, Deshaan, Deshaan]</v>
      </c>
    </row>
    <row r="505" spans="1:59" x14ac:dyDescent="0.25">
      <c r="A505" s="5">
        <v>579</v>
      </c>
      <c r="B505" t="s">
        <v>2482</v>
      </c>
      <c r="C505" t="s">
        <v>2481</v>
      </c>
      <c r="D505" s="3">
        <f>A505</f>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t="str">
        <f>IF(AND(G505&lt;&gt;"LIBSETS_SETTYPE_BATTLEGROUND",G505&lt;&gt;"LIBSETS_SETTYPE_SPECIAL"),IF(AL505&lt;&gt;"",VLOOKUP(AL505,'ESO zone constants'!$D$3:$H$4953,5,FALSE),""),"")</f>
        <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IF(A505="???","--","")&amp;IF(F505&lt;&gt;"Not in the game (anymore)",IF(A505&lt;&gt;"",CONCATENATE("[",A505,"] = {wayshrines={")&amp;IF(K505&lt;&gt;"",CONCATENATE(K505,","),"")&amp;IF(L505&lt;&gt;"",CONCATENATE(L505,","),"")&amp;IF(M505&lt;&gt;"",CONCATENATE(M505,","),"")&amp;CONCATENATE("}")&amp;IF(VALUE(N505)&gt;0,CONCATENATE(", traitsNeeded=",N505),"")&amp;CONCATENATE(", dlcId=",IF(T505&lt;&gt;"",T505,"DLC_BASE_GAME")),""),"")</f>
        <v>[579] = {wayshrines={458,458,458,}, dlcId=DLC_BLACKWOOD</v>
      </c>
      <c r="BD505" s="21" t="str">
        <f>IF(F505&lt;&gt;"Not in the game (anymore)",IF(A505&lt;&gt;"",IF(Q505&lt;&gt;"",CONCATENATE(", zoneIds={",Q505),"")&amp;IF(Z505&lt;&gt;"",CONCATENATE(",",Z505),"")&amp;IF(AF505&lt;&gt;"",CONCATENATE(",",AF505),"")&amp;IF(AK505&lt;&gt;"",CONCATENATE(",",AK505),"")&amp;IF(AP505&lt;&gt;"",CONCATENATE(",",AP505),"")&amp;IF(AU505&lt;&gt;"",CONCATENATE(",",AU505),"")&amp;IF(Q505&lt;&gt;"",CONCATENATE("}",""),"")&amp;IF(OR(I505="true",I505="false",I505&lt;&gt;""), CONCATENATE(", veteran=", I505), ""),""),"")</f>
        <v>, zoneIds={1261,1261,1261}, veteran=false</v>
      </c>
      <c r="BE505" s="21" t="str">
        <f>IF(F505&lt;&gt;"Not in the game (anymore)",IF(A505&lt;&gt;"",", setType="&amp;G505,"")&amp;IF(J505="true",", multiTrialSet=true",""),"")</f>
        <v>, setType=LIBSETS_SETTYPE_OVERLAND</v>
      </c>
      <c r="BF505" s="21" t="str">
        <f t="shared" si="14"/>
        <v>, isProcSetAllowedInPvP=1, dropMechanic={LIBSETS_DROP_MECHANIC_OVERLAND_BOSS_DELVE,LIBSETS_DROP_MECHANIC_OVERLAND_BOSS_DELVE,LIBSETS_DROP_MECHANIC_OVERLAND_BOSS_PUBLIC_DUNGEON,LIBSETS_DROP_MECHANIC_OVERLAND_CHEST}</v>
      </c>
      <c r="BG505" s="21" t="str">
        <f t="shared" si="15"/>
        <v>}, --Frostbite / Frostbiss   [Blackwood, Blackwood, Blackwood]</v>
      </c>
    </row>
    <row r="506" spans="1:59" x14ac:dyDescent="0.25">
      <c r="A506" s="5">
        <v>580</v>
      </c>
      <c r="B506" t="s">
        <v>2478</v>
      </c>
      <c r="C506" t="s">
        <v>2479</v>
      </c>
      <c r="D506" s="3">
        <f>A506</f>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t="str">
        <f>IF(AND(G506&lt;&gt;"LIBSETS_SETTYPE_BATTLEGROUND",G506&lt;&gt;"LIBSETS_SETTYPE_SPECIAL"),IF(AL506&lt;&gt;"",VLOOKUP(AL506,'ESO zone constants'!$D$3:$H$4953,5,FALSE),""),"")</f>
        <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IF(A506="???","--","")&amp;IF(F506&lt;&gt;"Not in the game (anymore)",IF(A506&lt;&gt;"",CONCATENATE("[",A506,"] = {wayshrines={")&amp;IF(K506&lt;&gt;"",CONCATENATE(K506,","),"")&amp;IF(L506&lt;&gt;"",CONCATENATE(L506,","),"")&amp;IF(M506&lt;&gt;"",CONCATENATE(M506,","),"")&amp;CONCATENATE("}")&amp;IF(VALUE(N506)&gt;0,CONCATENATE(", traitsNeeded=",N506),"")&amp;CONCATENATE(", dlcId=",IF(T506&lt;&gt;"",T506,"DLC_BASE_GAME")),""),"")</f>
        <v>[580] = {wayshrines={458,458,458,}, dlcId=DLC_BLACKWOOD</v>
      </c>
      <c r="BD506" s="21" t="str">
        <f>IF(F506&lt;&gt;"Not in the game (anymore)",IF(A506&lt;&gt;"",IF(Q506&lt;&gt;"",CONCATENATE(", zoneIds={",Q506),"")&amp;IF(Z506&lt;&gt;"",CONCATENATE(",",Z506),"")&amp;IF(AF506&lt;&gt;"",CONCATENATE(",",AF506),"")&amp;IF(AK506&lt;&gt;"",CONCATENATE(",",AK506),"")&amp;IF(AP506&lt;&gt;"",CONCATENATE(",",AP506),"")&amp;IF(AU506&lt;&gt;"",CONCATENATE(",",AU506),"")&amp;IF(Q506&lt;&gt;"",CONCATENATE("}",""),"")&amp;IF(OR(I506="true",I506="false",I506&lt;&gt;""), CONCATENATE(", veteran=", I506), ""),""),"")</f>
        <v>, zoneIds={1261,1261,1261}, veteran=false</v>
      </c>
      <c r="BE506" s="21" t="str">
        <f>IF(F506&lt;&gt;"Not in the game (anymore)",IF(A506&lt;&gt;"",", setType="&amp;G506,"")&amp;IF(J506="true",", multiTrialSet=true",""),"")</f>
        <v>, setType=LIBSETS_SETTYPE_OVERLAND</v>
      </c>
      <c r="BF506" s="21" t="str">
        <f t="shared" si="14"/>
        <v>, dropMechanic={LIBSETS_DROP_MECHANIC_OVERLAND_BOSS_DELVE,LIBSETS_DROP_MECHANIC_OVERLAND_BOSS_DELVE,LIBSETS_DROP_MECHANIC_OVERLAND_BOSS_PUBLIC_DUNGEON,LIBSETS_DROP_MECHANIC_OVERLAND_CHEST}</v>
      </c>
      <c r="BG506" s="21" t="str">
        <f t="shared" si="15"/>
        <v>}, --Deadlands Assassin / Totenländer-Assassine   [Blackwood, Blackwood, Blackwood]</v>
      </c>
    </row>
    <row r="507" spans="1:59" x14ac:dyDescent="0.25">
      <c r="A507" s="5">
        <v>581</v>
      </c>
      <c r="B507" t="s">
        <v>2476</v>
      </c>
      <c r="C507" t="s">
        <v>2477</v>
      </c>
      <c r="D507" s="3">
        <f>A507</f>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t="str">
        <f>IF(AND(G507&lt;&gt;"LIBSETS_SETTYPE_BATTLEGROUND",G507&lt;&gt;"LIBSETS_SETTYPE_SPECIAL"),IF(AL507&lt;&gt;"",VLOOKUP(AL507,'ESO zone constants'!$D$3:$H$4953,5,FALSE),""),"")</f>
        <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IF(A507="???","--","")&amp;IF(F507&lt;&gt;"Not in the game (anymore)",IF(A507&lt;&gt;"",CONCATENATE("[",A507,"] = {wayshrines={")&amp;IF(K507&lt;&gt;"",CONCATENATE(K507,","),"")&amp;IF(L507&lt;&gt;"",CONCATENATE(L507,","),"")&amp;IF(M507&lt;&gt;"",CONCATENATE(M507,","),"")&amp;CONCATENATE("}")&amp;IF(VALUE(N507)&gt;0,CONCATENATE(", traitsNeeded=",N507),"")&amp;CONCATENATE(", dlcId=",IF(T507&lt;&gt;"",T507,"DLC_BASE_GAME")),""),"")</f>
        <v>[581] = {wayshrines={458,458,458,}, dlcId=DLC_BLACKWOOD</v>
      </c>
      <c r="BD507" s="21" t="str">
        <f>IF(F507&lt;&gt;"Not in the game (anymore)",IF(A507&lt;&gt;"",IF(Q507&lt;&gt;"",CONCATENATE(", zoneIds={",Q507),"")&amp;IF(Z507&lt;&gt;"",CONCATENATE(",",Z507),"")&amp;IF(AF507&lt;&gt;"",CONCATENATE(",",AF507),"")&amp;IF(AK507&lt;&gt;"",CONCATENATE(",",AK507),"")&amp;IF(AP507&lt;&gt;"",CONCATENATE(",",AP507),"")&amp;IF(AU507&lt;&gt;"",CONCATENATE(",",AU507),"")&amp;IF(Q507&lt;&gt;"",CONCATENATE("}",""),"")&amp;IF(OR(I507="true",I507="false",I507&lt;&gt;""), CONCATENATE(", veteran=", I507), ""),""),"")</f>
        <v>, zoneIds={1261,1261,1261}, veteran=false</v>
      </c>
      <c r="BE507" s="21" t="str">
        <f>IF(F507&lt;&gt;"Not in the game (anymore)",IF(A507&lt;&gt;"",", setType="&amp;G507,"")&amp;IF(J507="true",", multiTrialSet=true",""),"")</f>
        <v>, setType=LIBSETS_SETTYPE_OVERLAND</v>
      </c>
      <c r="BF507" s="21" t="str">
        <f t="shared" si="14"/>
        <v>, dropMechanic={LIBSETS_DROP_MECHANIC_OVERLAND_BOSS_DELVE,LIBSETS_DROP_MECHANIC_OVERLAND_BOSS_DELVE,LIBSETS_DROP_MECHANIC_OVERLAND_BOSS_PUBLIC_DUNGEON,LIBSETS_DROP_MECHANIC_OVERLAND_CHEST}</v>
      </c>
      <c r="BG507" s="21" t="str">
        <f t="shared" si="15"/>
        <v>}, --Bog Raider / Moorräuber   [Blackwood, Blackwood, Blackwood]</v>
      </c>
    </row>
    <row r="508" spans="1:59" x14ac:dyDescent="0.25">
      <c r="A508" s="5">
        <v>582</v>
      </c>
      <c r="B508" t="s">
        <v>2475</v>
      </c>
      <c r="C508" t="s">
        <v>2472</v>
      </c>
      <c r="D508" s="3">
        <f>A508</f>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C508" s="43" t="str">
        <f>IF(AB508&lt;&gt;"",IF(AB508&lt;&gt;"LIBSETS_DROP_MECHANIC_MONSTER_NAME",VLOOKUP(AB508,'LibSets constants'!$I$4:$L$1003,3,FALSE),""),"")</f>
        <v/>
      </c>
      <c r="AD508" s="43" t="str">
        <f>IF(AB508&lt;&gt;"",IF(AB508&lt;&gt;"LIBSETS_DROP_MECHANIC_MONSTER_NAME",VLOOKUP(AB508,'LibSets constants'!$I$4:$L$1003,4,FALSE),""),"")</f>
        <v/>
      </c>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IF(A508="???","--","")&amp;IF(F508&lt;&gt;"Not in the game (anymore)",IF(A508&lt;&gt;"",CONCATENATE("[",A508,"] = {wayshrines={")&amp;IF(K508&lt;&gt;"",CONCATENATE(K508,","),"")&amp;IF(L508&lt;&gt;"",CONCATENATE(L508,","),"")&amp;IF(M508&lt;&gt;"",CONCATENATE(M508,","),"")&amp;CONCATENATE("}")&amp;IF(VALUE(N508)&gt;0,CONCATENATE(", traitsNeeded=",N508),"")&amp;CONCATENATE(", dlcId=",IF(T508&lt;&gt;"",T508,"DLC_BASE_GAME")),""),"")</f>
        <v>[582] = {wayshrines={484,484,484,}, traitsNeeded=3, dlcId=DLC_BLACKWOOD</v>
      </c>
      <c r="BD508" s="21" t="str">
        <f>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IF(F508&lt;&gt;"Not in the game (anymore)",IF(A508&lt;&gt;"",", setType="&amp;G508,"")&amp;IF(J508="true",", multiTrialSet=true",""),"")</f>
        <v>, setType=LIBSETS_SETTYPE_CRAFTED</v>
      </c>
      <c r="BF508" s="21" t="str">
        <f t="shared" si="14"/>
        <v/>
      </c>
      <c r="BG508" s="21" t="str">
        <f t="shared" si="15"/>
        <v>}, --Hist Whisperer / Histflüsterer   [Blackwood, Blackwood, Blackwood]</v>
      </c>
    </row>
    <row r="509" spans="1:59" x14ac:dyDescent="0.25">
      <c r="A509" s="5">
        <v>583</v>
      </c>
      <c r="B509" t="s">
        <v>2474</v>
      </c>
      <c r="C509" t="s">
        <v>2473</v>
      </c>
      <c r="D509" s="3">
        <f>A509</f>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C509" s="43" t="str">
        <f>IF(AB509&lt;&gt;"",IF(AB509&lt;&gt;"LIBSETS_DROP_MECHANIC_MONSTER_NAME",VLOOKUP(AB509,'LibSets constants'!$I$4:$L$1003,3,FALSE),""),"")</f>
        <v/>
      </c>
      <c r="AD509" s="43" t="str">
        <f>IF(AB509&lt;&gt;"",IF(AB509&lt;&gt;"LIBSETS_DROP_MECHANIC_MONSTER_NAME",VLOOKUP(AB509,'LibSets constants'!$I$4:$L$1003,4,FALSE),""),"")</f>
        <v/>
      </c>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IF(A509="???","--","")&amp;IF(F509&lt;&gt;"Not in the game (anymore)",IF(A509&lt;&gt;"",CONCATENATE("[",A509,"] = {wayshrines={")&amp;IF(K509&lt;&gt;"",CONCATENATE(K509,","),"")&amp;IF(L509&lt;&gt;"",CONCATENATE(L509,","),"")&amp;IF(M509&lt;&gt;"",CONCATENATE(M509,","),"")&amp;CONCATENATE("}")&amp;IF(VALUE(N509)&gt;0,CONCATENATE(", traitsNeeded=",N509),"")&amp;CONCATENATE(", dlcId=",IF(T509&lt;&gt;"",T509,"DLC_BASE_GAME")),""),"")</f>
        <v>[583] = {wayshrines={483,483,483,}, traitsNeeded=7, dlcId=DLC_BLACKWOOD</v>
      </c>
      <c r="BD509" s="21" t="str">
        <f>IF(F509&lt;&gt;"Not in the game (anymore)",IF(A509&lt;&gt;"",IF(Q509&lt;&gt;"",CONCATENATE(", zoneIds={",Q509),"")&amp;IF(Z509&lt;&gt;"",CONCATENATE(",",Z509),"")&amp;IF(AF509&lt;&gt;"",CONCATENATE(",",AF509),"")&amp;IF(AK509&lt;&gt;"",CONCATENATE(",",AK509),"")&amp;IF(AP509&lt;&gt;"",CONCATENATE(",",AP509),"")&amp;IF(AU509&lt;&gt;"",CONCATENATE(",",AU509),"")&amp;IF(Q509&lt;&gt;"",CONCATENATE("}",""),"")&amp;IF(OR(I509="true",I509="false",I509&lt;&gt;""), CONCATENATE(", veteran=", I509), ""),""),"")</f>
        <v>, zoneIds={1261,1261,1261}, veteran=false</v>
      </c>
      <c r="BE509" s="21" t="str">
        <f>IF(F509&lt;&gt;"Not in the game (anymore)",IF(A509&lt;&gt;"",", setType="&amp;G509,"")&amp;IF(J509="true",", multiTrialSet=true",""),"")</f>
        <v>, setType=LIBSETS_SETTYPE_CRAFTED</v>
      </c>
      <c r="BF509" s="21" t="str">
        <f t="shared" si="14"/>
        <v/>
      </c>
      <c r="BG509" s="21" t="str">
        <f t="shared" si="15"/>
        <v>}, --Heartland Conqueror / Herzlanderoberer   [Blackwood, Blackwood, Blackwood]</v>
      </c>
    </row>
    <row r="510" spans="1:59" x14ac:dyDescent="0.25">
      <c r="A510" s="5">
        <v>584</v>
      </c>
      <c r="B510" t="s">
        <v>2480</v>
      </c>
      <c r="C510" t="s">
        <v>2502</v>
      </c>
      <c r="D510" s="3">
        <f>A510</f>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C510" s="43" t="str">
        <f>IF(AB510&lt;&gt;"",IF(AB510&lt;&gt;"LIBSETS_DROP_MECHANIC_MONSTER_NAME",VLOOKUP(AB510,'LibSets constants'!$I$4:$L$1003,3,FALSE),""),"")</f>
        <v/>
      </c>
      <c r="AD510" s="43" t="str">
        <f>IF(AB510&lt;&gt;"",IF(AB510&lt;&gt;"LIBSETS_DROP_MECHANIC_MONSTER_NAME",VLOOKUP(AB510,'LibSets constants'!$I$4:$L$1003,4,FALSE),""),"")</f>
        <v/>
      </c>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IF(F510&lt;&gt;"Not in the game (anymore)",IF(A510&lt;&gt;"",IF(Q510&lt;&gt;"",CONCATENATE(", zoneIds={",Q510),"")&amp;IF(Z510&lt;&gt;"",CONCATENATE(",",Z510),"")&amp;IF(AF510&lt;&gt;"",CONCATENATE(",",AF510),"")&amp;IF(AK510&lt;&gt;"",CONCATENATE(",",AK510),"")&amp;IF(AP510&lt;&gt;"",CONCATENATE(",",AP510),"")&amp;IF(AU510&lt;&gt;"",CONCATENATE(",",AU510),"")&amp;IF(Q510&lt;&gt;"",CONCATENATE("}",""),"")&amp;IF(OR(I510="true",I510="false",I510&lt;&gt;""), CONCATENATE(", veteran=", I510), ""),""),"")</f>
        <v>, zoneIds={1261,1261,1261}, veteran=false</v>
      </c>
      <c r="BE510" s="21" t="str">
        <f>IF(F510&lt;&gt;"Not in the game (anymore)",IF(A510&lt;&gt;"",", setType="&amp;G510,"")&amp;IF(J510="true",", multiTrialSet=true",""),"")</f>
        <v>, setType=LIBSETS_SETTYPE_CRAFTED</v>
      </c>
      <c r="BF510" s="21" t="str">
        <f t="shared" si="14"/>
        <v/>
      </c>
      <c r="BG510" s="21" t="str">
        <f t="shared" si="15"/>
        <v>}, --Diamond\'s Victory / Sieg des Diamanten   [Blackwood, Blackwood, Blackwood]</v>
      </c>
    </row>
    <row r="511" spans="1:59" x14ac:dyDescent="0.25">
      <c r="A511" s="5">
        <v>585</v>
      </c>
      <c r="B511" t="s">
        <v>2491</v>
      </c>
      <c r="C511" t="s">
        <v>2492</v>
      </c>
      <c r="D511" s="3">
        <f>A511</f>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110" t="s">
        <v>3352</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IF(A511="???","--","")&amp;IF(F511&lt;&gt;"Not in the game (anymore)",IF(A511&lt;&gt;"",CONCATENATE("[",A511,"] = {wayshrines={")&amp;IF(K511&lt;&gt;"",CONCATENATE(K511,","),"")&amp;IF(L511&lt;&gt;"",CONCATENATE(L511,","),"")&amp;IF(M511&lt;&gt;"",CONCATENATE(M511,","),"")&amp;CONCATENATE("}")&amp;IF(VALUE(N511)&gt;0,CONCATENATE(", traitsNeeded=",N511),"")&amp;CONCATENATE(", dlcId=",IF(T511&lt;&gt;"",T511,"DLC_BASE_GAME")),""),"")</f>
        <v>[585] = {wayshrines={468,468,468,}, dlcId=DLC_BLACKWOOD</v>
      </c>
      <c r="BD511" s="21" t="str">
        <f>IF(F511&lt;&gt;"Not in the game (anymore)",IF(A511&lt;&gt;"",IF(Q511&lt;&gt;"",CONCATENATE(", zoneIds={",Q511),"")&amp;IF(Z511&lt;&gt;"",CONCATENATE(",",Z511),"")&amp;IF(AF511&lt;&gt;"",CONCATENATE(",",AF511),"")&amp;IF(AK511&lt;&gt;"",CONCATENATE(",",AK511),"")&amp;IF(AP511&lt;&gt;"",CONCATENATE(",",AP511),"")&amp;IF(AU511&lt;&gt;"",CONCATENATE(",",AU511),"")&amp;IF(Q511&lt;&gt;"",CONCATENATE("}",""),"")&amp;IF(OR(I511="true",I511="false",I511&lt;&gt;""), CONCATENATE(", veteran=", I511), ""),""),"")</f>
        <v>, zoneIds={1263,1261,1261}, veteran=false</v>
      </c>
      <c r="BE511" s="21" t="str">
        <f>IF(F511&lt;&gt;"Not in the game (anymore)",IF(A511&lt;&gt;"",", setType="&amp;G511,"")&amp;IF(J511="true",", multiTrialSet=true",""),"")</f>
        <v>, setType=LIBSETS_SETTYPE_TRIAL</v>
      </c>
      <c r="BF511" s="21" t="str">
        <f t="shared" si="14"/>
        <v>, dropMechanic={LIBSETS_DROP_MECHANIC_TRIAL_BOSS}</v>
      </c>
      <c r="BG511" s="21" t="str">
        <f t="shared" si="15"/>
        <v>}, --Saxhleel Champion / Saxhleel-Champion   [Rockgrove, Blackwood, Blackwood]</v>
      </c>
    </row>
    <row r="512" spans="1:59" x14ac:dyDescent="0.25">
      <c r="A512" s="5">
        <v>586</v>
      </c>
      <c r="B512" t="s">
        <v>2493</v>
      </c>
      <c r="C512" t="s">
        <v>2503</v>
      </c>
      <c r="D512" s="3">
        <f>A512</f>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110" t="s">
        <v>3352</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IF(A512="???","--","")&amp;IF(F512&lt;&gt;"Not in the game (anymore)",IF(A512&lt;&gt;"",CONCATENATE("[",A512,"] = {wayshrines={")&amp;IF(K512&lt;&gt;"",CONCATENATE(K512,","),"")&amp;IF(L512&lt;&gt;"",CONCATENATE(L512,","),"")&amp;IF(M512&lt;&gt;"",CONCATENATE(M512,","),"")&amp;CONCATENATE("}")&amp;IF(VALUE(N512)&gt;0,CONCATENATE(", traitsNeeded=",N512),"")&amp;CONCATENATE(", dlcId=",IF(T512&lt;&gt;"",T512,"DLC_BASE_GAME")),""),"")</f>
        <v>[586] = {wayshrines={468,468,468,}, dlcId=DLC_BLACKWOOD</v>
      </c>
      <c r="BD512" s="21" t="str">
        <f>IF(F512&lt;&gt;"Not in the game (anymore)",IF(A512&lt;&gt;"",IF(Q512&lt;&gt;"",CONCATENATE(", zoneIds={",Q512),"")&amp;IF(Z512&lt;&gt;"",CONCATENATE(",",Z512),"")&amp;IF(AF512&lt;&gt;"",CONCATENATE(",",AF512),"")&amp;IF(AK512&lt;&gt;"",CONCATENATE(",",AK512),"")&amp;IF(AP512&lt;&gt;"",CONCATENATE(",",AP512),"")&amp;IF(AU512&lt;&gt;"",CONCATENATE(",",AU512),"")&amp;IF(Q512&lt;&gt;"",CONCATENATE("}",""),"")&amp;IF(OR(I512="true",I512="false",I512&lt;&gt;""), CONCATENATE(", veteran=", I512), ""),""),"")</f>
        <v>, zoneIds={1263,1261,1261}, veteran=false</v>
      </c>
      <c r="BE512" s="21" t="str">
        <f>IF(F512&lt;&gt;"Not in the game (anymore)",IF(A512&lt;&gt;"",", setType="&amp;G512,"")&amp;IF(J512="true",", multiTrialSet=true",""),"")</f>
        <v>, setType=LIBSETS_SETTYPE_TRIAL</v>
      </c>
      <c r="BF512" s="21" t="str">
        <f t="shared" si="14"/>
        <v>, dropMechanic={LIBSETS_DROP_MECHANIC_TRIAL_BOSS}</v>
      </c>
      <c r="BG512" s="21" t="str">
        <f t="shared" si="15"/>
        <v>}, --Sul-Xan\'s Torment / Sul-Xans Folter   [Rockgrove, Blackwood, Blackwood]</v>
      </c>
    </row>
    <row r="513" spans="1:59" x14ac:dyDescent="0.25">
      <c r="A513" s="5">
        <v>587</v>
      </c>
      <c r="B513" t="s">
        <v>2490</v>
      </c>
      <c r="C513" t="s">
        <v>2504</v>
      </c>
      <c r="D513" s="3">
        <f>A513</f>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110" t="s">
        <v>3352</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IF(A513="???","--","")&amp;IF(F513&lt;&gt;"Not in the game (anymore)",IF(A513&lt;&gt;"",CONCATENATE("[",A513,"] = {wayshrines={")&amp;IF(K513&lt;&gt;"",CONCATENATE(K513,","),"")&amp;IF(L513&lt;&gt;"",CONCATENATE(L513,","),"")&amp;IF(M513&lt;&gt;"",CONCATENATE(M513,","),"")&amp;CONCATENATE("}")&amp;IF(VALUE(N513)&gt;0,CONCATENATE(", traitsNeeded=",N513),"")&amp;CONCATENATE(", dlcId=",IF(T513&lt;&gt;"",T513,"DLC_BASE_GAME")),""),"")</f>
        <v>[587] = {wayshrines={468,468,468,}, dlcId=DLC_BLACKWOOD</v>
      </c>
      <c r="BD513" s="21" t="str">
        <f>IF(F513&lt;&gt;"Not in the game (anymore)",IF(A513&lt;&gt;"",IF(Q513&lt;&gt;"",CONCATENATE(", zoneIds={",Q513),"")&amp;IF(Z513&lt;&gt;"",CONCATENATE(",",Z513),"")&amp;IF(AF513&lt;&gt;"",CONCATENATE(",",AF513),"")&amp;IF(AK513&lt;&gt;"",CONCATENATE(",",AK513),"")&amp;IF(AP513&lt;&gt;"",CONCATENATE(",",AP513),"")&amp;IF(AU513&lt;&gt;"",CONCATENATE(",",AU513),"")&amp;IF(Q513&lt;&gt;"",CONCATENATE("}",""),"")&amp;IF(OR(I513="true",I513="false",I513&lt;&gt;""), CONCATENATE(", veteran=", I513), ""),""),"")</f>
        <v>, zoneIds={1263,1261,1261}, veteran=false</v>
      </c>
      <c r="BE513" s="21" t="str">
        <f>IF(F513&lt;&gt;"Not in the game (anymore)",IF(A513&lt;&gt;"",", setType="&amp;G513,"")&amp;IF(J513="true",", multiTrialSet=true",""),"")</f>
        <v>, setType=LIBSETS_SETTYPE_TRIAL</v>
      </c>
      <c r="BF513" s="21" t="str">
        <f t="shared" si="14"/>
        <v>, dropMechanic={LIBSETS_DROP_MECHANIC_TRIAL_BOSS}</v>
      </c>
      <c r="BG513" s="21" t="str">
        <f t="shared" si="15"/>
        <v>}, --Bahsei\'s Mania / Bahseis Manie   [Rockgrove, Blackwood, Blackwood]</v>
      </c>
    </row>
    <row r="514" spans="1:59" x14ac:dyDescent="0.25">
      <c r="A514" s="5">
        <v>588</v>
      </c>
      <c r="B514" t="s">
        <v>2486</v>
      </c>
      <c r="C514" t="s">
        <v>2505</v>
      </c>
      <c r="D514" s="3">
        <f>A514</f>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110" t="s">
        <v>3352</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IF(A514="???","--","")&amp;IF(F514&lt;&gt;"Not in the game (anymore)",IF(A514&lt;&gt;"",CONCATENATE("[",A514,"] = {wayshrines={")&amp;IF(K514&lt;&gt;"",CONCATENATE(K514,","),"")&amp;IF(L514&lt;&gt;"",CONCATENATE(L514,","),"")&amp;IF(M514&lt;&gt;"",CONCATENATE(M514,","),"")&amp;CONCATENATE("}")&amp;IF(VALUE(N514)&gt;0,CONCATENATE(", traitsNeeded=",N514),"")&amp;CONCATENATE(", dlcId=",IF(T514&lt;&gt;"",T514,"DLC_BASE_GAME")),""),"")</f>
        <v>[588] = {wayshrines={468,468,468,}, dlcId=DLC_BLACKWOOD</v>
      </c>
      <c r="BD514" s="21" t="str">
        <f>IF(F514&lt;&gt;"Not in the game (anymore)",IF(A514&lt;&gt;"",IF(Q514&lt;&gt;"",CONCATENATE(", zoneIds={",Q514),"")&amp;IF(Z514&lt;&gt;"",CONCATENATE(",",Z514),"")&amp;IF(AF514&lt;&gt;"",CONCATENATE(",",AF514),"")&amp;IF(AK514&lt;&gt;"",CONCATENATE(",",AK514),"")&amp;IF(AP514&lt;&gt;"",CONCATENATE(",",AP514),"")&amp;IF(AU514&lt;&gt;"",CONCATENATE(",",AU514),"")&amp;IF(Q514&lt;&gt;"",CONCATENATE("}",""),"")&amp;IF(OR(I514="true",I514="false",I514&lt;&gt;""), CONCATENATE(", veteran=", I514), ""),""),"")</f>
        <v>, zoneIds={1263,1261,1261}, veteran=false</v>
      </c>
      <c r="BE514" s="21" t="str">
        <f>IF(F514&lt;&gt;"Not in the game (anymore)",IF(A514&lt;&gt;"",", setType="&amp;G514,"")&amp;IF(J514="true",", multiTrialSet=true",""),"")</f>
        <v>, setType=LIBSETS_SETTYPE_TRIAL</v>
      </c>
      <c r="BF514" s="21" t="str">
        <f t="shared" si="14"/>
        <v>, dropMechanic={LIBSETS_DROP_MECHANIC_TRIAL_BOSS}</v>
      </c>
      <c r="BG514" s="21" t="str">
        <f t="shared" si="15"/>
        <v>}, --Stone-Talker\'s Oath / Eid des Steinsprechers   [Rockgrove, Blackwood, Blackwood]</v>
      </c>
    </row>
    <row r="515" spans="1:59" x14ac:dyDescent="0.25">
      <c r="A515" s="5">
        <v>589</v>
      </c>
      <c r="B515" t="s">
        <v>2484</v>
      </c>
      <c r="C515" t="s">
        <v>2485</v>
      </c>
      <c r="D515" s="3">
        <f>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110" t="s">
        <v>3352</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IF(A515="???","--","")&amp;IF(F515&lt;&gt;"Not in the game (anymore)",IF(A515&lt;&gt;"",CONCATENATE("[",A515,"] = {wayshrines={")&amp;IF(K515&lt;&gt;"",CONCATENATE(K515,","),"")&amp;IF(L515&lt;&gt;"",CONCATENATE(L515,","),"")&amp;IF(M515&lt;&gt;"",CONCATENATE(M515,","),"")&amp;CONCATENATE("}")&amp;IF(VALUE(N515)&gt;0,CONCATENATE(", traitsNeeded=",N515),"")&amp;CONCATENATE(", dlcId=",IF(T515&lt;&gt;"",T515,"DLC_BASE_GAME")),""),"")</f>
        <v>[589] = {wayshrines={468,468,468,}, dlcId=DLC_BLACKWOOD</v>
      </c>
      <c r="BD515" s="21" t="str">
        <f>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IF(F515&lt;&gt;"Not in the game (anymore)",IF(A515&lt;&gt;"",", setType="&amp;G515,"")&amp;IF(J515="true",", multiTrialSet=true",""),"")</f>
        <v>, setType=LIBSETS_SETTYPE_TRIAL</v>
      </c>
      <c r="BF515" s="21" t="str">
        <f t="shared" si="14"/>
        <v>, dropMechanic={LIBSETS_DROP_MECHANIC_TRIAL_BOSS}</v>
      </c>
      <c r="BG515" s="21" t="str">
        <f t="shared" si="15"/>
        <v>}, --Perfected Saxhleel Champion / Perfektionierter Saxhleel-Champion   [Rockgrove, Blackwood, Blackwood]</v>
      </c>
    </row>
    <row r="516" spans="1:59" x14ac:dyDescent="0.25">
      <c r="A516" s="5">
        <v>590</v>
      </c>
      <c r="B516" t="s">
        <v>2501</v>
      </c>
      <c r="C516" t="s">
        <v>2501</v>
      </c>
      <c r="D516" s="3">
        <f>A516</f>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110" t="s">
        <v>3352</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IF(F516&lt;&gt;"Not in the game (anymore)",IF(A516&lt;&gt;"",", setType="&amp;G516,"")&amp;IF(J516="true",", multiTrialSet=true",""),"")</f>
        <v>, setType=LIBSETS_SETTYPE_TRIAL</v>
      </c>
      <c r="BF516" s="21" t="str">
        <f t="shared" ref="BF516:BF560" si="16">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60" si="17">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2483</v>
      </c>
      <c r="C517" t="s">
        <v>2506</v>
      </c>
      <c r="D517" s="3">
        <f>A517</f>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110" t="s">
        <v>3352</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IF(A517="???","--","")&amp;IF(F517&lt;&gt;"Not in the game (anymore)",IF(A517&lt;&gt;"",CONCATENATE("[",A517,"] = {wayshrines={")&amp;IF(K517&lt;&gt;"",CONCATENATE(K517,","),"")&amp;IF(L517&lt;&gt;"",CONCATENATE(L517,","),"")&amp;IF(M517&lt;&gt;"",CONCATENATE(M517,","),"")&amp;CONCATENATE("}")&amp;IF(VALUE(N517)&gt;0,CONCATENATE(", traitsNeeded=",N517),"")&amp;CONCATENATE(", dlcId=",IF(T517&lt;&gt;"",T517,"DLC_BASE_GAME")),""),"")</f>
        <v>[591] = {wayshrines={468,468,468,}, dlcId=DLC_BLACKWOOD</v>
      </c>
      <c r="BD517" s="21" t="str">
        <f>IF(F517&lt;&gt;"Not in the game (anymore)",IF(A517&lt;&gt;"",IF(Q517&lt;&gt;"",CONCATENATE(", zoneIds={",Q517),"")&amp;IF(Z517&lt;&gt;"",CONCATENATE(",",Z517),"")&amp;IF(AF517&lt;&gt;"",CONCATENATE(",",AF517),"")&amp;IF(AK517&lt;&gt;"",CONCATENATE(",",AK517),"")&amp;IF(AP517&lt;&gt;"",CONCATENATE(",",AP517),"")&amp;IF(AU517&lt;&gt;"",CONCATENATE(",",AU517),"")&amp;IF(Q517&lt;&gt;"",CONCATENATE("}",""),"")&amp;IF(OR(I517="true",I517="false",I517&lt;&gt;""), CONCATENATE(", veteran=", I517), ""),""),"")</f>
        <v>, zoneIds={1263,1261,1261}, veteran=true</v>
      </c>
      <c r="BE517" s="21" t="str">
        <f>IF(F517&lt;&gt;"Not in the game (anymore)",IF(A517&lt;&gt;"",", setType="&amp;G517,"")&amp;IF(J517="true",", multiTrialSet=true",""),"")</f>
        <v>, setType=LIBSETS_SETTYPE_TRIAL</v>
      </c>
      <c r="BF517" s="21" t="str">
        <f t="shared" si="16"/>
        <v>, dropMechanic={LIBSETS_DROP_MECHANIC_TRIAL_BOSS}</v>
      </c>
      <c r="BG517" s="21" t="str">
        <f t="shared" si="17"/>
        <v>}, --Perfected Bahsei\'s Mania / Bahseis perfektionierte Manie   [Rockgrove, Blackwood, Blackwood]</v>
      </c>
    </row>
    <row r="518" spans="1:59" x14ac:dyDescent="0.25">
      <c r="A518" s="5">
        <v>592</v>
      </c>
      <c r="B518" t="s">
        <v>2494</v>
      </c>
      <c r="C518" t="s">
        <v>2507</v>
      </c>
      <c r="D518" s="3">
        <f>A518</f>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110" t="s">
        <v>3352</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IF(A518="???","--","")&amp;IF(F518&lt;&gt;"Not in the game (anymore)",IF(A518&lt;&gt;"",CONCATENATE("[",A518,"] = {wayshrines={")&amp;IF(K518&lt;&gt;"",CONCATENATE(K518,","),"")&amp;IF(L518&lt;&gt;"",CONCATENATE(L518,","),"")&amp;IF(M518&lt;&gt;"",CONCATENATE(M518,","),"")&amp;CONCATENATE("}")&amp;IF(VALUE(N518)&gt;0,CONCATENATE(", traitsNeeded=",N518),"")&amp;CONCATENATE(", dlcId=",IF(T518&lt;&gt;"",T518,"DLC_BASE_GAME")),""),"")</f>
        <v>[592] = {wayshrines={468,468,468,}, dlcId=DLC_BLACKWOOD</v>
      </c>
      <c r="BD518" s="21" t="str">
        <f>IF(F518&lt;&gt;"Not in the game (anymore)",IF(A518&lt;&gt;"",IF(Q518&lt;&gt;"",CONCATENATE(", zoneIds={",Q518),"")&amp;IF(Z518&lt;&gt;"",CONCATENATE(",",Z518),"")&amp;IF(AF518&lt;&gt;"",CONCATENATE(",",AF518),"")&amp;IF(AK518&lt;&gt;"",CONCATENATE(",",AK518),"")&amp;IF(AP518&lt;&gt;"",CONCATENATE(",",AP518),"")&amp;IF(AU518&lt;&gt;"",CONCATENATE(",",AU518),"")&amp;IF(Q518&lt;&gt;"",CONCATENATE("}",""),"")&amp;IF(OR(I518="true",I518="false",I518&lt;&gt;""), CONCATENATE(", veteran=", I518), ""),""),"")</f>
        <v>, zoneIds={1263,1261,1261}, veteran=true</v>
      </c>
      <c r="BE518" s="21" t="str">
        <f>IF(F518&lt;&gt;"Not in the game (anymore)",IF(A518&lt;&gt;"",", setType="&amp;G518,"")&amp;IF(J518="true",", multiTrialSet=true",""),"")</f>
        <v>, setType=LIBSETS_SETTYPE_TRIAL</v>
      </c>
      <c r="BF518" s="21" t="str">
        <f t="shared" si="16"/>
        <v>, dropMechanic={LIBSETS_DROP_MECHANIC_TRIAL_BOSS}</v>
      </c>
      <c r="BG518" s="21" t="str">
        <f t="shared" si="17"/>
        <v>}, --Perfected Stone-Talker\'s Oath / Perfektionierter Eid des Steinsprechers   [Rockgrove, Blackwood, Blackwood]</v>
      </c>
    </row>
    <row r="519" spans="1:59" x14ac:dyDescent="0.25">
      <c r="A519" s="5">
        <v>593</v>
      </c>
      <c r="B519" t="s">
        <v>2495</v>
      </c>
      <c r="C519" t="s">
        <v>2495</v>
      </c>
      <c r="D519" s="3">
        <f>A519</f>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3276</v>
      </c>
      <c r="AC519" s="43" t="s">
        <v>3278</v>
      </c>
      <c r="AD519" s="43" t="s">
        <v>3279</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3255</v>
      </c>
      <c r="BB519" s="37" t="s">
        <v>3255</v>
      </c>
      <c r="BC519" s="21" t="str">
        <f>IF(A519="???","--","")&amp;IF(F519&lt;&gt;"Not in the game (anymore)",IF(A519&lt;&gt;"",CONCATENATE("[",A519,"] = {wayshrines={")&amp;IF(K519&lt;&gt;"",CONCATENATE(K519,","),"")&amp;IF(L519&lt;&gt;"",CONCATENATE(L519,","),"")&amp;IF(M519&lt;&gt;"",CONCATENATE(M519,","),"")&amp;CONCATENATE("}")&amp;IF(VALUE(N519)&gt;0,CONCATENATE(", traitsNeeded=",N519),"")&amp;CONCATENATE(", dlcId=",IF(T519&lt;&gt;"",T519,"DLC_BASE_GAME")),""),"")</f>
        <v>[593] = {wayshrines={461,255,30,}, dlcId=DLC_BLACKWOOD</v>
      </c>
      <c r="BD519" s="21" t="str">
        <f>IF(F519&lt;&gt;"Not in the game (anymore)",IF(A519&lt;&gt;"",IF(Q519&lt;&gt;"",CONCATENATE(", zoneIds={",Q519),"")&amp;IF(Z519&lt;&gt;"",CONCATENATE(",",Z519),"")&amp;IF(AF519&lt;&gt;"",CONCATENATE(",",AF519),"")&amp;IF(AK519&lt;&gt;"",CONCATENATE(",",AK519),"")&amp;IF(AP519&lt;&gt;"",CONCATENATE(",",AP519),"")&amp;IF(AU519&lt;&gt;"",CONCATENATE(",",AU519),"")&amp;IF(Q519&lt;&gt;"",CONCATENATE("}",""),"")&amp;IF(OR(I519="true",I519="false",I519&lt;&gt;""), CONCATENATE(", veteran=", I519), ""),""),"")</f>
        <v>, zoneIds={1261,816,57,117,848}, veteran=false</v>
      </c>
      <c r="BE519" s="21" t="str">
        <f>IF(F519&lt;&gt;"Not in the game (anymore)",IF(A519&lt;&gt;"",", setType="&amp;G519,"")&amp;IF(J519="true",", multiTrialSet=true",""),"")</f>
        <v>, setType=LIBSETS_SETTYPE_MYTHIC</v>
      </c>
      <c r="BF519" s="21" t="str">
        <f t="shared" si="16"/>
        <v>, dropMechanic={LIBSETS_DROP_MECHANIC_OVERLAND_BOSS_PUBLIC_DUNGEON,LIBSETS_DROP_MECHANIC_REWARD_BY_NPC,LIBSETS_DROP_MECHANIC_OVERLAND_BOSS_PUBLIC_DUNGEON,LIBSETS_DROP_MECHANIC_OVERLAND_BOSS_DELVE,LIBSETS_DROP_MECHANIC_MONSTER_NAME}, dropMechanicNames={['en']={'Remains-Silent, in Outlaws Refuge or the Thieves Den','Velidreth',},['de']={'Bleibt-Schweigsam, in Verbrecher Verstecken oder in der Diebeshöhle','Velidreth',},}</v>
      </c>
      <c r="BG519" s="21" t="str">
        <f t="shared" si="17"/>
        <v>, addTooltip={['en']='https://en.uesp.net/wiki/Online:Gaze_of_Sithis',},}, --Gaze of Sithis / Gaze of Sithis   [Blackwood, Hew's Bane, Deshaan, Shadowfen, Cradle of Shadows]</v>
      </c>
    </row>
    <row r="520" spans="1:59" x14ac:dyDescent="0.25">
      <c r="A520" s="5">
        <v>594</v>
      </c>
      <c r="B520" t="s">
        <v>2500</v>
      </c>
      <c r="C520" t="s">
        <v>2500</v>
      </c>
      <c r="D520" s="3">
        <f>A520</f>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3355</v>
      </c>
      <c r="AC520" s="43" t="s">
        <v>3298</v>
      </c>
      <c r="AD520" s="43" t="s">
        <v>3299</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3300</v>
      </c>
      <c r="AI520" s="43" t="s">
        <v>3303</v>
      </c>
      <c r="AJ520" s="43" t="s">
        <v>3304</v>
      </c>
      <c r="AK520" s="3">
        <f>IF(AND(G520&lt;&gt;"LIBSETS_SETTYPE_BATTLEGROUND",G520&lt;&gt;"LIBSETS_SETTYPE_SPECIAL"),IF(AL520&lt;&gt;"",VLOOKUP(AL520,'ESO zone constants'!$D$3:$H$4953,5,FALSE),""),"")</f>
        <v>843</v>
      </c>
      <c r="AL520" t="s">
        <v>53</v>
      </c>
      <c r="AM520" s="44" t="s">
        <v>1545</v>
      </c>
      <c r="AN520" s="43" t="s">
        <v>1364</v>
      </c>
      <c r="AO520" s="43" t="s">
        <v>3305</v>
      </c>
      <c r="AP520" s="3">
        <f>IF(AND(G520&lt;&gt;"LIBSETS_SETTYPE_BATTLEGROUND",G520&lt;&gt;"LIBSETS_SETTYPE_SPECIAL"),IF(AQ520&lt;&gt;"",VLOOKUP(AQ520,'ESO zone constants'!$D$3:$H$4953,5,FALSE),""),"")</f>
        <v>117</v>
      </c>
      <c r="AQ520" t="s">
        <v>114</v>
      </c>
      <c r="AR520" s="44" t="s">
        <v>3306</v>
      </c>
      <c r="AS520" s="43" t="s">
        <v>3309</v>
      </c>
      <c r="AT520" s="43" t="s">
        <v>3310</v>
      </c>
      <c r="AU520" s="3" t="str">
        <f>IF(AND(G520&lt;&gt;"LIBSETS_SETTYPE_BATTLEGROUND",G520&lt;&gt;"LIBSETS_SETTYPE_SPECIAL"),IF(AV520&lt;&gt;"",VLOOKUP(AV520,'ESO zone constants'!$D$3:$H$4953,5,FALSE),""),"")</f>
        <v/>
      </c>
      <c r="AW520" s="44"/>
      <c r="AX520" s="43"/>
      <c r="AY520" s="43"/>
      <c r="AZ520" s="85" t="s">
        <v>2673</v>
      </c>
      <c r="BA520" s="37" t="s">
        <v>3256</v>
      </c>
      <c r="BB520" s="37" t="s">
        <v>3256</v>
      </c>
      <c r="BC520" s="21" t="str">
        <f>IF(A520="???","--","")&amp;IF(F520&lt;&gt;"Not in the game (anymore)",IF(A520&lt;&gt;"",CONCATENATE("[",A520,"] = {wayshrines={")&amp;IF(K520&lt;&gt;"",CONCATENATE(K520,","),"")&amp;IF(L520&lt;&gt;"",CONCATENATE(L520,","),"")&amp;IF(M520&lt;&gt;"",CONCATENATE(M520,","),"")&amp;CONCATENATE("}")&amp;IF(VALUE(N520)&gt;0,CONCATENATE(", traitsNeeded=",N520),"")&amp;CONCATENATE(", dlcId=",IF(T520&lt;&gt;"",T520,"DLC_BASE_GAME")),""),"")</f>
        <v>[594] = {wayshrines={464,173,374,}, dlcId=DLC_BLACKWOOD</v>
      </c>
      <c r="BD520" s="21" t="str">
        <f>IF(F520&lt;&gt;"Not in the game (anymore)",IF(A520&lt;&gt;"",IF(Q520&lt;&gt;"",CONCATENATE(", zoneIds={",Q520),"")&amp;IF(Z520&lt;&gt;"",CONCATENATE(",",Z520),"")&amp;IF(AF520&lt;&gt;"",CONCATENATE(",",AF520),"")&amp;IF(AK520&lt;&gt;"",CONCATENATE(",",AK520),"")&amp;IF(AP520&lt;&gt;"",CONCATENATE(",",AP520),"")&amp;IF(AU520&lt;&gt;"",CONCATENATE(",",AU520),"")&amp;IF(Q520&lt;&gt;"",CONCATENATE("}",""),"")&amp;IF(OR(I520="true",I520="false",I520&lt;&gt;""), CONCATENATE(", veteran=", I520), ""),""),"")</f>
        <v>, zoneIds={1261,281,726,843,117}, veteran=false</v>
      </c>
      <c r="BE520" s="21" t="str">
        <f>IF(F520&lt;&gt;"Not in the game (anymore)",IF(A520&lt;&gt;"",", setType="&amp;G520,"")&amp;IF(J520="true",", multiTrialSet=true",""),"")</f>
        <v>, setType=LIBSETS_SETTYPE_MYTHIC</v>
      </c>
      <c r="BF520" s="21" t="str">
        <f t="shared" si="16"/>
        <v>, dropMechanic={LIBSETS_DROP_MECHANIC_OVERLAND_WORLDBOSS,LIBSETS_DROP_MECHANIC_MOB_TYPE,LIBSETS_DROP_MECHANIC_FISHING_HOLE,LIBSETS_DROP_MECHANIC_MONSTER_NAME,LIBSETS_DROP_MECHANIC_OVERLAND_LOOT}, dropMechanicNames={['en']={'Daggerfall Covenant mobs','Foul','Tree-Minder Na-Kesh','Alchemy: Pure water and water skins',},['de']={'Dolchsturz-Bündnis Gegner','Schmutzwasser','Baum-Betreuer Na-Kesh','Alchemie: Reines Wasser und Wasserschläuche',},}</v>
      </c>
      <c r="BG520" s="21" t="str">
        <f t="shared" si="17"/>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A521</f>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3280</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3321</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3355</v>
      </c>
      <c r="AN521" s="43" t="s">
        <v>3283</v>
      </c>
      <c r="AO521" s="43" t="s">
        <v>3284</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3254</v>
      </c>
      <c r="BB521" s="37" t="s">
        <v>3254</v>
      </c>
      <c r="BC521" s="21" t="str">
        <f>IF(A521="???","--","")&amp;IF(F521&lt;&gt;"Not in the game (anymore)",IF(A521&lt;&gt;"",CONCATENATE("[",A521,"] = {wayshrines={")&amp;IF(K521&lt;&gt;"",CONCATENATE(K521,","),"")&amp;IF(L521&lt;&gt;"",CONCATENATE(L521,","),"")&amp;IF(M521&lt;&gt;"",CONCATENATE(M521,","),"")&amp;CONCATENATE("}")&amp;IF(VALUE(N521)&gt;0,CONCATENATE(", traitsNeeded=",N521),"")&amp;CONCATENATE(", dlcId=",IF(T521&lt;&gt;"",T521,"DLC_BASE_GAME")),""),"")</f>
        <v>[596] = {wayshrines={461,229,270,}, dlcId=DLC_BLACKWOOD</v>
      </c>
      <c r="BD521" s="21" t="str">
        <f>IF(F521&lt;&gt;"Not in the game (anymore)",IF(A521&lt;&gt;"",IF(Q521&lt;&gt;"",CONCATENATE(", zoneIds={",Q521),"")&amp;IF(Z521&lt;&gt;"",CONCATENATE(",",Z521),"")&amp;IF(AF521&lt;&gt;"",CONCATENATE(",",AF521),"")&amp;IF(AK521&lt;&gt;"",CONCATENATE(",",AK521),"")&amp;IF(AP521&lt;&gt;"",CONCATENATE(",",AP521),"")&amp;IF(AU521&lt;&gt;"",CONCATENATE(",",AU521),"")&amp;IF(Q521&lt;&gt;"",CONCATENATE("}",""),"")&amp;IF(OR(I521="true",I521="false",I521&lt;&gt;""), CONCATENATE(", veteran=", I521), ""),""),"")</f>
        <v>, zoneIds={1261,888,888,584,181}, veteran=false</v>
      </c>
      <c r="BE521" s="21" t="str">
        <f>IF(F521&lt;&gt;"Not in the game (anymore)",IF(A521&lt;&gt;"",", setType="&amp;G521,"")&amp;IF(J521="true",", multiTrialSet=true",""),"")</f>
        <v>, setType=LIBSETS_SETTYPE_MYTHIC</v>
      </c>
      <c r="BF521" s="21" t="str">
        <f t="shared" si="16"/>
        <v>, dropMechanic={LIBSETS_DROP_MECHANIC_OVERLAND_OBLIVION_PORTAL_FINAL_CHEST,LIBSETS_DROP_MECHANIC_DOLMEN_HARROWSTORM_MAGICAL_ANOMALIES,LIBSETS_DROP_MECHANIC_ARENA_STAGE_CHEST,LIBSETS_DROP_MECHANIC_MOB_TYPE,LIBSETS_DROP_MECHANIC_MAIL_PVP_REWARDS_FOR_THE_WORTHY}, dropMechanicNames={['en']={'Patrolling horrors in the districts',},['de']={'Patroullierende Bosse in den Bezirken',},}</v>
      </c>
      <c r="BG521" s="21" t="str">
        <f t="shared" si="17"/>
        <v>, addTooltip={['en']='https://en.uesp.net/wiki/Online:Death_Dealer%27s_Fete',},}, --Death Dealer\'s Fete / Death Dealer\'s Fete   [Blackwood, Craglorn, Craglorn, Imperial City, Cyrodiil]</v>
      </c>
    </row>
    <row r="522" spans="1:59" x14ac:dyDescent="0.25">
      <c r="A522" s="5">
        <v>597</v>
      </c>
      <c r="B522" t="s">
        <v>2510</v>
      </c>
      <c r="C522" t="s">
        <v>2510</v>
      </c>
      <c r="D522" s="3">
        <f>A522</f>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3321</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3323</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3370</v>
      </c>
      <c r="AJ522" s="43" t="s">
        <v>3371</v>
      </c>
      <c r="AK522" s="3">
        <f>IF(AND(G522&lt;&gt;"LIBSETS_SETTYPE_BATTLEGROUND",G522&lt;&gt;"LIBSETS_SETTYPE_SPECIAL"),IF(AL522&lt;&gt;"",VLOOKUP(AL522,'ESO zone constants'!$D$3:$H$4953,5,FALSE),""),"")</f>
        <v>936</v>
      </c>
      <c r="AL522" t="s">
        <v>42</v>
      </c>
      <c r="AM522" s="44" t="s">
        <v>1545</v>
      </c>
      <c r="AN522" s="43" t="s">
        <v>1360</v>
      </c>
      <c r="AO522" s="43" t="s">
        <v>3324</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3262</v>
      </c>
      <c r="BB522" s="37" t="s">
        <v>3262</v>
      </c>
      <c r="BC522" s="21" t="str">
        <f>IF(A522="???","--","")&amp;IF(F522&lt;&gt;"Not in the game (anymore)",IF(A522&lt;&gt;"",CONCATENATE("[",A522,"] = {wayshrines={")&amp;IF(K522&lt;&gt;"",CONCATENATE(K522,","),"")&amp;IF(L522&lt;&gt;"",CONCATENATE(L522,","),"")&amp;IF(M522&lt;&gt;"",CONCATENATE(M522,","),"")&amp;CONCATENATE("}")&amp;IF(VALUE(N522)&gt;0,CONCATENATE(", traitsNeeded=",N522),"")&amp;CONCATENATE(", dlcId=",IF(T522&lt;&gt;"",T522,"DLC_BASE_GAME")),""),"")</f>
        <v>[597] = {wayshrines={451,184,225,}, dlcId=DLC_BLACKWOOD</v>
      </c>
      <c r="BD522" s="21" t="str">
        <f>IF(F522&lt;&gt;"Not in the game (anymore)",IF(A522&lt;&gt;"",IF(Q522&lt;&gt;"",CONCATENATE(", zoneIds={",Q522),"")&amp;IF(Z522&lt;&gt;"",CONCATENATE(",",Z522),"")&amp;IF(AF522&lt;&gt;"",CONCATENATE(",",AF522),"")&amp;IF(AK522&lt;&gt;"",CONCATENATE(",",AK522),"")&amp;IF(AP522&lt;&gt;"",CONCATENATE(",",AP522),"")&amp;IF(AU522&lt;&gt;"",CONCATENATE(",",AU522),"")&amp;IF(Q522&lt;&gt;"",CONCATENATE("}",""),"")&amp;IF(OR(I522="true",I522="false",I522&lt;&gt;""), CONCATENATE(", veteran=", I522), ""),""),"")</f>
        <v>, zoneIds={1160,347,888,936,1260}, veteran=false</v>
      </c>
      <c r="BE522" s="21" t="str">
        <f>IF(F522&lt;&gt;"Not in the game (anymore)",IF(A522&lt;&gt;"",", setType="&amp;G522,"")&amp;IF(J522="true",", multiTrialSet=true",""),"")</f>
        <v>, setType=LIBSETS_SETTYPE_MYTHIC</v>
      </c>
      <c r="BF522" s="21" t="str">
        <f t="shared" si="16"/>
        <v>, isProcSetAllowedInPvP=1, dropMechanic={LIBSETS_DROP_MECHANIC_DOLMEN_HARROWSTORM_MAGICAL_ANOMALIES,LIBSETS_DROP_MECHANIC_MONSTER_NAME,LIBSETS_DROP_MECHANIC_OVERLAND_BOSS_DELVE,LIBSETS_DROP_MECHANIC_MONSTER_NAME,LIBSETS_DROP_MECHANIC_OVERLAND_BOSS_PUBLIC_DUNGEON}, dropMechanicNames={['en']={'Mad Architect','Hircine\'s Haunt','Vorenor Winterbourne',},['de']={'Verrückte Architekt','Hircine\'s Jagd','Vorenor Wintergeboren',},}</v>
      </c>
      <c r="BG522" s="21" t="str">
        <f t="shared" si="17"/>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A523</f>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44"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IF(A523="???","--","")&amp;IF(F523&lt;&gt;"Not in the game (anymore)",IF(A523&lt;&gt;"",CONCATENATE("[",A523,"] = {wayshrines={")&amp;IF(K523&lt;&gt;"",CONCATENATE(K523,","),"")&amp;IF(L523&lt;&gt;"",CONCATENATE(L523,","),"")&amp;IF(M523&lt;&gt;"",CONCATENATE(M523,","),"")&amp;CONCATENATE("}")&amp;IF(VALUE(N523)&gt;0,CONCATENATE(", traitsNeeded=",N523),"")&amp;CONCATENATE(", dlcId=",IF(T523&lt;&gt;"",T523,"DLC_BASE_GAME")),""),"")</f>
        <v>[598] = {wayshrines={-1,-1,-1,}, dlcId=DLC_BLACKWOOD</v>
      </c>
      <c r="BD523" s="21" t="str">
        <f>IF(F523&lt;&gt;"Not in the game (anymore)",IF(A523&lt;&gt;"",IF(Q523&lt;&gt;"",CONCATENATE(", zoneIds={",Q523),"")&amp;IF(Z523&lt;&gt;"",CONCATENATE(",",Z523),"")&amp;IF(AF523&lt;&gt;"",CONCATENATE(",",AF523),"")&amp;IF(AK523&lt;&gt;"",CONCATENATE(",",AK523),"")&amp;IF(AP523&lt;&gt;"",CONCATENATE(",",AP523),"")&amp;IF(AU523&lt;&gt;"",CONCATENATE(",",AU523),"")&amp;IF(Q523&lt;&gt;"",CONCATENATE("}",""),"")&amp;IF(OR(I523="true",I523="false",I523&lt;&gt;""), CONCATENATE(", veteran=", I523), ""),""),"")</f>
        <v>, zoneIds={584,643}, veteran=false</v>
      </c>
      <c r="BE523" s="21" t="str">
        <f>IF(F523&lt;&gt;"Not in the game (anymore)",IF(A523&lt;&gt;"",", setType="&amp;G523,"")&amp;IF(J523="true",", multiTrialSet=true",""),"")</f>
        <v>, setType=LIBSETS_SETTYPE_IMPERIALCITY_MONSTER</v>
      </c>
      <c r="BF523" s="21" t="str">
        <f t="shared" si="16"/>
        <v>, dropMechanic={LIBSETS_DROP_MECHANIC_MONSTER_NAME,LIBSETS_DROP_MECHANIC_TELVAR_EQUIPMENT_LOCKBOX_MERCHANT}, dropMechanicNames={['en']={'Zoal the Ever-Wakeful (Elvengarden district, north-west)',},['de']={'Zoal der Immerwache (Elfengarten Bezirk, Nord-Westen)',},}</v>
      </c>
      <c r="BG523" s="21" t="str">
        <f t="shared" si="17"/>
        <v>}, --Zoal the Ever-Wakeful / Zoal der Immerwache   [Imperial City, Imperial Sewers]</v>
      </c>
    </row>
    <row r="524" spans="1:59" x14ac:dyDescent="0.25">
      <c r="A524" s="5">
        <v>599</v>
      </c>
      <c r="B524" t="s">
        <v>2497</v>
      </c>
      <c r="C524" t="s">
        <v>2488</v>
      </c>
      <c r="D524" s="3">
        <f>A524</f>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IF(A524="???","--","")&amp;IF(F524&lt;&gt;"Not in the game (anymore)",IF(A524&lt;&gt;"",CONCATENATE("[",A524,"] = {wayshrines={")&amp;IF(K524&lt;&gt;"",CONCATENATE(K524,","),"")&amp;IF(L524&lt;&gt;"",CONCATENATE(L524,","),"")&amp;IF(M524&lt;&gt;"",CONCATENATE(M524,","),"")&amp;CONCATENATE("}")&amp;IF(VALUE(N524)&gt;0,CONCATENATE(", traitsNeeded=",N524),"")&amp;CONCATENATE(", dlcId=",IF(T524&lt;&gt;"",T524,"DLC_BASE_GAME")),""),"")</f>
        <v>[599] = {wayshrines={-1,-1,-1,}, dlcId=DLC_BLACKWOOD</v>
      </c>
      <c r="BD524" s="21" t="str">
        <f>IF(F524&lt;&gt;"Not in the game (anymore)",IF(A524&lt;&gt;"",IF(Q524&lt;&gt;"",CONCATENATE(", zoneIds={",Q524),"")&amp;IF(Z524&lt;&gt;"",CONCATENATE(",",Z524),"")&amp;IF(AF524&lt;&gt;"",CONCATENATE(",",AF524),"")&amp;IF(AK524&lt;&gt;"",CONCATENATE(",",AK524),"")&amp;IF(AP524&lt;&gt;"",CONCATENATE(",",AP524),"")&amp;IF(AU524&lt;&gt;"",CONCATENATE(",",AU524),"")&amp;IF(Q524&lt;&gt;"",CONCATENATE("}",""),"")&amp;IF(OR(I524="true",I524="false",I524&lt;&gt;""), CONCATENATE(", veteran=", I524), ""),""),"")</f>
        <v>, zoneIds={584,643}, veteran=false</v>
      </c>
      <c r="BE524" s="21" t="str">
        <f>IF(F524&lt;&gt;"Not in the game (anymore)",IF(A524&lt;&gt;"",", setType="&amp;G524,"")&amp;IF(J524="true",", multiTrialSet=true",""),"")</f>
        <v>, setType=LIBSETS_SETTYPE_IMPERIALCITY_MONSTER</v>
      </c>
      <c r="BF524" s="21" t="str">
        <f t="shared" si="16"/>
        <v>, dropMechanic={LIBSETS_DROP_MECHANIC_MONSTER_NAME,LIBSETS_DROP_MECHANIC_TELVAR_EQUIPMENT_LOCKBOX_MERCHANT}, dropMechanicNames={['en']={'Immolator Charr (Temple district, south)',},['de']={'Entflammer Charr (Tempelbezirk, Süden)',},}</v>
      </c>
      <c r="BG524" s="21" t="str">
        <f t="shared" si="17"/>
        <v>}, --Immolator Charr / Entflammer Charr   [Imperial City, Imperial Sewers]</v>
      </c>
    </row>
    <row r="525" spans="1:59" x14ac:dyDescent="0.25">
      <c r="A525" s="5">
        <v>600</v>
      </c>
      <c r="B525" t="s">
        <v>2498</v>
      </c>
      <c r="C525" t="s">
        <v>2489</v>
      </c>
      <c r="D525" s="3">
        <f>A525</f>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IF(A525="???","--","")&amp;IF(F525&lt;&gt;"Not in the game (anymore)",IF(A525&lt;&gt;"",CONCATENATE("[",A525,"] = {wayshrines={")&amp;IF(K525&lt;&gt;"",CONCATENATE(K525,","),"")&amp;IF(L525&lt;&gt;"",CONCATENATE(L525,","),"")&amp;IF(M525&lt;&gt;"",CONCATENATE(M525,","),"")&amp;CONCATENATE("}")&amp;IF(VALUE(N525)&gt;0,CONCATENATE(", traitsNeeded=",N525),"")&amp;CONCATENATE(", dlcId=",IF(T525&lt;&gt;"",T525,"DLC_BASE_GAME")),""),"")</f>
        <v>[600] = {wayshrines={-1,-1,-1,}, dlcId=DLC_BLACKWOOD</v>
      </c>
      <c r="BD525" s="21" t="str">
        <f>IF(F525&lt;&gt;"Not in the game (anymore)",IF(A525&lt;&gt;"",IF(Q525&lt;&gt;"",CONCATENATE(", zoneIds={",Q525),"")&amp;IF(Z525&lt;&gt;"",CONCATENATE(",",Z525),"")&amp;IF(AF525&lt;&gt;"",CONCATENATE(",",AF525),"")&amp;IF(AK525&lt;&gt;"",CONCATENATE(",",AK525),"")&amp;IF(AP525&lt;&gt;"",CONCATENATE(",",AP525),"")&amp;IF(AU525&lt;&gt;"",CONCATENATE(",",AU525),"")&amp;IF(Q525&lt;&gt;"",CONCATENATE("}",""),"")&amp;IF(OR(I525="true",I525="false",I525&lt;&gt;""), CONCATENATE(", veteran=", I525), ""),""),"")</f>
        <v>, zoneIds={584,643}, veteran=false</v>
      </c>
      <c r="BE525" s="21" t="str">
        <f>IF(F525&lt;&gt;"Not in the game (anymore)",IF(A525&lt;&gt;"",", setType="&amp;G525,"")&amp;IF(J525="true",", multiTrialSet=true",""),"")</f>
        <v>, setType=LIBSETS_SETTYPE_IMPERIALCITY_MONSTER</v>
      </c>
      <c r="BF525" s="21" t="str">
        <f t="shared" si="16"/>
        <v>, dropMechanic={LIBSETS_DROP_MECHANIC_MONSTER_NAME,LIBSETS_DROP_MECHANIC_TELVAR_EQUIPMENT_LOCKBOX_MERCHANT}, dropMechanicNames={['en']={'Glorgoloch the Destroyer (Arena district, north-east)',},['de']={'Glorgoloch der Zerstörer (Arenabezirk, Nord-Osten)',},}</v>
      </c>
      <c r="BG525" s="21" t="str">
        <f t="shared" si="17"/>
        <v>}, --Glorgoloch the Destroyer / Glorgoloch der Zerstörer   [Imperial City, Imperial Sewers]</v>
      </c>
    </row>
    <row r="526" spans="1:59" x14ac:dyDescent="0.25">
      <c r="A526" s="5">
        <v>602</v>
      </c>
      <c r="B526" t="s">
        <v>2536</v>
      </c>
      <c r="C526" t="s">
        <v>2779</v>
      </c>
      <c r="D526" s="3">
        <f>A526</f>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C526" s="43" t="str">
        <f>IF(AB526&lt;&gt;"",IF(AB526&lt;&gt;"LIBSETS_DROP_MECHANIC_MONSTER_NAME",VLOOKUP(AB526,'LibSets constants'!$I$4:$L$1003,3,FALSE),""),"")</f>
        <v/>
      </c>
      <c r="AD526" s="43" t="str">
        <f>IF(AB526&lt;&gt;"",IF(AB526&lt;&gt;"LIBSETS_DROP_MECHANIC_MONSTER_NAME",VLOOKUP(AB526,'LibSets constants'!$I$4:$L$1003,4,FALSE),""),"")</f>
        <v/>
      </c>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IF(A526="???","--","")&amp;IF(F526&lt;&gt;"Not in the game (anymore)",IF(A526&lt;&gt;"",CONCATENATE("[",A526,"] = {wayshrines={")&amp;IF(K526&lt;&gt;"",CONCATENATE(K526,","),"")&amp;IF(L526&lt;&gt;"",CONCATENATE(L526,","),"")&amp;IF(M526&lt;&gt;"",CONCATENATE(M526,","),"")&amp;CONCATENATE("}")&amp;IF(VALUE(N526)&gt;0,CONCATENATE(", traitsNeeded=",N526),"")&amp;CONCATENATE(", dlcId=",IF(T526&lt;&gt;"",T526,"DLC_BASE_GAME")),""),"")</f>
        <v>[602] = {wayshrines={469,469,469,}, dlcId=DLC_WAKING_FLAME</v>
      </c>
      <c r="BD526" s="21" t="str">
        <f>IF(F526&lt;&gt;"Not in the game (anymore)",IF(A526&lt;&gt;"",IF(Q526&lt;&gt;"",CONCATENATE(", zoneIds={",Q526),"")&amp;IF(Z526&lt;&gt;"",CONCATENATE(",",Z526),"")&amp;IF(AF526&lt;&gt;"",CONCATENATE(",",AF526),"")&amp;IF(AK526&lt;&gt;"",CONCATENATE(",",AK526),"")&amp;IF(AP526&lt;&gt;"",CONCATENATE(",",AP526),"")&amp;IF(AU526&lt;&gt;"",CONCATENATE(",",AU526),"")&amp;IF(Q526&lt;&gt;"",CONCATENATE("}",""),"")&amp;IF(OR(I526="true",I526="false",I526&lt;&gt;""), CONCATENATE(", veteran=", I526), ""),""),"")</f>
        <v>, zoneIds={1268,1261,1261}, veteran=false</v>
      </c>
      <c r="BE526" s="21" t="str">
        <f>IF(F526&lt;&gt;"Not in the game (anymore)",IF(A526&lt;&gt;"",", setType="&amp;G526,"")&amp;IF(J526="true",", multiTrialSet=true",""),"")</f>
        <v>, setType=LIBSETS_SETTYPE_DUNGEON</v>
      </c>
      <c r="BF526" s="21" t="str">
        <f t="shared" si="16"/>
        <v/>
      </c>
      <c r="BG526" s="21" t="str">
        <f t="shared" si="17"/>
        <v>}, --Crimson Oath\'s Rive / Spalt des Karmesinschwurs   [The Dread Cellar, Blackwood, Blackwood]</v>
      </c>
    </row>
    <row r="527" spans="1:59" x14ac:dyDescent="0.25">
      <c r="A527" s="5">
        <v>603</v>
      </c>
      <c r="B527" t="s">
        <v>2534</v>
      </c>
      <c r="C527" t="s">
        <v>2780</v>
      </c>
      <c r="D527" s="3">
        <f>A527</f>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C527" s="43" t="str">
        <f>IF(AB527&lt;&gt;"",IF(AB527&lt;&gt;"LIBSETS_DROP_MECHANIC_MONSTER_NAME",VLOOKUP(AB527,'LibSets constants'!$I$4:$L$1003,3,FALSE),""),"")</f>
        <v/>
      </c>
      <c r="AD527" s="43" t="str">
        <f>IF(AB527&lt;&gt;"",IF(AB527&lt;&gt;"LIBSETS_DROP_MECHANIC_MONSTER_NAME",VLOOKUP(AB527,'LibSets constants'!$I$4:$L$1003,4,FALSE),""),"")</f>
        <v/>
      </c>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IF(A527="???","--","")&amp;IF(F527&lt;&gt;"Not in the game (anymore)",IF(A527&lt;&gt;"",CONCATENATE("[",A527,"] = {wayshrines={")&amp;IF(K527&lt;&gt;"",CONCATENATE(K527,","),"")&amp;IF(L527&lt;&gt;"",CONCATENATE(L527,","),"")&amp;IF(M527&lt;&gt;"",CONCATENATE(M527,","),"")&amp;CONCATENATE("}")&amp;IF(VALUE(N527)&gt;0,CONCATENATE(", traitsNeeded=",N527),"")&amp;CONCATENATE(", dlcId=",IF(T527&lt;&gt;"",T527,"DLC_BASE_GAME")),""),"")</f>
        <v>[603] = {wayshrines={469,469,469,}, dlcId=DLC_WAKING_FLAME</v>
      </c>
      <c r="BD527" s="21" t="str">
        <f>IF(F527&lt;&gt;"Not in the game (anymore)",IF(A527&lt;&gt;"",IF(Q527&lt;&gt;"",CONCATENATE(", zoneIds={",Q527),"")&amp;IF(Z527&lt;&gt;"",CONCATENATE(",",Z527),"")&amp;IF(AF527&lt;&gt;"",CONCATENATE(",",AF527),"")&amp;IF(AK527&lt;&gt;"",CONCATENATE(",",AK527),"")&amp;IF(AP527&lt;&gt;"",CONCATENATE(",",AP527),"")&amp;IF(AU527&lt;&gt;"",CONCATENATE(",",AU527),"")&amp;IF(Q527&lt;&gt;"",CONCATENATE("}",""),"")&amp;IF(OR(I527="true",I527="false",I527&lt;&gt;""), CONCATENATE(", veteran=", I527), ""),""),"")</f>
        <v>, zoneIds={1268,1261,1261}, veteran=false</v>
      </c>
      <c r="BE527" s="21" t="str">
        <f>IF(F527&lt;&gt;"Not in the game (anymore)",IF(A527&lt;&gt;"",", setType="&amp;G527,"")&amp;IF(J527="true",", multiTrialSet=true",""),"")</f>
        <v>, setType=LIBSETS_SETTYPE_DUNGEON</v>
      </c>
      <c r="BF527" s="21" t="str">
        <f t="shared" si="16"/>
        <v/>
      </c>
      <c r="BG527" s="21" t="str">
        <f t="shared" si="17"/>
        <v>}, --Scorion\'s Feast  / Festmahl des Skorions   [The Dread Cellar, Blackwood, Blackwood]</v>
      </c>
    </row>
    <row r="528" spans="1:59" x14ac:dyDescent="0.25">
      <c r="A528" s="5">
        <v>604</v>
      </c>
      <c r="B528" t="s">
        <v>2535</v>
      </c>
      <c r="C528" t="s">
        <v>2512</v>
      </c>
      <c r="D528" s="3">
        <f>A528</f>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C528" s="43" t="str">
        <f>IF(AB528&lt;&gt;"",IF(AB528&lt;&gt;"LIBSETS_DROP_MECHANIC_MONSTER_NAME",VLOOKUP(AB528,'LibSets constants'!$I$4:$L$1003,3,FALSE),""),"")</f>
        <v/>
      </c>
      <c r="AD528" s="43" t="str">
        <f>IF(AB528&lt;&gt;"",IF(AB528&lt;&gt;"LIBSETS_DROP_MECHANIC_MONSTER_NAME",VLOOKUP(AB528,'LibSets constants'!$I$4:$L$1003,4,FALSE),""),"")</f>
        <v/>
      </c>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IF(A528="???","--","")&amp;IF(F528&lt;&gt;"Not in the game (anymore)",IF(A528&lt;&gt;"",CONCATENATE("[",A528,"] = {wayshrines={")&amp;IF(K528&lt;&gt;"",CONCATENATE(K528,","),"")&amp;IF(L528&lt;&gt;"",CONCATENATE(L528,","),"")&amp;IF(M528&lt;&gt;"",CONCATENATE(M528,","),"")&amp;CONCATENATE("}")&amp;IF(VALUE(N528)&gt;0,CONCATENATE(", traitsNeeded=",N528),"")&amp;CONCATENATE(", dlcId=",IF(T528&lt;&gt;"",T528,"DLC_BASE_GAME")),""),"")</f>
        <v>[604] = {wayshrines={469,469,469,}, dlcId=DLC_WAKING_FLAME</v>
      </c>
      <c r="BD528" s="21" t="str">
        <f>IF(F528&lt;&gt;"Not in the game (anymore)",IF(A528&lt;&gt;"",IF(Q528&lt;&gt;"",CONCATENATE(", zoneIds={",Q528),"")&amp;IF(Z528&lt;&gt;"",CONCATENATE(",",Z528),"")&amp;IF(AF528&lt;&gt;"",CONCATENATE(",",AF528),"")&amp;IF(AK528&lt;&gt;"",CONCATENATE(",",AK528),"")&amp;IF(AP528&lt;&gt;"",CONCATENATE(",",AP528),"")&amp;IF(AU528&lt;&gt;"",CONCATENATE(",",AU528),"")&amp;IF(Q528&lt;&gt;"",CONCATENATE("}",""),"")&amp;IF(OR(I528="true",I528="false",I528&lt;&gt;""), CONCATENATE(", veteran=", I528), ""),""),"")</f>
        <v>, zoneIds={1268,1261,1261}, veteran=false</v>
      </c>
      <c r="BE528" s="21" t="str">
        <f>IF(F528&lt;&gt;"Not in the game (anymore)",IF(A528&lt;&gt;"",", setType="&amp;G528,"")&amp;IF(J528="true",", multiTrialSet=true",""),"")</f>
        <v>, setType=LIBSETS_SETTYPE_DUNGEON</v>
      </c>
      <c r="BF528" s="21" t="str">
        <f t="shared" si="16"/>
        <v/>
      </c>
      <c r="BG528" s="21" t="str">
        <f t="shared" si="17"/>
        <v>}, --Rush of Agony / Auftreibende Agonie   [The Dread Cellar, Blackwood, Blackwood]</v>
      </c>
    </row>
    <row r="529" spans="1:59" x14ac:dyDescent="0.25">
      <c r="A529" s="5">
        <v>605</v>
      </c>
      <c r="B529" t="s">
        <v>2540</v>
      </c>
      <c r="C529" t="s">
        <v>2517</v>
      </c>
      <c r="D529" s="3">
        <f>A529</f>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C529" s="43" t="str">
        <f>IF(AB529&lt;&gt;"",IF(AB529&lt;&gt;"LIBSETS_DROP_MECHANIC_MONSTER_NAME",VLOOKUP(AB529,'LibSets constants'!$I$4:$L$1003,3,FALSE),""),"")</f>
        <v/>
      </c>
      <c r="AD529" s="43" t="str">
        <f>IF(AB529&lt;&gt;"",IF(AB529&lt;&gt;"LIBSETS_DROP_MECHANIC_MONSTER_NAME",VLOOKUP(AB529,'LibSets constants'!$I$4:$L$1003,4,FALSE),""),"")</f>
        <v/>
      </c>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IF(A529="???","--","")&amp;IF(F529&lt;&gt;"Not in the game (anymore)",IF(A529&lt;&gt;"",CONCATENATE("[",A529,"] = {wayshrines={")&amp;IF(K529&lt;&gt;"",CONCATENATE(K529,","),"")&amp;IF(L529&lt;&gt;"",CONCATENATE(L529,","),"")&amp;IF(M529&lt;&gt;"",CONCATENATE(M529,","),"")&amp;CONCATENATE("}")&amp;IF(VALUE(N529)&gt;0,CONCATENATE(", traitsNeeded=",N529),"")&amp;CONCATENATE(", dlcId=",IF(T529&lt;&gt;"",T529,"DLC_BASE_GAME")),""),"")</f>
        <v>[605] = {wayshrines={470,470,470,}, dlcId=DLC_WAKING_FLAME</v>
      </c>
      <c r="BD529" s="21" t="str">
        <f>IF(F529&lt;&gt;"Not in the game (anymore)",IF(A529&lt;&gt;"",IF(Q529&lt;&gt;"",CONCATENATE(", zoneIds={",Q529),"")&amp;IF(Z529&lt;&gt;"",CONCATENATE(",",Z529),"")&amp;IF(AF529&lt;&gt;"",CONCATENATE(",",AF529),"")&amp;IF(AK529&lt;&gt;"",CONCATENATE(",",AK529),"")&amp;IF(AP529&lt;&gt;"",CONCATENATE(",",AP529),"")&amp;IF(AU529&lt;&gt;"",CONCATENATE(",",AU529),"")&amp;IF(Q529&lt;&gt;"",CONCATENATE("}",""),"")&amp;IF(OR(I529="true",I529="false",I529&lt;&gt;""), CONCATENATE(", veteran=", I529), ""),""),"")</f>
        <v>, zoneIds={1267,3,3}, veteran=false</v>
      </c>
      <c r="BE529" s="21" t="str">
        <f>IF(F529&lt;&gt;"Not in the game (anymore)",IF(A529&lt;&gt;"",", setType="&amp;G529,"")&amp;IF(J529="true",", multiTrialSet=true",""),"")</f>
        <v>, setType=LIBSETS_SETTYPE_DUNGEON</v>
      </c>
      <c r="BF529" s="21" t="str">
        <f t="shared" si="16"/>
        <v/>
      </c>
      <c r="BG529" s="21" t="str">
        <f t="shared" si="17"/>
        <v>}, --Silver Rose Vigil / Silberrosen-Wacht   [Red Petal Bastion, Glenumbra, Glenumbra]</v>
      </c>
    </row>
    <row r="530" spans="1:59" x14ac:dyDescent="0.25">
      <c r="A530" s="5">
        <v>606</v>
      </c>
      <c r="B530" t="s">
        <v>2538</v>
      </c>
      <c r="C530" t="s">
        <v>2515</v>
      </c>
      <c r="D530" s="3">
        <f>A530</f>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C530" s="43" t="str">
        <f>IF(AB530&lt;&gt;"",IF(AB530&lt;&gt;"LIBSETS_DROP_MECHANIC_MONSTER_NAME",VLOOKUP(AB530,'LibSets constants'!$I$4:$L$1003,3,FALSE),""),"")</f>
        <v/>
      </c>
      <c r="AD530" s="43" t="str">
        <f>IF(AB530&lt;&gt;"",IF(AB530&lt;&gt;"LIBSETS_DROP_MECHANIC_MONSTER_NAME",VLOOKUP(AB530,'LibSets constants'!$I$4:$L$1003,4,FALSE),""),"")</f>
        <v/>
      </c>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IF(A530="???","--","")&amp;IF(F530&lt;&gt;"Not in the game (anymore)",IF(A530&lt;&gt;"",CONCATENATE("[",A530,"] = {wayshrines={")&amp;IF(K530&lt;&gt;"",CONCATENATE(K530,","),"")&amp;IF(L530&lt;&gt;"",CONCATENATE(L530,","),"")&amp;IF(M530&lt;&gt;"",CONCATENATE(M530,","),"")&amp;CONCATENATE("}")&amp;IF(VALUE(N530)&gt;0,CONCATENATE(", traitsNeeded=",N530),"")&amp;CONCATENATE(", dlcId=",IF(T530&lt;&gt;"",T530,"DLC_BASE_GAME")),""),"")</f>
        <v>[606] = {wayshrines={470,470,470,}, dlcId=DLC_WAKING_FLAME</v>
      </c>
      <c r="BD530" s="21" t="str">
        <f>IF(F530&lt;&gt;"Not in the game (anymore)",IF(A530&lt;&gt;"",IF(Q530&lt;&gt;"",CONCATENATE(", zoneIds={",Q530),"")&amp;IF(Z530&lt;&gt;"",CONCATENATE(",",Z530),"")&amp;IF(AF530&lt;&gt;"",CONCATENATE(",",AF530),"")&amp;IF(AK530&lt;&gt;"",CONCATENATE(",",AK530),"")&amp;IF(AP530&lt;&gt;"",CONCATENATE(",",AP530),"")&amp;IF(AU530&lt;&gt;"",CONCATENATE(",",AU530),"")&amp;IF(Q530&lt;&gt;"",CONCATENATE("}",""),"")&amp;IF(OR(I530="true",I530="false",I530&lt;&gt;""), CONCATENATE(", veteran=", I530), ""),""),"")</f>
        <v>, zoneIds={1267,3,3}, veteran=false</v>
      </c>
      <c r="BE530" s="21" t="str">
        <f>IF(F530&lt;&gt;"Not in the game (anymore)",IF(A530&lt;&gt;"",", setType="&amp;G530,"")&amp;IF(J530="true",", multiTrialSet=true",""),"")</f>
        <v>, setType=LIBSETS_SETTYPE_DUNGEON</v>
      </c>
      <c r="BF530" s="21" t="str">
        <f t="shared" si="16"/>
        <v/>
      </c>
      <c r="BG530" s="21" t="str">
        <f t="shared" si="17"/>
        <v>}, --Thunder Caller / Donnerrufer   [Red Petal Bastion, Glenumbra, Glenumbra]</v>
      </c>
    </row>
    <row r="531" spans="1:59" x14ac:dyDescent="0.25">
      <c r="A531" s="5">
        <v>607</v>
      </c>
      <c r="B531" t="s">
        <v>2539</v>
      </c>
      <c r="C531" t="s">
        <v>2516</v>
      </c>
      <c r="D531" s="3">
        <f>A531</f>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C531" s="43" t="str">
        <f>IF(AB531&lt;&gt;"",IF(AB531&lt;&gt;"LIBSETS_DROP_MECHANIC_MONSTER_NAME",VLOOKUP(AB531,'LibSets constants'!$I$4:$L$1003,3,FALSE),""),"")</f>
        <v/>
      </c>
      <c r="AD531" s="43" t="str">
        <f>IF(AB531&lt;&gt;"",IF(AB531&lt;&gt;"LIBSETS_DROP_MECHANIC_MONSTER_NAME",VLOOKUP(AB531,'LibSets constants'!$I$4:$L$1003,4,FALSE),""),"")</f>
        <v/>
      </c>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IF(A531="???","--","")&amp;IF(F531&lt;&gt;"Not in the game (anymore)",IF(A531&lt;&gt;"",CONCATENATE("[",A531,"] = {wayshrines={")&amp;IF(K531&lt;&gt;"",CONCATENATE(K531,","),"")&amp;IF(L531&lt;&gt;"",CONCATENATE(L531,","),"")&amp;IF(M531&lt;&gt;"",CONCATENATE(M531,","),"")&amp;CONCATENATE("}")&amp;IF(VALUE(N531)&gt;0,CONCATENATE(", traitsNeeded=",N531),"")&amp;CONCATENATE(", dlcId=",IF(T531&lt;&gt;"",T531,"DLC_BASE_GAME")),""),"")</f>
        <v>[607] = {wayshrines={470,470,470,}, dlcId=DLC_WAKING_FLAME</v>
      </c>
      <c r="BD531" s="21" t="str">
        <f>IF(F531&lt;&gt;"Not in the game (anymore)",IF(A531&lt;&gt;"",IF(Q531&lt;&gt;"",CONCATENATE(", zoneIds={",Q531),"")&amp;IF(Z531&lt;&gt;"",CONCATENATE(",",Z531),"")&amp;IF(AF531&lt;&gt;"",CONCATENATE(",",AF531),"")&amp;IF(AK531&lt;&gt;"",CONCATENATE(",",AK531),"")&amp;IF(AP531&lt;&gt;"",CONCATENATE(",",AP531),"")&amp;IF(AU531&lt;&gt;"",CONCATENATE(",",AU531),"")&amp;IF(Q531&lt;&gt;"",CONCATENATE("}",""),"")&amp;IF(OR(I531="true",I531="false",I531&lt;&gt;""), CONCATENATE(", veteran=", I531), ""),""),"")</f>
        <v>, zoneIds={1267,3,3}, veteran=false</v>
      </c>
      <c r="BE531" s="21" t="str">
        <f>IF(F531&lt;&gt;"Not in the game (anymore)",IF(A531&lt;&gt;"",", setType="&amp;G531,"")&amp;IF(J531="true",", multiTrialSet=true",""),"")</f>
        <v>, setType=LIBSETS_SETTYPE_DUNGEON</v>
      </c>
      <c r="BF531" s="21" t="str">
        <f t="shared" si="16"/>
        <v/>
      </c>
      <c r="BG531" s="21" t="str">
        <f t="shared" si="17"/>
        <v>}, --Grisly Gourmet / Grausiger Gourmet   [Red Petal Bastion, Glenumbra, Glenumbra]</v>
      </c>
    </row>
    <row r="532" spans="1:59" x14ac:dyDescent="0.25">
      <c r="A532" s="5">
        <v>608</v>
      </c>
      <c r="B532" t="s">
        <v>2518</v>
      </c>
      <c r="C532" t="s">
        <v>2518</v>
      </c>
      <c r="D532" s="3">
        <f>A532</f>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IF(A532="???","--","")&amp;IF(F532&lt;&gt;"Not in the game (anymore)",IF(A532&lt;&gt;"",CONCATENATE("[",A532,"] = {wayshrines={")&amp;IF(K532&lt;&gt;"",CONCATENATE(K532,","),"")&amp;IF(L532&lt;&gt;"",CONCATENATE(L532,","),"")&amp;IF(M532&lt;&gt;"",CONCATENATE(M532,","),"")&amp;CONCATENATE("}")&amp;IF(VALUE(N532)&gt;0,CONCATENATE(", traitsNeeded=",N532),"")&amp;CONCATENATE(", dlcId=",IF(T532&lt;&gt;"",T532,"DLC_BASE_GAME")),""),"")</f>
        <v>[608] = {wayshrines={470,470,470,}, dlcId=DLC_WAKING_FLAME</v>
      </c>
      <c r="BD532" s="21" t="str">
        <f>IF(F532&lt;&gt;"Not in the game (anymore)",IF(A532&lt;&gt;"",IF(Q532&lt;&gt;"",CONCATENATE(", zoneIds={",Q532),"")&amp;IF(Z532&lt;&gt;"",CONCATENATE(",",Z532),"")&amp;IF(AF532&lt;&gt;"",CONCATENATE(",",AF532),"")&amp;IF(AK532&lt;&gt;"",CONCATENATE(",",AK532),"")&amp;IF(AP532&lt;&gt;"",CONCATENATE(",",AP532),"")&amp;IF(AU532&lt;&gt;"",CONCATENATE(",",AU532),"")&amp;IF(Q532&lt;&gt;"",CONCATENATE("}",""),"")&amp;IF(OR(I532="true",I532="false",I532&lt;&gt;""), CONCATENATE(", veteran=", I532), ""),""),"")</f>
        <v>, zoneIds={1267,3,3}, veteran={[EQUIP_TYPE_HEAD]=true, [EQUIP_TYPE_SHOULDERS]=false}</v>
      </c>
      <c r="BE532" s="21" t="str">
        <f>IF(F532&lt;&gt;"Not in the game (anymore)",IF(A532&lt;&gt;"",", setType="&amp;G532,"")&amp;IF(J532="true",", multiTrialSet=true",""),"")</f>
        <v>, setType=LIBSETS_SETTYPE_MONSTER</v>
      </c>
      <c r="BF532" s="21" t="str">
        <f t="shared" si="16"/>
        <v>, dropMechanic={LIBSETS_DROP_MECHANIC_MONSTER_NAME}, dropMechanicNames={['en']={'Prior Thierric Sarazen',},['de']={'Prior Thierric Sarazen',},}</v>
      </c>
      <c r="BG532" s="21" t="str">
        <f t="shared" si="17"/>
        <v>}, --Prior Thierric / Prior Thierric   [Red Petal Bastion, Glenumbra, Glenumbra]</v>
      </c>
    </row>
    <row r="533" spans="1:59" x14ac:dyDescent="0.25">
      <c r="A533" s="5">
        <v>609</v>
      </c>
      <c r="B533" t="s">
        <v>2537</v>
      </c>
      <c r="C533" t="s">
        <v>2513</v>
      </c>
      <c r="D533" s="3">
        <f>A533</f>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IF(A533="???","--","")&amp;IF(F533&lt;&gt;"Not in the game (anymore)",IF(A533&lt;&gt;"",CONCATENATE("[",A533,"] = {wayshrines={")&amp;IF(K533&lt;&gt;"",CONCATENATE(K533,","),"")&amp;IF(L533&lt;&gt;"",CONCATENATE(L533,","),"")&amp;IF(M533&lt;&gt;"",CONCATENATE(M533,","),"")&amp;CONCATENATE("}")&amp;IF(VALUE(N533)&gt;0,CONCATENATE(", traitsNeeded=",N533),"")&amp;CONCATENATE(", dlcId=",IF(T533&lt;&gt;"",T533,"DLC_BASE_GAME")),""),"")</f>
        <v>[609] = {wayshrines={469,469,469,}, dlcId=DLC_WAKING_FLAME</v>
      </c>
      <c r="BD533" s="21" t="str">
        <f>IF(F533&lt;&gt;"Not in the game (anymore)",IF(A533&lt;&gt;"",IF(Q533&lt;&gt;"",CONCATENATE(", zoneIds={",Q533),"")&amp;IF(Z533&lt;&gt;"",CONCATENATE(",",Z533),"")&amp;IF(AF533&lt;&gt;"",CONCATENATE(",",AF533),"")&amp;IF(AK533&lt;&gt;"",CONCATENATE(",",AK533),"")&amp;IF(AP533&lt;&gt;"",CONCATENATE(",",AP533),"")&amp;IF(AU533&lt;&gt;"",CONCATENATE(",",AU533),"")&amp;IF(Q533&lt;&gt;"",CONCATENATE("}",""),"")&amp;IF(OR(I533="true",I533="false",I533&lt;&gt;""), CONCATENATE(", veteran=", I533), ""),""),"")</f>
        <v>, zoneIds={1268,1261,1261}, veteran={[EQUIP_TYPE_HEAD]=true, [EQUIP_TYPE_SHOULDERS]=false}</v>
      </c>
      <c r="BE533" s="21" t="str">
        <f>IF(F533&lt;&gt;"Not in the game (anymore)",IF(A533&lt;&gt;"",", setType="&amp;G533,"")&amp;IF(J533="true",", multiTrialSet=true",""),"")</f>
        <v>, setType=LIBSETS_SETTYPE_MONSTER</v>
      </c>
      <c r="BF533" s="21" t="str">
        <f t="shared" si="16"/>
        <v>, dropMechanic={LIBSETS_DROP_MECHANIC_MONSTER_NAME}, dropMechanicNames={['en']={'Magma Incarnate',},['de']={'Magmaverkörperung',},}</v>
      </c>
      <c r="BG533" s="21" t="str">
        <f t="shared" si="17"/>
        <v>}, --Magma Incarnate / Magmaverkörperung   [The Dread Cellar, Blackwood, Blackwood]</v>
      </c>
    </row>
    <row r="534" spans="1:59" x14ac:dyDescent="0.25">
      <c r="A534" s="5">
        <v>610</v>
      </c>
      <c r="B534" t="s">
        <v>2677</v>
      </c>
      <c r="C534" t="s">
        <v>2721</v>
      </c>
      <c r="D534" s="3">
        <f>A534</f>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IF(A534="???","--","")&amp;IF(F534&lt;&gt;"Not in the game (anymore)",IF(A534&lt;&gt;"",CONCATENATE("[",A534,"] = {wayshrines={")&amp;IF(K534&lt;&gt;"",CONCATENATE(K534,","),"")&amp;IF(L534&lt;&gt;"",CONCATENATE(L534,","),"")&amp;IF(M534&lt;&gt;"",CONCATENATE(M534,","),"")&amp;CONCATENATE("}")&amp;IF(VALUE(N534)&gt;0,CONCATENATE(", traitsNeeded=",N534),"")&amp;CONCATENATE(", dlcId=",IF(T534&lt;&gt;"",T534,"DLC_BASE_GAME")),""),"")</f>
        <v>[610] = {wayshrines={478,478,478,}, traitsNeeded=3, dlcId=DLC_DEADLANDS</v>
      </c>
      <c r="BD534" s="21" t="str">
        <f>IF(F534&lt;&gt;"Not in the game (anymore)",IF(A534&lt;&gt;"",IF(Q534&lt;&gt;"",CONCATENATE(", zoneIds={",Q534),"")&amp;IF(Z534&lt;&gt;"",CONCATENATE(",",Z534),"")&amp;IF(AF534&lt;&gt;"",CONCATENATE(",",AF534),"")&amp;IF(AK534&lt;&gt;"",CONCATENATE(",",AK534),"")&amp;IF(AP534&lt;&gt;"",CONCATENATE(",",AP534),"")&amp;IF(AU534&lt;&gt;"",CONCATENATE(",",AU534),"")&amp;IF(Q534&lt;&gt;"",CONCATENATE("}",""),"")&amp;IF(OR(I534="true",I534="false",I534&lt;&gt;""), CONCATENATE(", veteran=", I534), ""),""),"")</f>
        <v>, zoneIds={1272,1286,1286}, veteran=false</v>
      </c>
      <c r="BE534" s="21" t="str">
        <f>IF(F534&lt;&gt;"Not in the game (anymore)",IF(A534&lt;&gt;"",", setType="&amp;G534,"")&amp;IF(J534="true",", multiTrialSet=true",""),"")</f>
        <v>, setType=LIBSETS_SETTYPE_CRAFTED</v>
      </c>
      <c r="BF534" s="21" t="str">
        <f t="shared" si="16"/>
        <v/>
      </c>
      <c r="BG534" s="21" t="str">
        <f t="shared" si="17"/>
        <v>}, --Wretched Vitality / Elendsvitalität   [The Deadlands, The Deadlands, The Deadlands]</v>
      </c>
    </row>
    <row r="535" spans="1:59" x14ac:dyDescent="0.25">
      <c r="A535" s="5">
        <v>611</v>
      </c>
      <c r="B535" t="s">
        <v>2678</v>
      </c>
      <c r="C535" t="s">
        <v>2722</v>
      </c>
      <c r="D535" s="3">
        <f>A535</f>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IF(A535="???","--","")&amp;IF(F535&lt;&gt;"Not in the game (anymore)",IF(A535&lt;&gt;"",CONCATENATE("[",A535,"] = {wayshrines={")&amp;IF(K535&lt;&gt;"",CONCATENATE(K535,","),"")&amp;IF(L535&lt;&gt;"",CONCATENATE(L535,","),"")&amp;IF(M535&lt;&gt;"",CONCATENATE(M535,","),"")&amp;CONCATENATE("}")&amp;IF(VALUE(N535)&gt;0,CONCATENATE(", traitsNeeded=",N535),"")&amp;CONCATENATE(", dlcId=",IF(T535&lt;&gt;"",T535,"DLC_BASE_GAME")),""),"")</f>
        <v>[611] = {wayshrines={494,494,494,}, traitsNeeded=7, dlcId=DLC_DEADLANDS</v>
      </c>
      <c r="BD535" s="21" t="str">
        <f>IF(F535&lt;&gt;"Not in the game (anymore)",IF(A535&lt;&gt;"",IF(Q535&lt;&gt;"",CONCATENATE(", zoneIds={",Q535),"")&amp;IF(Z535&lt;&gt;"",CONCATENATE(",",Z535),"")&amp;IF(AF535&lt;&gt;"",CONCATENATE(",",AF535),"")&amp;IF(AK535&lt;&gt;"",CONCATENATE(",",AK535),"")&amp;IF(AP535&lt;&gt;"",CONCATENATE(",",AP535),"")&amp;IF(AU535&lt;&gt;"",CONCATENATE(",",AU535),"")&amp;IF(Q535&lt;&gt;"",CONCATENATE("}",""),"")&amp;IF(OR(I535="true",I535="false",I535&lt;&gt;""), CONCATENATE(", veteran=", I535), ""),""),"")</f>
        <v>, zoneIds={1272,1286,1286}, veteran=false</v>
      </c>
      <c r="BE535" s="21" t="str">
        <f>IF(F535&lt;&gt;"Not in the game (anymore)",IF(A535&lt;&gt;"",", setType="&amp;G535,"")&amp;IF(J535="true",", multiTrialSet=true",""),"")</f>
        <v>, setType=LIBSETS_SETTYPE_CRAFTED</v>
      </c>
      <c r="BF535" s="21" t="str">
        <f t="shared" si="16"/>
        <v/>
      </c>
      <c r="BG535" s="21" t="str">
        <f t="shared" si="17"/>
        <v>}, --Deadlands Demolisher / Totenländer-Demolierer   [The Deadlands, The Deadlands, The Deadlands]</v>
      </c>
    </row>
    <row r="536" spans="1:59" x14ac:dyDescent="0.25">
      <c r="A536" s="5">
        <v>612</v>
      </c>
      <c r="B536" t="s">
        <v>2679</v>
      </c>
      <c r="C536" t="s">
        <v>2723</v>
      </c>
      <c r="D536" s="3">
        <f>A536</f>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IF(A536="???","--","")&amp;IF(F536&lt;&gt;"Not in the game (anymore)",IF(A536&lt;&gt;"",CONCATENATE("[",A536,"] = {wayshrines={")&amp;IF(K536&lt;&gt;"",CONCATENATE(K536,","),"")&amp;IF(L536&lt;&gt;"",CONCATENATE(L536,","),"")&amp;IF(M536&lt;&gt;"",CONCATENATE(M536,","),"")&amp;CONCATENATE("}")&amp;IF(VALUE(N536)&gt;0,CONCATENATE(", traitsNeeded=",N536),"")&amp;CONCATENATE(", dlcId=",IF(T536&lt;&gt;"",T536,"DLC_BASE_GAME")),""),"")</f>
        <v>[612] = {wayshrines={489,489,489,}, traitsNeeded=5, dlcId=DLC_DEADLANDS</v>
      </c>
      <c r="BD536" s="21" t="str">
        <f>IF(F536&lt;&gt;"Not in the game (anymore)",IF(A536&lt;&gt;"",IF(Q536&lt;&gt;"",CONCATENATE(", zoneIds={",Q536),"")&amp;IF(Z536&lt;&gt;"",CONCATENATE(",",Z536),"")&amp;IF(AF536&lt;&gt;"",CONCATENATE(",",AF536),"")&amp;IF(AK536&lt;&gt;"",CONCATENATE(",",AK536),"")&amp;IF(AP536&lt;&gt;"",CONCATENATE(",",AP536),"")&amp;IF(AU536&lt;&gt;"",CONCATENATE(",",AU536),"")&amp;IF(Q536&lt;&gt;"",CONCATENATE("}",""),"")&amp;IF(OR(I536="true",I536="false",I536&lt;&gt;""), CONCATENATE(", veteran=", I536), ""),""),"")</f>
        <v>, zoneIds={1283,1283,1283}, veteran=false</v>
      </c>
      <c r="BE536" s="21" t="str">
        <f>IF(F536&lt;&gt;"Not in the game (anymore)",IF(A536&lt;&gt;"",", setType="&amp;G536,"")&amp;IF(J536="true",", multiTrialSet=true",""),"")</f>
        <v>, setType=LIBSETS_SETTYPE_CRAFTED</v>
      </c>
      <c r="BF536" s="21" t="str">
        <f t="shared" si="16"/>
        <v/>
      </c>
      <c r="BG536" s="21" t="str">
        <f t="shared" si="17"/>
        <v>}, --Iron Flask / Eisenfläschchen   [The Shambles, The Shambles, The Shambles]</v>
      </c>
    </row>
    <row r="537" spans="1:59" x14ac:dyDescent="0.25">
      <c r="A537" s="5">
        <v>613</v>
      </c>
      <c r="B537" t="s">
        <v>2680</v>
      </c>
      <c r="C537" t="s">
        <v>2729</v>
      </c>
      <c r="D537" s="3">
        <f>A537</f>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33"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t="str">
        <f>IF(AND(G537&lt;&gt;"LIBSETS_SETTYPE_BATTLEGROUND",G537&lt;&gt;"LIBSETS_SETTYPE_SPECIAL"),IF(AL537&lt;&gt;"",VLOOKUP(AL537,'ESO zone constants'!$D$3:$H$4953,5,FALSE),""),"")</f>
        <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IF(A537="???","--","")&amp;IF(F537&lt;&gt;"Not in the game (anymore)",IF(A537&lt;&gt;"",CONCATENATE("[",A537,"] = {wayshrines={")&amp;IF(K537&lt;&gt;"",CONCATENATE(K537,","),"")&amp;IF(L537&lt;&gt;"",CONCATENATE(L537,","),"")&amp;IF(M537&lt;&gt;"",CONCATENATE(M537,","),"")&amp;CONCATENATE("}")&amp;IF(VALUE(N537)&gt;0,CONCATENATE(", traitsNeeded=",N537),"")&amp;CONCATENATE(", dlcId=",IF(T537&lt;&gt;"",T537,"DLC_BASE_GAME")),""),"")</f>
        <v>[613] = {wayshrines={493,493,493,}, dlcId=DLC_DEADLANDS</v>
      </c>
      <c r="BD537" s="21" t="str">
        <f>IF(F537&lt;&gt;"Not in the game (anymore)",IF(A537&lt;&gt;"",IF(Q537&lt;&gt;"",CONCATENATE(", zoneIds={",Q537),"")&amp;IF(Z537&lt;&gt;"",CONCATENATE(",",Z537),"")&amp;IF(AF537&lt;&gt;"",CONCATENATE(",",AF537),"")&amp;IF(AK537&lt;&gt;"",CONCATENATE(",",AK537),"")&amp;IF(AP537&lt;&gt;"",CONCATENATE(",",AP537),"")&amp;IF(AU537&lt;&gt;"",CONCATENATE(",",AU537),"")&amp;IF(Q537&lt;&gt;"",CONCATENATE("}",""),"")&amp;IF(OR(I537="true",I537="false",I537&lt;&gt;""), CONCATENATE(", veteran=", I537), ""),""),"")</f>
        <v>, zoneIds={1272,1283,1283}, veteran=false</v>
      </c>
      <c r="BE537" s="21" t="str">
        <f>IF(F537&lt;&gt;"Not in the game (anymore)",IF(A537&lt;&gt;"",", setType="&amp;G537,"")&amp;IF(J537="true",", multiTrialSet=true",""),"")</f>
        <v>, setType=LIBSETS_SETTYPE_OVERLAND</v>
      </c>
      <c r="BF537" s="21" t="str">
        <f t="shared" si="16"/>
        <v>, dropMechanic={LIBSETS_DROP_MECHANIC_OVERLAND_BOSS_DELVE,LIBSETS_DROP_MECHANIC_OVERLAND_BOSS_DELVE,LIBSETS_DROP_MECHANIC_OVERLAND_BOSS_PUBLIC_DUNGEON,LIBSETS_DROP_MECHANIC_OVERLAND_CHEST}</v>
      </c>
      <c r="BG537" s="21" t="str">
        <f t="shared" si="17"/>
        <v>}, --Eye of the Grasp / Griffblick   [The Deadlands, The Shambles, The Shambles]</v>
      </c>
    </row>
    <row r="538" spans="1:59" x14ac:dyDescent="0.25">
      <c r="A538" s="5">
        <v>614</v>
      </c>
      <c r="B538" t="s">
        <v>2681</v>
      </c>
      <c r="C538" t="s">
        <v>2728</v>
      </c>
      <c r="D538" s="3">
        <f>A538</f>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44"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t="str">
        <f>IF(AND(G538&lt;&gt;"LIBSETS_SETTYPE_BATTLEGROUND",G538&lt;&gt;"LIBSETS_SETTYPE_SPECIAL"),IF(AL538&lt;&gt;"",VLOOKUP(AL538,'ESO zone constants'!$D$3:$H$4953,5,FALSE),""),"")</f>
        <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IF(A538="???","--","")&amp;IF(F538&lt;&gt;"Not in the game (anymore)",IF(A538&lt;&gt;"",CONCATENATE("[",A538,"] = {wayshrines={")&amp;IF(K538&lt;&gt;"",CONCATENATE(K538,","),"")&amp;IF(L538&lt;&gt;"",CONCATENATE(L538,","),"")&amp;IF(M538&lt;&gt;"",CONCATENATE(M538,","),"")&amp;CONCATENATE("}")&amp;IF(VALUE(N538)&gt;0,CONCATENATE(", traitsNeeded=",N538),"")&amp;CONCATENATE(", dlcId=",IF(T538&lt;&gt;"",T538,"DLC_BASE_GAME")),""),"")</f>
        <v>[614] = {wayshrines={493,493,493,}, dlcId=DLC_DEADLANDS</v>
      </c>
      <c r="BD538" s="21" t="str">
        <f>IF(F538&lt;&gt;"Not in the game (anymore)",IF(A538&lt;&gt;"",IF(Q538&lt;&gt;"",CONCATENATE(", zoneIds={",Q538),"")&amp;IF(Z538&lt;&gt;"",CONCATENATE(",",Z538),"")&amp;IF(AF538&lt;&gt;"",CONCATENATE(",",AF538),"")&amp;IF(AK538&lt;&gt;"",CONCATENATE(",",AK538),"")&amp;IF(AP538&lt;&gt;"",CONCATENATE(",",AP538),"")&amp;IF(AU538&lt;&gt;"",CONCATENATE(",",AU538),"")&amp;IF(Q538&lt;&gt;"",CONCATENATE("}",""),"")&amp;IF(OR(I538="true",I538="false",I538&lt;&gt;""), CONCATENATE(", veteran=", I538), ""),""),"")</f>
        <v>, zoneIds={1272,1283,1283}, veteran=false</v>
      </c>
      <c r="BE538" s="21" t="str">
        <f>IF(F538&lt;&gt;"Not in the game (anymore)",IF(A538&lt;&gt;"",", setType="&amp;G538,"")&amp;IF(J538="true",", multiTrialSet=true",""),"")</f>
        <v>, setType=LIBSETS_SETTYPE_OVERLAND</v>
      </c>
      <c r="BF538" s="21" t="str">
        <f t="shared" si="16"/>
        <v>, dropMechanic={LIBSETS_DROP_MECHANIC_OVERLAND_BOSS_DELVE,LIBSETS_DROP_MECHANIC_OVERLAND_BOSS_DELVE,LIBSETS_DROP_MECHANIC_OVERLAND_BOSS_PUBLIC_DUNGEON,LIBSETS_DROP_MECHANIC_OVERLAND_CHEST}</v>
      </c>
      <c r="BG538" s="21" t="str">
        <f t="shared" si="17"/>
        <v>}, --Hexos' Ward / Hexos-Abschirmung   [The Deadlands, The Shambles, The Shambles]</v>
      </c>
    </row>
    <row r="539" spans="1:59" x14ac:dyDescent="0.25">
      <c r="A539" s="5">
        <v>615</v>
      </c>
      <c r="B539" t="s">
        <v>2682</v>
      </c>
      <c r="C539" t="s">
        <v>2727</v>
      </c>
      <c r="D539" s="3">
        <f>A539</f>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33"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t="str">
        <f>IF(AND(G539&lt;&gt;"LIBSETS_SETTYPE_BATTLEGROUND",G539&lt;&gt;"LIBSETS_SETTYPE_SPECIAL"),IF(AL539&lt;&gt;"",VLOOKUP(AL539,'ESO zone constants'!$D$3:$H$4953,5,FALSE),""),"")</f>
        <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IF(A539="???","--","")&amp;IF(F539&lt;&gt;"Not in the game (anymore)",IF(A539&lt;&gt;"",CONCATENATE("[",A539,"] = {wayshrines={")&amp;IF(K539&lt;&gt;"",CONCATENATE(K539,","),"")&amp;IF(L539&lt;&gt;"",CONCATENATE(L539,","),"")&amp;IF(M539&lt;&gt;"",CONCATENATE(M539,","),"")&amp;CONCATENATE("}")&amp;IF(VALUE(N539)&gt;0,CONCATENATE(", traitsNeeded=",N539),"")&amp;CONCATENATE(", dlcId=",IF(T539&lt;&gt;"",T539,"DLC_BASE_GAME")),""),"")</f>
        <v>[615] = {wayshrines={493,493,493,}, dlcId=DLC_DEADLANDS</v>
      </c>
      <c r="BD539" s="21" t="str">
        <f>IF(F539&lt;&gt;"Not in the game (anymore)",IF(A539&lt;&gt;"",IF(Q539&lt;&gt;"",CONCATENATE(", zoneIds={",Q539),"")&amp;IF(Z539&lt;&gt;"",CONCATENATE(",",Z539),"")&amp;IF(AF539&lt;&gt;"",CONCATENATE(",",AF539),"")&amp;IF(AK539&lt;&gt;"",CONCATENATE(",",AK539),"")&amp;IF(AP539&lt;&gt;"",CONCATENATE(",",AP539),"")&amp;IF(AU539&lt;&gt;"",CONCATENATE(",",AU539),"")&amp;IF(Q539&lt;&gt;"",CONCATENATE("}",""),"")&amp;IF(OR(I539="true",I539="false",I539&lt;&gt;""), CONCATENATE(", veteran=", I539), ""),""),"")</f>
        <v>, zoneIds={1272,1283,1283}, veteran=false</v>
      </c>
      <c r="BE539" s="21" t="str">
        <f>IF(F539&lt;&gt;"Not in the game (anymore)",IF(A539&lt;&gt;"",", setType="&amp;G539,"")&amp;IF(J539="true",", multiTrialSet=true",""),"")</f>
        <v>, setType=LIBSETS_SETTYPE_OVERLAND</v>
      </c>
      <c r="BF539" s="21" t="str">
        <f t="shared" si="16"/>
        <v>, dropMechanic={LIBSETS_DROP_MECHANIC_OVERLAND_BOSS_DELVE,LIBSETS_DROP_MECHANIC_OVERLAND_BOSS_DELVE,LIBSETS_DROP_MECHANIC_OVERLAND_BOSS_PUBLIC_DUNGEON,LIBSETS_DROP_MECHANIC_OVERLAND_CHEST}</v>
      </c>
      <c r="BG539" s="21" t="str">
        <f t="shared" si="17"/>
        <v>}, --Kynmarcher's Cruelty / Grausamkeit der Kynandantin   [The Deadlands, The Shambles, The Shambles]</v>
      </c>
    </row>
    <row r="540" spans="1:59" x14ac:dyDescent="0.25">
      <c r="A540" s="5">
        <v>616</v>
      </c>
      <c r="B540" t="s">
        <v>2541</v>
      </c>
      <c r="C540" t="s">
        <v>2532</v>
      </c>
      <c r="D540" s="3">
        <f>A540</f>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IF(A540="???","--","")&amp;IF(F540&lt;&gt;"Not in the game (anymore)",IF(A540&lt;&gt;"",CONCATENATE("[",A540,"] = {wayshrines={")&amp;IF(K540&lt;&gt;"",CONCATENATE(K540,","),"")&amp;IF(L540&lt;&gt;"",CONCATENATE(L540,","),"")&amp;IF(M540&lt;&gt;"",CONCATENATE(M540,","),"")&amp;CONCATENATE("}")&amp;IF(VALUE(N540)&gt;0,CONCATENATE(", traitsNeeded=",N540),"")&amp;CONCATENATE(", dlcId=",IF(T540&lt;&gt;"",T540,"DLC_BASE_GAME")),""),"")</f>
        <v>[616] = {wayshrines={-1,-1,-1,}, dlcId=DLC_WAKING_FLAME</v>
      </c>
      <c r="BD540" s="21" t="str">
        <f>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IF(F540&lt;&gt;"Not in the game (anymore)",IF(A540&lt;&gt;"",", setType="&amp;G540,"")&amp;IF(J540="true",", multiTrialSet=true",""),"")</f>
        <v>, setType=LIBSETS_SETTYPE_CYRODIIL</v>
      </c>
      <c r="BF540" s="21" t="str">
        <f t="shared" si="16"/>
        <v>, dropMechanic={LIBSETS_DROP_MECHANIC_MAIL_PVP_REWARDS_FOR_THE_WORTHY}</v>
      </c>
      <c r="BG540" s="21" t="str">
        <f t="shared" si="17"/>
        <v>}, --Dark Convergence / Dunkle Konvergenz   [Cyrodiil]</v>
      </c>
    </row>
    <row r="541" spans="1:59" x14ac:dyDescent="0.25">
      <c r="A541" s="5">
        <v>617</v>
      </c>
      <c r="B541" t="s">
        <v>2542</v>
      </c>
      <c r="C541" t="s">
        <v>2533</v>
      </c>
      <c r="D541" s="3">
        <f>A541</f>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v>849</v>
      </c>
      <c r="Z541" s="3">
        <f>IF(AND(G541&lt;&gt;"LIBSETS_SETTYPE_BATTLEGROUND",G541&lt;&gt;"LIBSETS_SETTYPE_SPECIAL"),
IF(AND(Y541&lt;&gt;"",ISNUMBER(Y541),NOT(ISNA(Y541))),Y541,
   IF(AND(L541&lt;&gt;"",ISNUMBER(L541),L541&gt;0,NOT(ISNA(L541))),VLOOKUP(L541,'ESO dumped WayshrineInfo'!$K$3:$L$9999,2,FALSE),"")
),"")</f>
        <v>849</v>
      </c>
      <c r="AA541" t="str">
        <f>IF(AND(Z541&lt;&gt;"",ISNUMBER(Z541),NOT(ISNA(Z541))),VLOOKUP(Z541,'ESO zone constants'!$A$3:$D$9999,4,FALSE),"")</f>
        <v>Vvardenfell</v>
      </c>
      <c r="AB541" s="33" t="s">
        <v>2544</v>
      </c>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IF(A541="???","--","")&amp;IF(F541&lt;&gt;"Not in the game (anymore)",IF(A541&lt;&gt;"",CONCATENATE("[",A541,"] = {wayshrines={")&amp;IF(K541&lt;&gt;"",CONCATENATE(K541,","),"")&amp;IF(L541&lt;&gt;"",CONCATENATE(L541,","),"")&amp;IF(M541&lt;&gt;"",CONCATENATE(M541,","),"")&amp;CONCATENATE("}")&amp;IF(VALUE(N541)&gt;0,CONCATENATE(", traitsNeeded=",N541),"")&amp;CONCATENATE(", dlcId=",IF(T541&lt;&gt;"",T541,"DLC_BASE_GAME")),""),"")</f>
        <v>[617] = {wayshrines={-1,-1,-1,}, dlcId=DLC_WAKING_FLAME</v>
      </c>
      <c r="BD541" s="21" t="str">
        <f>IF(F541&lt;&gt;"Not in the game (anymore)",IF(A541&lt;&gt;"",IF(Q541&lt;&gt;"",CONCATENATE(", zoneIds={",Q541),"")&amp;IF(Z541&lt;&gt;"",CONCATENATE(",",Z541),"")&amp;IF(AF541&lt;&gt;"",CONCATENATE(",",AF541),"")&amp;IF(AK541&lt;&gt;"",CONCATENATE(",",AK541),"")&amp;IF(AP541&lt;&gt;"",CONCATENATE(",",AP541),"")&amp;IF(AU541&lt;&gt;"",CONCATENATE(",",AU541),"")&amp;IF(Q541&lt;&gt;"",CONCATENATE("}",""),"")&amp;IF(OR(I541="true",I541="false",I541&lt;&gt;""), CONCATENATE(", veteran=", I541), ""),""),"")</f>
        <v>, zoneIds={181,849}, veteran=false</v>
      </c>
      <c r="BE541" s="21" t="str">
        <f>IF(F541&lt;&gt;"Not in the game (anymore)",IF(A541&lt;&gt;"",", setType="&amp;G541,"")&amp;IF(J541="true",", multiTrialSet=true",""),"")</f>
        <v>, setType=LIBSETS_SETTYPE_CYRODIIL</v>
      </c>
      <c r="BF541" s="21" t="str">
        <f t="shared" si="16"/>
        <v>, dropMechanic={LIBSETS_DROP_MECHANIC_MAIL_PVP_REWARDS_FOR_THE_WORTHY,LIBSETS_DROP_MECHANIC_BATTLEGROUND_VENDOR}</v>
      </c>
      <c r="BG541" s="21" t="str">
        <f t="shared" si="17"/>
        <v>}, --Plaguebreak / Seuchenbruch   [Cyrodiil, Vvardenfell]</v>
      </c>
    </row>
    <row r="542" spans="1:59" x14ac:dyDescent="0.25">
      <c r="A542" s="5">
        <v>618</v>
      </c>
      <c r="B542" t="s">
        <v>2543</v>
      </c>
      <c r="C542" t="s">
        <v>2672</v>
      </c>
      <c r="D542" s="3">
        <f>A542</f>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v>849</v>
      </c>
      <c r="Z542" s="3">
        <f>IF(AND(G542&lt;&gt;"LIBSETS_SETTYPE_BATTLEGROUND",G542&lt;&gt;"LIBSETS_SETTYPE_SPECIAL"),
IF(AND(Y542&lt;&gt;"",ISNUMBER(Y542),NOT(ISNA(Y542))),Y542,
   IF(AND(L542&lt;&gt;"",ISNUMBER(L542),L542&gt;0,NOT(ISNA(L542))),VLOOKUP(L542,'ESO dumped WayshrineInfo'!$K$3:$L$9999,2,FALSE),"")
),"")</f>
        <v>849</v>
      </c>
      <c r="AA542" t="str">
        <f>IF(AND(Z542&lt;&gt;"",ISNUMBER(Z542),NOT(ISNA(Z542))),VLOOKUP(Z542,'ESO zone constants'!$A$3:$D$9999,4,FALSE),"")</f>
        <v>Vvardenfell</v>
      </c>
      <c r="AB542" s="33" t="s">
        <v>2544</v>
      </c>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IF(F542&lt;&gt;"Not in the game (anymore)",IF(A542&lt;&gt;"",IF(Q542&lt;&gt;"",CONCATENATE(", zoneIds={",Q542),"")&amp;IF(Z542&lt;&gt;"",CONCATENATE(",",Z542),"")&amp;IF(AF542&lt;&gt;"",CONCATENATE(",",AF542),"")&amp;IF(AK542&lt;&gt;"",CONCATENATE(",",AK542),"")&amp;IF(AP542&lt;&gt;"",CONCATENATE(",",AP542),"")&amp;IF(AU542&lt;&gt;"",CONCATENATE(",",AU542),"")&amp;IF(Q542&lt;&gt;"",CONCATENATE("}",""),"")&amp;IF(OR(I542="true",I542="false",I542&lt;&gt;""), CONCATENATE(", veteran=", I542), ""),""),"")</f>
        <v>, zoneIds={181,849}, veteran=false</v>
      </c>
      <c r="BE542" s="21" t="str">
        <f>IF(F542&lt;&gt;"Not in the game (anymore)",IF(A542&lt;&gt;"",", setType="&amp;G542,"")&amp;IF(J542="true",", multiTrialSet=true",""),"")</f>
        <v>, setType=LIBSETS_SETTYPE_CYRODIIL</v>
      </c>
      <c r="BF542" s="21" t="str">
        <f t="shared" si="16"/>
        <v>, dropMechanic={LIBSETS_DROP_MECHANIC_MAIL_PVP_REWARDS_FOR_THE_WORTHY,LIBSETS_DROP_MECHANIC_BATTLEGROUND_VENDOR}</v>
      </c>
      <c r="BG542" s="21" t="str">
        <f t="shared" si="17"/>
        <v>}, --Hrothgar\'s Chill / Hrothgars Kühle   [Cyrodiil, Vvardenfell]</v>
      </c>
    </row>
    <row r="543" spans="1:59" x14ac:dyDescent="0.25">
      <c r="A543" s="76">
        <v>619</v>
      </c>
      <c r="B543" t="s">
        <v>2776</v>
      </c>
      <c r="C543" t="s">
        <v>2775</v>
      </c>
      <c r="D543" s="3">
        <f>A543</f>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IF(A543="???","--","")&amp;IF(F543&lt;&gt;"Not in the game (anymore)",IF(A543&lt;&gt;"",CONCATENATE("[",A543,"] = {wayshrines={")&amp;IF(K543&lt;&gt;"",CONCATENATE(K543,","),"")&amp;IF(L543&lt;&gt;"",CONCATENATE(L543,","),"")&amp;IF(M543&lt;&gt;"",CONCATENATE(M543,","),"")&amp;CONCATENATE("}")&amp;IF(VALUE(N543)&gt;0,CONCATENATE(", traitsNeeded=",N543),"")&amp;CONCATENATE(", dlcId=",IF(T543&lt;&gt;"",T543,"DLC_BASE_GAME")),""),"")</f>
        <v>[619] = {wayshrines={497,497,497,}, dlcId=DLC_ASCENDING_TIDE</v>
      </c>
      <c r="BD543" s="21" t="str">
        <f>IF(F543&lt;&gt;"Not in the game (anymore)",IF(A543&lt;&gt;"",IF(Q543&lt;&gt;"",CONCATENATE(", zoneIds={",Q543),"")&amp;IF(Z543&lt;&gt;"",CONCATENATE(",",Z543),"")&amp;IF(AF543&lt;&gt;"",CONCATENATE(",",AF543),"")&amp;IF(AK543&lt;&gt;"",CONCATENATE(",",AK543),"")&amp;IF(AP543&lt;&gt;"",CONCATENATE(",",AP543),"")&amp;IF(AU543&lt;&gt;"",CONCATENATE(",",AU543),"")&amp;IF(Q543&lt;&gt;"",CONCATENATE("}",""),"")&amp;IF(OR(I543="true",I543="false",I543&lt;&gt;""), CONCATENATE(", veteran=", I543), ""),""),"")</f>
        <v>, zoneIds={1301,1011,1011}, veteran=false</v>
      </c>
      <c r="BE543" s="21" t="str">
        <f>IF(F543&lt;&gt;"Not in the game (anymore)",IF(A543&lt;&gt;"",", setType="&amp;G543,"")&amp;IF(J543="true",", multiTrialSet=true",""),"")</f>
        <v>, setType=LIBSETS_SETTYPE_DUNGEON</v>
      </c>
      <c r="BF543" s="21" t="str">
        <f t="shared" si="16"/>
        <v/>
      </c>
      <c r="BG543" s="21" t="str">
        <f t="shared" si="17"/>
        <v>}, --Maligalig\'s Maelstrom / Maligaligs Mahlstrom   [Coral Aerie, Summerset, Summerset]</v>
      </c>
    </row>
    <row r="544" spans="1:59" x14ac:dyDescent="0.25">
      <c r="A544" s="76">
        <v>620</v>
      </c>
      <c r="B544" t="s">
        <v>2774</v>
      </c>
      <c r="C544" t="s">
        <v>2763</v>
      </c>
      <c r="D544" s="3">
        <f>A544</f>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IF(A544="???","--","")&amp;IF(F544&lt;&gt;"Not in the game (anymore)",IF(A544&lt;&gt;"",CONCATENATE("[",A544,"] = {wayshrines={")&amp;IF(K544&lt;&gt;"",CONCATENATE(K544,","),"")&amp;IF(L544&lt;&gt;"",CONCATENATE(L544,","),"")&amp;IF(M544&lt;&gt;"",CONCATENATE(M544,","),"")&amp;CONCATENATE("}")&amp;IF(VALUE(N544)&gt;0,CONCATENATE(", traitsNeeded=",N544),"")&amp;CONCATENATE(", dlcId=",IF(T544&lt;&gt;"",T544,"DLC_BASE_GAME")),""),"")</f>
        <v>[620] = {wayshrines={497,497,497,}, dlcId=DLC_ASCENDING_TIDE</v>
      </c>
      <c r="BD544" s="21" t="str">
        <f>IF(F544&lt;&gt;"Not in the game (anymore)",IF(A544&lt;&gt;"",IF(Q544&lt;&gt;"",CONCATENATE(", zoneIds={",Q544),"")&amp;IF(Z544&lt;&gt;"",CONCATENATE(",",Z544),"")&amp;IF(AF544&lt;&gt;"",CONCATENATE(",",AF544),"")&amp;IF(AK544&lt;&gt;"",CONCATENATE(",",AK544),"")&amp;IF(AP544&lt;&gt;"",CONCATENATE(",",AP544),"")&amp;IF(AU544&lt;&gt;"",CONCATENATE(",",AU544),"")&amp;IF(Q544&lt;&gt;"",CONCATENATE("}",""),"")&amp;IF(OR(I544="true",I544="false",I544&lt;&gt;""), CONCATENATE(", veteran=", I544), ""),""),"")</f>
        <v>, zoneIds={1301,1011,1011}, veteran=false</v>
      </c>
      <c r="BE544" s="21" t="str">
        <f>IF(F544&lt;&gt;"Not in the game (anymore)",IF(A544&lt;&gt;"",", setType="&amp;G544,"")&amp;IF(J544="true",", multiTrialSet=true",""),"")</f>
        <v>, setType=LIBSETS_SETTYPE_DUNGEON</v>
      </c>
      <c r="BF544" s="21" t="str">
        <f t="shared" si="16"/>
        <v/>
      </c>
      <c r="BG544" s="21" t="str">
        <f t="shared" si="17"/>
        <v>}, --Gryphon\'s Reprisal / Vergeltung des Greifen   [Coral Aerie, Summerset, Summerset]</v>
      </c>
    </row>
    <row r="545" spans="1:59" x14ac:dyDescent="0.25">
      <c r="A545" s="76">
        <v>621</v>
      </c>
      <c r="B545" t="s">
        <v>2773</v>
      </c>
      <c r="C545" t="s">
        <v>2737</v>
      </c>
      <c r="D545" s="3">
        <f>A545</f>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IF(A545="???","--","")&amp;IF(F545&lt;&gt;"Not in the game (anymore)",IF(A545&lt;&gt;"",CONCATENATE("[",A545,"] = {wayshrines={")&amp;IF(K545&lt;&gt;"",CONCATENATE(K545,","),"")&amp;IF(L545&lt;&gt;"",CONCATENATE(L545,","),"")&amp;IF(M545&lt;&gt;"",CONCATENATE(M545,","),"")&amp;CONCATENATE("}")&amp;IF(VALUE(N545)&gt;0,CONCATENATE(", traitsNeeded=",N545),"")&amp;CONCATENATE(", dlcId=",IF(T545&lt;&gt;"",T545,"DLC_BASE_GAME")),""),"")</f>
        <v>[621] = {wayshrines={497,497,497,}, dlcId=DLC_ASCENDING_TIDE</v>
      </c>
      <c r="BD545" s="21" t="str">
        <f>IF(F545&lt;&gt;"Not in the game (anymore)",IF(A545&lt;&gt;"",IF(Q545&lt;&gt;"",CONCATENATE(", zoneIds={",Q545),"")&amp;IF(Z545&lt;&gt;"",CONCATENATE(",",Z545),"")&amp;IF(AF545&lt;&gt;"",CONCATENATE(",",AF545),"")&amp;IF(AK545&lt;&gt;"",CONCATENATE(",",AK545),"")&amp;IF(AP545&lt;&gt;"",CONCATENATE(",",AP545),"")&amp;IF(AU545&lt;&gt;"",CONCATENATE(",",AU545),"")&amp;IF(Q545&lt;&gt;"",CONCATENATE("}",""),"")&amp;IF(OR(I545="true",I545="false",I545&lt;&gt;""), CONCATENATE(", veteran=", I545), ""),""),"")</f>
        <v>, zoneIds={1301,1011,1011}, veteran=false</v>
      </c>
      <c r="BE545" s="21" t="str">
        <f>IF(F545&lt;&gt;"Not in the game (anymore)",IF(A545&lt;&gt;"",", setType="&amp;G545,"")&amp;IF(J545="true",", multiTrialSet=true",""),"")</f>
        <v>, setType=LIBSETS_SETTYPE_DUNGEON</v>
      </c>
      <c r="BF545" s="21" t="str">
        <f t="shared" si="16"/>
        <v/>
      </c>
      <c r="BG545" s="21" t="str">
        <f t="shared" si="17"/>
        <v>}, --Glacial Guardian / Gletscherwächter   [Coral Aerie, Summerset, Summerset]</v>
      </c>
    </row>
    <row r="546" spans="1:59" x14ac:dyDescent="0.25">
      <c r="A546" s="76">
        <v>622</v>
      </c>
      <c r="B546" t="s">
        <v>2772</v>
      </c>
      <c r="C546" t="s">
        <v>2739</v>
      </c>
      <c r="D546" s="3">
        <f>A546</f>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IF(A546="???","--","")&amp;IF(F546&lt;&gt;"Not in the game (anymore)",IF(A546&lt;&gt;"",CONCATENATE("[",A546,"] = {wayshrines={")&amp;IF(K546&lt;&gt;"",CONCATENATE(K546,","),"")&amp;IF(L546&lt;&gt;"",CONCATENATE(L546,","),"")&amp;IF(M546&lt;&gt;"",CONCATENATE(M546,","),"")&amp;CONCATENATE("}")&amp;IF(VALUE(N546)&gt;0,CONCATENATE(", traitsNeeded=",N546),"")&amp;CONCATENATE(", dlcId=",IF(T546&lt;&gt;"",T546,"DLC_BASE_GAME")),""),"")</f>
        <v>[622] = {wayshrines={498,498,498,}, dlcId=DLC_ASCENDING_TIDE</v>
      </c>
      <c r="BD546" s="21" t="str">
        <f>IF(F546&lt;&gt;"Not in the game (anymore)",IF(A546&lt;&gt;"",IF(Q546&lt;&gt;"",CONCATENATE(", zoneIds={",Q546),"")&amp;IF(Z546&lt;&gt;"",CONCATENATE(",",Z546),"")&amp;IF(AF546&lt;&gt;"",CONCATENATE(",",AF546),"")&amp;IF(AK546&lt;&gt;"",CONCATENATE(",",AK546),"")&amp;IF(AP546&lt;&gt;"",CONCATENATE(",",AP546),"")&amp;IF(AU546&lt;&gt;"",CONCATENATE(",",AU546),"")&amp;IF(Q546&lt;&gt;"",CONCATENATE("}",""),"")&amp;IF(OR(I546="true",I546="false",I546&lt;&gt;""), CONCATENATE(", veteran=", I546), ""),""),"")</f>
        <v>, zoneIds={1302,20,20}, veteran=false</v>
      </c>
      <c r="BE546" s="21" t="str">
        <f>IF(F546&lt;&gt;"Not in the game (anymore)",IF(A546&lt;&gt;"",", setType="&amp;G546,"")&amp;IF(J546="true",", multiTrialSet=true",""),"")</f>
        <v>, setType=LIBSETS_SETTYPE_DUNGEON</v>
      </c>
      <c r="BF546" s="21" t="str">
        <f t="shared" si="16"/>
        <v/>
      </c>
      <c r="BG546" s="21" t="str">
        <f t="shared" si="17"/>
        <v>}, --Turning Tide / Gezeitenwechsel   [Shipwright's Regret, Rivenspire, Rivenspire]</v>
      </c>
    </row>
    <row r="547" spans="1:59" x14ac:dyDescent="0.25">
      <c r="A547" s="76">
        <v>623</v>
      </c>
      <c r="B547" t="s">
        <v>2771</v>
      </c>
      <c r="C547" t="s">
        <v>2764</v>
      </c>
      <c r="D547" s="3">
        <f>A547</f>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IF(A547="???","--","")&amp;IF(F547&lt;&gt;"Not in the game (anymore)",IF(A547&lt;&gt;"",CONCATENATE("[",A547,"] = {wayshrines={")&amp;IF(K547&lt;&gt;"",CONCATENATE(K547,","),"")&amp;IF(L547&lt;&gt;"",CONCATENATE(L547,","),"")&amp;IF(M547&lt;&gt;"",CONCATENATE(M547,","),"")&amp;CONCATENATE("}")&amp;IF(VALUE(N547)&gt;0,CONCATENATE(", traitsNeeded=",N547),"")&amp;CONCATENATE(", dlcId=",IF(T547&lt;&gt;"",T547,"DLC_BASE_GAME")),""),"")</f>
        <v>[623] = {wayshrines={498,498,498,}, dlcId=DLC_ASCENDING_TIDE</v>
      </c>
      <c r="BD547" s="21" t="str">
        <f>IF(F547&lt;&gt;"Not in the game (anymore)",IF(A547&lt;&gt;"",IF(Q547&lt;&gt;"",CONCATENATE(", zoneIds={",Q547),"")&amp;IF(Z547&lt;&gt;"",CONCATENATE(",",Z547),"")&amp;IF(AF547&lt;&gt;"",CONCATENATE(",",AF547),"")&amp;IF(AK547&lt;&gt;"",CONCATENATE(",",AK547),"")&amp;IF(AP547&lt;&gt;"",CONCATENATE(",",AP547),"")&amp;IF(AU547&lt;&gt;"",CONCATENATE(",",AU547),"")&amp;IF(Q547&lt;&gt;"",CONCATENATE("}",""),"")&amp;IF(OR(I547="true",I547="false",I547&lt;&gt;""), CONCATENATE(", veteran=", I547), ""),""),"")</f>
        <v>, zoneIds={1302,20,20}, veteran=false</v>
      </c>
      <c r="BE547" s="21" t="str">
        <f>IF(F547&lt;&gt;"Not in the game (anymore)",IF(A547&lt;&gt;"",", setType="&amp;G547,"")&amp;IF(J547="true",", multiTrialSet=true",""),"")</f>
        <v>, setType=LIBSETS_SETTYPE_DUNGEON</v>
      </c>
      <c r="BF547" s="21" t="str">
        <f t="shared" si="16"/>
        <v/>
      </c>
      <c r="BG547" s="21" t="str">
        <f t="shared" si="17"/>
        <v>}, --Storm-Cursed\’s Revenge / Rache des Sturmverfluchten   [Shipwright's Regret, Rivenspire, Rivenspire]</v>
      </c>
    </row>
    <row r="548" spans="1:59" x14ac:dyDescent="0.25">
      <c r="A548" s="76">
        <v>624</v>
      </c>
      <c r="B548" t="s">
        <v>2769</v>
      </c>
      <c r="C548" t="s">
        <v>2770</v>
      </c>
      <c r="D548" s="3">
        <f>A548</f>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IF(A548="???","--","")&amp;IF(F548&lt;&gt;"Not in the game (anymore)",IF(A548&lt;&gt;"",CONCATENATE("[",A548,"] = {wayshrines={")&amp;IF(K548&lt;&gt;"",CONCATENATE(K548,","),"")&amp;IF(L548&lt;&gt;"",CONCATENATE(L548,","),"")&amp;IF(M548&lt;&gt;"",CONCATENATE(M548,","),"")&amp;CONCATENATE("}")&amp;IF(VALUE(N548)&gt;0,CONCATENATE(", traitsNeeded=",N548),"")&amp;CONCATENATE(", dlcId=",IF(T548&lt;&gt;"",T548,"DLC_BASE_GAME")),""),"")</f>
        <v>[624] = {wayshrines={498,498,498,}, dlcId=DLC_ASCENDING_TIDE</v>
      </c>
      <c r="BD548" s="21" t="str">
        <f>IF(F548&lt;&gt;"Not in the game (anymore)",IF(A548&lt;&gt;"",IF(Q548&lt;&gt;"",CONCATENATE(", zoneIds={",Q548),"")&amp;IF(Z548&lt;&gt;"",CONCATENATE(",",Z548),"")&amp;IF(AF548&lt;&gt;"",CONCATENATE(",",AF548),"")&amp;IF(AK548&lt;&gt;"",CONCATENATE(",",AK548),"")&amp;IF(AP548&lt;&gt;"",CONCATENATE(",",AP548),"")&amp;IF(AU548&lt;&gt;"",CONCATENATE(",",AU548),"")&amp;IF(Q548&lt;&gt;"",CONCATENATE("}",""),"")&amp;IF(OR(I548="true",I548="false",I548&lt;&gt;""), CONCATENATE(", veteran=", I548), ""),""),"")</f>
        <v>, zoneIds={1302,20,20}, veteran=false</v>
      </c>
      <c r="BE548" s="21" t="str">
        <f>IF(F548&lt;&gt;"Not in the game (anymore)",IF(A548&lt;&gt;"",", setType="&amp;G548,"")&amp;IF(J548="true",", multiTrialSet=true",""),"")</f>
        <v>, setType=LIBSETS_SETTYPE_DUNGEON</v>
      </c>
      <c r="BF548" s="21" t="str">
        <f t="shared" si="16"/>
        <v/>
      </c>
      <c r="BG548" s="21" t="str">
        <f t="shared" si="17"/>
        <v>}, --Spriggan\’s Vigor / Elan des Zweiglings   [Shipwright's Regret, Rivenspire, Rivenspire]</v>
      </c>
    </row>
    <row r="549" spans="1:59" x14ac:dyDescent="0.25">
      <c r="A549" s="5">
        <v>625</v>
      </c>
      <c r="B549" t="s">
        <v>2683</v>
      </c>
      <c r="C549" t="s">
        <v>2725</v>
      </c>
      <c r="D549" s="3">
        <f>A549</f>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33" t="s">
        <v>3355</v>
      </c>
      <c r="AC549" s="43" t="s">
        <v>3311</v>
      </c>
      <c r="AD549" s="43" t="s">
        <v>3312</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3314</v>
      </c>
      <c r="AJ549" s="43" t="s">
        <v>3314</v>
      </c>
      <c r="AK549" s="3">
        <f>IF(AND(G549&lt;&gt;"LIBSETS_SETTYPE_BATTLEGROUND",G549&lt;&gt;"LIBSETS_SETTYPE_SPECIAL"),IF(AL549&lt;&gt;"",VLOOKUP(AL549,'ESO zone constants'!$D$3:$H$4953,5,FALSE),""),"")</f>
        <v>380</v>
      </c>
      <c r="AL549" t="s">
        <v>96</v>
      </c>
      <c r="AM549" s="3" t="s">
        <v>3355</v>
      </c>
      <c r="AN549" s="43" t="s">
        <v>3313</v>
      </c>
      <c r="AO549" s="43" t="s">
        <v>3290</v>
      </c>
      <c r="AP549" s="3">
        <f>IF(AND(G549&lt;&gt;"LIBSETS_SETTYPE_BATTLEGROUND",G549&lt;&gt;"LIBSETS_SETTYPE_SPECIAL"),IF(AQ549&lt;&gt;"",VLOOKUP(AQ549,'ESO zone constants'!$D$3:$H$4953,5,FALSE),""),"")</f>
        <v>935</v>
      </c>
      <c r="AQ549" t="s">
        <v>97</v>
      </c>
      <c r="AR549" s="44" t="s">
        <v>3355</v>
      </c>
      <c r="AS549" s="43" t="s">
        <v>3313</v>
      </c>
      <c r="AT549" s="43" t="s">
        <v>3290</v>
      </c>
      <c r="AU549" s="3">
        <f>IF(AND(G549&lt;&gt;"LIBSETS_SETTYPE_BATTLEGROUND",G549&lt;&gt;"LIBSETS_SETTYPE_SPECIAL"),IF(AV549&lt;&gt;"",VLOOKUP(AV549,'ESO zone constants'!$D$3:$H$4953,5,FALSE),""),"")</f>
        <v>1282</v>
      </c>
      <c r="AV549" s="40" t="s">
        <v>2698</v>
      </c>
      <c r="AW549" s="44" t="s">
        <v>3295</v>
      </c>
      <c r="AX549" s="43"/>
      <c r="AY549" s="43"/>
      <c r="AZ549" s="94"/>
      <c r="BA549" s="37" t="s">
        <v>3258</v>
      </c>
      <c r="BB549" s="37" t="s">
        <v>3258</v>
      </c>
      <c r="BC549" s="21" t="str">
        <f>IF(A549="???","--","")&amp;IF(F549&lt;&gt;"Not in the game (anymore)",IF(A549&lt;&gt;"",CONCATENATE("[",A549,"] = {wayshrines={")&amp;IF(K549&lt;&gt;"",CONCATENATE(K549,","),"")&amp;IF(L549&lt;&gt;"",CONCATENATE(L549,","),"")&amp;IF(M549&lt;&gt;"",CONCATENATE(M549,","),"")&amp;CONCATENATE("}")&amp;IF(VALUE(N549)&gt;0,CONCATENATE(", traitsNeeded=",N549),"")&amp;CONCATENATE(", dlcId=",IF(T549&lt;&gt;"",T549,"DLC_BASE_GAME")),""),"")</f>
        <v>[625] = {wayshrines={130,491,493,}, dlcId=DLC_DEADLANDS</v>
      </c>
      <c r="BD549" s="21" t="str">
        <f>IF(F549&lt;&gt;"Not in the game (anymore)",IF(A549&lt;&gt;"",IF(Q549&lt;&gt;"",CONCATENATE(", zoneIds={",Q549),"")&amp;IF(Z549&lt;&gt;"",CONCATENATE(",",Z549),"")&amp;IF(AF549&lt;&gt;"",CONCATENATE(",",AF549),"")&amp;IF(AK549&lt;&gt;"",CONCATENATE(",",AK549),"")&amp;IF(AP549&lt;&gt;"",CONCATENATE(",",AP549),"")&amp;IF(AU549&lt;&gt;"",CONCATENATE(",",AU549),"")&amp;IF(Q549&lt;&gt;"",CONCATENATE("}",""),"")&amp;IF(OR(I549="true",I549="false",I549&lt;&gt;""), CONCATENATE(", veteran=", I549), ""),""),"")</f>
        <v>, zoneIds={347,1286,1283,380,935,1282}, veteran=false</v>
      </c>
      <c r="BE549" s="21" t="str">
        <f>IF(F549&lt;&gt;"Not in the game (anymore)",IF(A549&lt;&gt;"",", setType="&amp;G549,"")&amp;IF(J549="true",", multiTrialSet=true",""),"")</f>
        <v>, setType=LIBSETS_SETTYPE_MYTHIC</v>
      </c>
      <c r="BF549" s="21" t="str">
        <f t="shared" si="16"/>
        <v>, dropMechanic={LIBSETS_DROP_MECHANIC_OVERLAND_CHEST,LIBSETS_DROP_MECHANIC_MOB_TYPE,LIBSETS_DROP_MECHANIC_OVERLAND_WORLDBOSS,LIBSETS_DROP_MECHANIC_MOB_TYPE,LIBSETS_DROP_MECHANIC_MOB_TYPE,LIBSETS_DROP_MECHANIC_DAILY_QUEST_REWARD_COFFER}, dropMechanicNames={['en']={'Deadrats','Den of the Unmaker','Any mob','Any mob',},['de']={'Todesratten','Den of the Unmaker','Alle Gegner','Alle Gegner',},}</v>
      </c>
      <c r="BG549" s="21" t="str">
        <f t="shared" si="17"/>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A550</f>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3295</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33" t="s">
        <v>1562</v>
      </c>
      <c r="AC550" s="43" t="s">
        <v>3289</v>
      </c>
      <c r="AD550" s="43" t="s">
        <v>3289</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3355</v>
      </c>
      <c r="AN550" s="43" t="s">
        <v>3313</v>
      </c>
      <c r="AO550" s="43" t="s">
        <v>3290</v>
      </c>
      <c r="AP550" s="3">
        <f>IF(AND(G550&lt;&gt;"LIBSETS_SETTYPE_BATTLEGROUND",G550&lt;&gt;"LIBSETS_SETTYPE_SPECIAL"),IF(AQ550&lt;&gt;"",VLOOKUP(AQ550,'ESO zone constants'!$D$3:$H$4953,5,FALSE),""),"")</f>
        <v>974</v>
      </c>
      <c r="AQ550" t="s">
        <v>44</v>
      </c>
      <c r="AR550" s="44" t="s">
        <v>3292</v>
      </c>
      <c r="AS550" s="43"/>
      <c r="AT550" s="43"/>
      <c r="AU550" s="3" t="str">
        <f>IF(AND(G550&lt;&gt;"LIBSETS_SETTYPE_BATTLEGROUND",G550&lt;&gt;"LIBSETS_SETTYPE_SPECIAL"),IF(AV550&lt;&gt;"",VLOOKUP(AV550,'ESO zone constants'!$D$3:$H$4953,5,FALSE),""),"")</f>
        <v/>
      </c>
      <c r="AV550" s="40"/>
      <c r="AW550" s="44"/>
      <c r="AX550" s="43"/>
      <c r="AY550" s="43"/>
      <c r="AZ550" s="94"/>
      <c r="BA550" s="37" t="s">
        <v>3252</v>
      </c>
      <c r="BB550" s="37" t="s">
        <v>3252</v>
      </c>
      <c r="BC550" s="21" t="str">
        <f>IF(A550="???","--","")&amp;IF(F550&lt;&gt;"Not in the game (anymore)",IF(A550&lt;&gt;"",CONCATENATE("[",A550,"] = {wayshrines={")&amp;IF(K550&lt;&gt;"",CONCATENATE(K550,","),"")&amp;IF(L550&lt;&gt;"",CONCATENATE(L550,","),"")&amp;IF(M550&lt;&gt;"",CONCATENATE(M550,","),"")&amp;CONCATENATE("}")&amp;IF(VALUE(N550)&gt;0,CONCATENATE(", traitsNeeded=",N550),"")&amp;CONCATENATE(", dlcId=",IF(T550&lt;&gt;"",T550,"DLC_BASE_GAME")),""),"")</f>
        <v>[626] = {wayshrines={479,253,-1,}, dlcId=DLC_DEADLANDS</v>
      </c>
      <c r="BD550" s="21" t="str">
        <f>IF(F550&lt;&gt;"Not in the game (anymore)",IF(A550&lt;&gt;"",IF(Q550&lt;&gt;"",CONCATENATE(", zoneIds={",Q550),"")&amp;IF(Z550&lt;&gt;"",CONCATENATE(",",Z550),"")&amp;IF(AF550&lt;&gt;"",CONCATENATE(",",AF550),"")&amp;IF(AK550&lt;&gt;"",CONCATENATE(",",AK550),"")&amp;IF(AP550&lt;&gt;"",CONCATENATE(",",AP550),"")&amp;IF(AU550&lt;&gt;"",CONCATENATE(",",AU550),"")&amp;IF(Q550&lt;&gt;"",CONCATENATE("}",""),"")&amp;IF(OR(I550="true",I550="false",I550&lt;&gt;""), CONCATENATE(", veteran=", I550), ""),""),"")</f>
        <v>, zoneIds={1272,823,1228,974}, veteran=false</v>
      </c>
      <c r="BE550" s="21" t="str">
        <f>IF(F550&lt;&gt;"Not in the game (anymore)",IF(A550&lt;&gt;"",", setType="&amp;G550,"")&amp;IF(J550="true",", multiTrialSet=true",""),"")</f>
        <v>, setType=LIBSETS_SETTYPE_MYTHIC</v>
      </c>
      <c r="BF550" s="21" t="str">
        <f t="shared" si="16"/>
        <v>, dropMechanic={LIBSETS_DROP_MECHANIC_DAILY_QUEST_REWARD_COFFER,LIBSETS_DROP_MECHANIC_OVERLAND_WORLDBOSS,LIBSETS_DROP_MECHANIC_OVERLAND_CHEST,LIBSETS_DROP_MECHANIC_MOB_TYPE,LIBSETS_DROP_MECHANIC_DUNGEON_CHEST}, dropMechanicNames={['en']={'Limenauruus','Any mob',},['de']={'Limenauruus','Alle Gegner',},}</v>
      </c>
      <c r="BG550" s="21" t="str">
        <f t="shared" si="17"/>
        <v>, addTooltip={['en']='https://en.uesp.net/wiki/Online:Belharza%27s_Band',},}, --Belharza's Band / Belharzas Band   [The Deadlands, Gold Coast, Black Drake Villa, Falkreath Hold]</v>
      </c>
    </row>
    <row r="551" spans="1:59" x14ac:dyDescent="0.25">
      <c r="A551" s="5">
        <v>627</v>
      </c>
      <c r="B551" t="s">
        <v>2730</v>
      </c>
      <c r="C551" t="s">
        <v>2726</v>
      </c>
      <c r="D551" s="3">
        <f>A551</f>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3361</v>
      </c>
      <c r="X551" s="3" t="s">
        <v>3361</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33" t="s">
        <v>3306</v>
      </c>
      <c r="AC551" s="43" t="s">
        <v>3315</v>
      </c>
      <c r="AD551" s="43" t="s">
        <v>3316</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3325</v>
      </c>
      <c r="AJ551" s="43" t="s">
        <v>3325</v>
      </c>
      <c r="AK551" s="3" t="str">
        <f>IF(AND(G551&lt;&gt;"LIBSETS_SETTYPE_BATTLEGROUND",G551&lt;&gt;"LIBSETS_SETTYPE_SPECIAL"),IF(AL551&lt;&gt;"",VLOOKUP(AL551,'ESO zone constants'!$D$3:$H$4953,5,FALSE),""),"")</f>
        <v/>
      </c>
      <c r="AL551" s="40"/>
      <c r="AM551" s="3" t="s">
        <v>3355</v>
      </c>
      <c r="AN551" s="43" t="s">
        <v>3326</v>
      </c>
      <c r="AO551" s="43" t="s">
        <v>3327</v>
      </c>
      <c r="AP551" s="3" t="str">
        <f>IF(AND(G551&lt;&gt;"LIBSETS_SETTYPE_BATTLEGROUND",G551&lt;&gt;"LIBSETS_SETTYPE_SPECIAL"),IF(AQ551&lt;&gt;"",VLOOKUP(AQ551,'ESO zone constants'!$D$3:$H$4953,5,FALSE),""),"")</f>
        <v/>
      </c>
      <c r="AR551" s="44" t="s">
        <v>3355</v>
      </c>
      <c r="AS551" s="43" t="s">
        <v>3328</v>
      </c>
      <c r="AT551" s="43" t="s">
        <v>3328</v>
      </c>
      <c r="AU551" s="3" t="str">
        <f>IF(AND(G551&lt;&gt;"LIBSETS_SETTYPE_BATTLEGROUND",G551&lt;&gt;"LIBSETS_SETTYPE_SPECIAL"),IF(AV551&lt;&gt;"",VLOOKUP(AV551,'ESO zone constants'!$D$3:$H$4953,5,FALSE),""),"")</f>
        <v/>
      </c>
      <c r="AW551" s="44"/>
      <c r="AX551" s="43"/>
      <c r="AY551" s="43"/>
      <c r="AZ551" s="94"/>
      <c r="BA551" s="37" t="s">
        <v>3360</v>
      </c>
      <c r="BB551" s="37" t="s">
        <v>3360</v>
      </c>
      <c r="BC551" s="21" t="str">
        <f>IF(A551="???","--","")&amp;IF(F551&lt;&gt;"Not in the game (anymore)",IF(A551&lt;&gt;"",CONCATENATE("[",A551,"] = {wayshrines={")&amp;IF(K551&lt;&gt;"",CONCATENATE(K551,","),"")&amp;IF(L551&lt;&gt;"",CONCATENATE(L551,","),"")&amp;IF(M551&lt;&gt;"",CONCATENATE(M551,","),"")&amp;CONCATENATE("}")&amp;IF(VALUE(N551)&gt;0,CONCATENATE(", traitsNeeded=",N551),"")&amp;CONCATENATE(", dlcId=",IF(T551&lt;&gt;"",T551,"DLC_BASE_GAME")),""),"")</f>
        <v>[627] = {wayshrines={479,458,75,}, dlcId=DLC_DEADLANDS</v>
      </c>
      <c r="BD551" s="21" t="str">
        <f>IF(F551&lt;&gt;"Not in the game (anymore)",IF(A551&lt;&gt;"",IF(Q551&lt;&gt;"",CONCATENATE(", zoneIds={",Q551),"")&amp;IF(Z551&lt;&gt;"",CONCATENATE(",",Z551),"")&amp;IF(AF551&lt;&gt;"",CONCATENATE(",",AF551),"")&amp;IF(AK551&lt;&gt;"",CONCATENATE(",",AK551),"")&amp;IF(AP551&lt;&gt;"",CONCATENATE(",",AP551),"")&amp;IF(AU551&lt;&gt;"",CONCATENATE(",",AU551),"")&amp;IF(Q551&lt;&gt;"",CONCATENATE("}",""),"")&amp;IF(OR(I551="true",I551="false",I551&lt;&gt;""), CONCATENATE(", veteran=", I551), ""),""),"")</f>
        <v>, zoneIds={1272,1261,41}, veteran=false</v>
      </c>
      <c r="BE551" s="21" t="str">
        <f>IF(F551&lt;&gt;"Not in the game (anymore)",IF(A551&lt;&gt;"",", setType="&amp;G551,"")&amp;IF(J551="true",", multiTrialSet=true",""),"")</f>
        <v>, setType=LIBSETS_SETTYPE_MYTHIC</v>
      </c>
      <c r="BF551" s="21" t="str">
        <f t="shared" si="16"/>
        <v>, dropMechanic={LIBSETS_DROP_MECHANIC_MONSTER_NAME,LIBSETS_DROP_MECHANIC_OVERLAND_LOOT,LIBSETS_DROP_MECHANIC_OVERLAND_WORLDBOSS,LIBSETS_DROP_MECHANIC_MOB_TYPE,LIBSETS_DROP_MECHANIC_MOB_TYPE}, dropMechanicNames={['en']={'The Abomination Cradle','Safeboxes','Shivering Shrine','Clanfear','Dremora',},['de']={'The Abomination Cradle','Wertkasetten','Shivering Shrine','Klanban','Dremora',},}</v>
      </c>
      <c r="BG551" s="21" t="str">
        <f t="shared" si="17"/>
        <v>, addTooltip={['en']='https://en.uesp.net/wiki/Online:Spaulder_of_Ruin',},}, --Spaulder of Ruin / Schulterbänder des Untergangs   [The Deadlands, Blackwood, Stonefalls]</v>
      </c>
    </row>
    <row r="552" spans="1:59" x14ac:dyDescent="0.25">
      <c r="A552" s="76">
        <v>629</v>
      </c>
      <c r="B552" t="s">
        <v>2765</v>
      </c>
      <c r="C552" t="s">
        <v>2741</v>
      </c>
      <c r="D552" s="3">
        <f>A552</f>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IF(A552="???","--","")&amp;IF(F552&lt;&gt;"Not in the game (anymore)",IF(A552&lt;&gt;"",CONCATENATE("[",A552,"] = {wayshrines={")&amp;IF(K552&lt;&gt;"",CONCATENATE(K552,","),"")&amp;IF(L552&lt;&gt;"",CONCATENATE(L552,","),"")&amp;IF(M552&lt;&gt;"",CONCATENATE(M552,","),"")&amp;CONCATENATE("}")&amp;IF(VALUE(N552)&gt;0,CONCATENATE(", traitsNeeded=",N552),"")&amp;CONCATENATE(", dlcId=",IF(T552&lt;&gt;"",T552,"DLC_BASE_GAME")),""),"")</f>
        <v>[629] = {wayshrines={-1,-1,-1,}, dlcId=DLC_ASCENDING_TIDE</v>
      </c>
      <c r="BD552" s="21" t="str">
        <f>IF(F552&lt;&gt;"Not in the game (anymore)",IF(A552&lt;&gt;"",IF(Q552&lt;&gt;"",CONCATENATE(", zoneIds={",Q552),"")&amp;IF(Z552&lt;&gt;"",CONCATENATE(",",Z552),"")&amp;IF(AF552&lt;&gt;"",CONCATENATE(",",AF552),"")&amp;IF(AK552&lt;&gt;"",CONCATENATE(",",AK552),"")&amp;IF(AP552&lt;&gt;"",CONCATENATE(",",AP552),"")&amp;IF(AU552&lt;&gt;"",CONCATENATE(",",AU552),"")&amp;IF(Q552&lt;&gt;"",CONCATENATE("}",""),"")&amp;IF(OR(I552="true",I552="false",I552&lt;&gt;""), CONCATENATE(", veteran=", I552), ""),""),"")</f>
        <v>, zoneIds={181}, veteran=false</v>
      </c>
      <c r="BE552" s="21" t="str">
        <f>IF(F552&lt;&gt;"Not in the game (anymore)",IF(A552&lt;&gt;"",", setType="&amp;G552,"")&amp;IF(J552="true",", multiTrialSet=true",""),"")</f>
        <v>, setType=LIBSETS_SETTYPE_CYRODIIL</v>
      </c>
      <c r="BF552" s="21" t="str">
        <f t="shared" si="16"/>
        <v>, dropMechanic={LIBSETS_DROP_MECHANIC_MAIL_PVP_REWARDS_FOR_THE_WORTHY}</v>
      </c>
      <c r="BG552" s="21" t="str">
        <f t="shared" si="17"/>
        <v>}, --Rallying Cry / Schlachtruf   [Cyrodiil]</v>
      </c>
    </row>
    <row r="553" spans="1:59" x14ac:dyDescent="0.25">
      <c r="A553" s="76">
        <v>630</v>
      </c>
      <c r="B553" t="s">
        <v>2766</v>
      </c>
      <c r="C553" t="s">
        <v>2742</v>
      </c>
      <c r="D553" s="3">
        <f>A553</f>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IF(A553="???","--","")&amp;IF(F553&lt;&gt;"Not in the game (anymore)",IF(A553&lt;&gt;"",CONCATENATE("[",A553,"] = {wayshrines={")&amp;IF(K553&lt;&gt;"",CONCATENATE(K553,","),"")&amp;IF(L553&lt;&gt;"",CONCATENATE(L553,","),"")&amp;IF(M553&lt;&gt;"",CONCATENATE(M553,","),"")&amp;CONCATENATE("}")&amp;IF(VALUE(N553)&gt;0,CONCATENATE(", traitsNeeded=",N553),"")&amp;CONCATENATE(", dlcId=",IF(T553&lt;&gt;"",T553,"DLC_BASE_GAME")),""),"")</f>
        <v>[630] = {wayshrines={-1,-1,-1,}, dlcId=DLC_ASCENDING_TIDE</v>
      </c>
      <c r="BD553" s="21" t="str">
        <f>IF(F553&lt;&gt;"Not in the game (anymore)",IF(A553&lt;&gt;"",IF(Q553&lt;&gt;"",CONCATENATE(", zoneIds={",Q553),"")&amp;IF(Z553&lt;&gt;"",CONCATENATE(",",Z553),"")&amp;IF(AF553&lt;&gt;"",CONCATENATE(",",AF553),"")&amp;IF(AK553&lt;&gt;"",CONCATENATE(",",AK553),"")&amp;IF(AP553&lt;&gt;"",CONCATENATE(",",AP553),"")&amp;IF(AU553&lt;&gt;"",CONCATENATE(",",AU553),"")&amp;IF(Q553&lt;&gt;"",CONCATENATE("}",""),"")&amp;IF(OR(I553="true",I553="false",I553&lt;&gt;""), CONCATENATE(", veteran=", I553), ""),""),"")</f>
        <v>, zoneIds={181}, veteran=false</v>
      </c>
      <c r="BE553" s="21" t="str">
        <f>IF(F553&lt;&gt;"Not in the game (anymore)",IF(A553&lt;&gt;"",", setType="&amp;G553,"")&amp;IF(J553="true",", multiTrialSet=true",""),"")</f>
        <v>, setType=LIBSETS_SETTYPE_CYRODIIL</v>
      </c>
      <c r="BF553" s="21" t="str">
        <f t="shared" si="16"/>
        <v>, dropMechanic={LIBSETS_DROP_MECHANIC_MAIL_PVP_REWARDS_FOR_THE_WORTHY}</v>
      </c>
      <c r="BG553" s="21" t="str">
        <f t="shared" si="17"/>
        <v>}, --Hew and Sunder  / Kappspalter   [Cyrodiil]</v>
      </c>
    </row>
    <row r="554" spans="1:59" x14ac:dyDescent="0.25">
      <c r="A554" s="76">
        <v>631</v>
      </c>
      <c r="B554" t="s">
        <v>2767</v>
      </c>
      <c r="C554" t="s">
        <v>2743</v>
      </c>
      <c r="D554" s="3">
        <f>A554</f>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IF(A554="???","--","")&amp;IF(F554&lt;&gt;"Not in the game (anymore)",IF(A554&lt;&gt;"",CONCATENATE("[",A554,"] = {wayshrines={")&amp;IF(K554&lt;&gt;"",CONCATENATE(K554,","),"")&amp;IF(L554&lt;&gt;"",CONCATENATE(L554,","),"")&amp;IF(M554&lt;&gt;"",CONCATENATE(M554,","),"")&amp;CONCATENATE("}")&amp;IF(VALUE(N554)&gt;0,CONCATENATE(", traitsNeeded=",N554),"")&amp;CONCATENATE(", dlcId=",IF(T554&lt;&gt;"",T554,"DLC_BASE_GAME")),""),"")</f>
        <v>[631] = {wayshrines={-1,-1,-1,}, dlcId=DLC_ASCENDING_TIDE</v>
      </c>
      <c r="BD554" s="21" t="str">
        <f>IF(F554&lt;&gt;"Not in the game (anymore)",IF(A554&lt;&gt;"",IF(Q554&lt;&gt;"",CONCATENATE(", zoneIds={",Q554),"")&amp;IF(Z554&lt;&gt;"",CONCATENATE(",",Z554),"")&amp;IF(AF554&lt;&gt;"",CONCATENATE(",",AF554),"")&amp;IF(AK554&lt;&gt;"",CONCATENATE(",",AK554),"")&amp;IF(AP554&lt;&gt;"",CONCATENATE(",",AP554),"")&amp;IF(AU554&lt;&gt;"",CONCATENATE(",",AU554),"")&amp;IF(Q554&lt;&gt;"",CONCATENATE("}",""),"")&amp;IF(OR(I554="true",I554="false",I554&lt;&gt;""), CONCATENATE(", veteran=", I554), ""),""),"")</f>
        <v>, zoneIds={181}, veteran=false</v>
      </c>
      <c r="BE554" s="21" t="str">
        <f>IF(F554&lt;&gt;"Not in the game (anymore)",IF(A554&lt;&gt;"",", setType="&amp;G554,"")&amp;IF(J554="true",", multiTrialSet=true",""),"")</f>
        <v>, setType=LIBSETS_SETTYPE_CYRODIIL</v>
      </c>
      <c r="BF554" s="21" t="str">
        <f t="shared" si="16"/>
        <v>, dropMechanic={LIBSETS_DROP_MECHANIC_MAIL_PVP_REWARDS_FOR_THE_WORTHY}</v>
      </c>
      <c r="BG554" s="21" t="str">
        <f t="shared" si="17"/>
        <v>}, --Enervating Aura  / Enervierende Aura   [Cyrodiil]</v>
      </c>
    </row>
    <row r="555" spans="1:59" x14ac:dyDescent="0.25">
      <c r="A555" s="76">
        <v>632</v>
      </c>
      <c r="B555" t="s">
        <v>2738</v>
      </c>
      <c r="C555" t="s">
        <v>2738</v>
      </c>
      <c r="D555" s="3">
        <f>A555</f>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41"/>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IF(A555="???","--","")&amp;IF(F555&lt;&gt;"Not in the game (anymore)",IF(A555&lt;&gt;"",CONCATENATE("[",A555,"] = {wayshrines={")&amp;IF(K555&lt;&gt;"",CONCATENATE(K555,","),"")&amp;IF(L555&lt;&gt;"",CONCATENATE(L555,","),"")&amp;IF(M555&lt;&gt;"",CONCATENATE(M555,","),"")&amp;CONCATENATE("}")&amp;IF(VALUE(N555)&gt;0,CONCATENATE(", traitsNeeded=",N555),"")&amp;CONCATENATE(", dlcId=",IF(T555&lt;&gt;"",T555,"DLC_BASE_GAME")),""),"")</f>
        <v>[632] = {wayshrines={497,497,497,}, dlcId=DLC_ASCENDING_TIDE</v>
      </c>
      <c r="BD555" s="21" t="str">
        <f>IF(F555&lt;&gt;"Not in the game (anymore)",IF(A555&lt;&gt;"",IF(Q555&lt;&gt;"",CONCATENATE(", zoneIds={",Q555),"")&amp;IF(Z555&lt;&gt;"",CONCATENATE(",",Z555),"")&amp;IF(AF555&lt;&gt;"",CONCATENATE(",",AF555),"")&amp;IF(AK555&lt;&gt;"",CONCATENATE(",",AK555),"")&amp;IF(AP555&lt;&gt;"",CONCATENATE(",",AP555),"")&amp;IF(AU555&lt;&gt;"",CONCATENATE(",",AU555),"")&amp;IF(Q555&lt;&gt;"",CONCATENATE("}",""),"")&amp;IF(OR(I555="true",I555="false",I555&lt;&gt;""), CONCATENATE(", veteran=", I555), ""),""),"")</f>
        <v>, zoneIds={1301,1011,1011}, veteran={[EQUIP_TYPE_HEAD]=true, [EQUIP_TYPE_SHOULDERS]=false}</v>
      </c>
      <c r="BE555" s="21" t="str">
        <f>IF(F555&lt;&gt;"Not in the game (anymore)",IF(A555&lt;&gt;"",", setType="&amp;G555,"")&amp;IF(J555="true",", multiTrialSet=true",""),"")</f>
        <v>, setType=LIBSETS_SETTYPE_MONSTER</v>
      </c>
      <c r="BF555" s="21" t="str">
        <f t="shared" si="16"/>
        <v>, dropMechanic={LIBSETS_DROP_MECHANIC_MONSTER_NAME}, dropMechanicNames={['en']={'Varallion',},['de']={'Varallion',},}</v>
      </c>
      <c r="BG555" s="21" t="str">
        <f t="shared" si="17"/>
        <v>}, --Kargaeda / Kargaeda   [Coral Aerie, Summerset, Summerset]</v>
      </c>
    </row>
    <row r="556" spans="1:59" x14ac:dyDescent="0.25">
      <c r="A556" s="76">
        <v>633</v>
      </c>
      <c r="B556" t="s">
        <v>2740</v>
      </c>
      <c r="C556" t="s">
        <v>2740</v>
      </c>
      <c r="D556" s="3">
        <f>A556</f>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41"/>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IF(A556="???","--","")&amp;IF(F556&lt;&gt;"Not in the game (anymore)",IF(A556&lt;&gt;"",CONCATENATE("[",A556,"] = {wayshrines={")&amp;IF(K556&lt;&gt;"",CONCATENATE(K556,","),"")&amp;IF(L556&lt;&gt;"",CONCATENATE(L556,","),"")&amp;IF(M556&lt;&gt;"",CONCATENATE(M556,","),"")&amp;CONCATENATE("}")&amp;IF(VALUE(N556)&gt;0,CONCATENATE(", traitsNeeded=",N556),"")&amp;CONCATENATE(", dlcId=",IF(T556&lt;&gt;"",T556,"DLC_BASE_GAME")),""),"")</f>
        <v>[633] = {wayshrines={498,498,498,}, dlcId=DLC_ASCENDING_TIDE</v>
      </c>
      <c r="BD556" s="21" t="str">
        <f>IF(F556&lt;&gt;"Not in the game (anymore)",IF(A556&lt;&gt;"",IF(Q556&lt;&gt;"",CONCATENATE(", zoneIds={",Q556),"")&amp;IF(Z556&lt;&gt;"",CONCATENATE(",",Z556),"")&amp;IF(AF556&lt;&gt;"",CONCATENATE(",",AF556),"")&amp;IF(AK556&lt;&gt;"",CONCATENATE(",",AK556),"")&amp;IF(AP556&lt;&gt;"",CONCATENATE(",",AP556),"")&amp;IF(AU556&lt;&gt;"",CONCATENATE(",",AU556),"")&amp;IF(Q556&lt;&gt;"",CONCATENATE("}",""),"")&amp;IF(OR(I556="true",I556="false",I556&lt;&gt;""), CONCATENATE(", veteran=", I556), ""),""),"")</f>
        <v>, zoneIds={1302,20,20}, veteran={[EQUIP_TYPE_HEAD]=true, [EQUIP_TYPE_SHOULDERS]=false}</v>
      </c>
      <c r="BE556" s="21" t="str">
        <f>IF(F556&lt;&gt;"Not in the game (anymore)",IF(A556&lt;&gt;"",", setType="&amp;G556,"")&amp;IF(J556="true",", multiTrialSet=true",""),"")</f>
        <v>, setType=LIBSETS_SETTYPE_MONSTER</v>
      </c>
      <c r="BF556" s="21" t="str">
        <f t="shared" si="16"/>
        <v>, dropMechanic={LIBSETS_DROP_MECHANIC_MONSTER_NAME}, dropMechanicNames={['en']={'Nazaray ',},['de']={'Nazaray ',},}</v>
      </c>
      <c r="BG556" s="21" t="str">
        <f t="shared" si="17"/>
        <v>}, --Nazaray  / Nazaray    [Shipwright's Regret, Rivenspire, Rivenspire]</v>
      </c>
    </row>
    <row r="557" spans="1:59" x14ac:dyDescent="0.25">
      <c r="A557" s="76">
        <v>634</v>
      </c>
      <c r="B557" t="s">
        <v>2744</v>
      </c>
      <c r="C557" t="s">
        <v>2744</v>
      </c>
      <c r="D557" s="3">
        <f>A557</f>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33"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IF(A557="???","--","")&amp;IF(F557&lt;&gt;"Not in the game (anymore)",IF(A557&lt;&gt;"",CONCATENATE("[",A557,"] = {wayshrines={")&amp;IF(K557&lt;&gt;"",CONCATENATE(K557,","),"")&amp;IF(L557&lt;&gt;"",CONCATENATE(L557,","),"")&amp;IF(M557&lt;&gt;"",CONCATENATE(M557,","),"")&amp;CONCATENATE("}")&amp;IF(VALUE(N557)&gt;0,CONCATENATE(", traitsNeeded=",N557),"")&amp;CONCATENATE(", dlcId=",IF(T557&lt;&gt;"",T557,"DLC_BASE_GAME")),""),"")</f>
        <v>[634] = {wayshrines={-1,-1,-1,}, dlcId=DLC_ASCENDING_TIDE</v>
      </c>
      <c r="BD557" s="21" t="str">
        <f>IF(F557&lt;&gt;"Not in the game (anymore)",IF(A557&lt;&gt;"",IF(Q557&lt;&gt;"",CONCATENATE(", zoneIds={",Q557),"")&amp;IF(Z557&lt;&gt;"",CONCATENATE(",",Z557),"")&amp;IF(AF557&lt;&gt;"",CONCATENATE(",",AF557),"")&amp;IF(AK557&lt;&gt;"",CONCATENATE(",",AK557),"")&amp;IF(AP557&lt;&gt;"",CONCATENATE(",",AP557),"")&amp;IF(AU557&lt;&gt;"",CONCATENATE(",",AU557),"")&amp;IF(Q557&lt;&gt;"",CONCATENATE("}",""),"")&amp;IF(OR(I557="true",I557="false",I557&lt;&gt;""), CONCATENATE(", veteran=", I557), ""),""),"")</f>
        <v>, zoneIds={584,643}, veteran=false</v>
      </c>
      <c r="BE557" s="21" t="str">
        <f>IF(F557&lt;&gt;"Not in the game (anymore)",IF(A557&lt;&gt;"",", setType="&amp;G557,"")&amp;IF(J557="true",", multiTrialSet=true",""),"")</f>
        <v>, setType=LIBSETS_SETTYPE_IMPERIALCITY_MONSTER</v>
      </c>
      <c r="BF557" s="21" t="str">
        <f t="shared" si="16"/>
        <v>, dropMechanic={LIBSETS_DROP_MECHANIC_MONSTER_NAME,LIBSETS_DROP_MECHANIC_TELVAR_EQUIPMENT_LOCKBOX_MERCHANT}, dropMechanicNames={['en']={'Nunatak (Memorial district, north)',},['de']={'Nunatak (Gedenkbezirk, Norden)',},}</v>
      </c>
      <c r="BG557" s="21" t="str">
        <f t="shared" si="17"/>
        <v>}, --Nunatak / Nunatak   [Imperial City, Imperial Sewers]</v>
      </c>
    </row>
    <row r="558" spans="1:59" x14ac:dyDescent="0.25">
      <c r="A558" s="76">
        <v>635</v>
      </c>
      <c r="B558" t="s">
        <v>2768</v>
      </c>
      <c r="C558" t="s">
        <v>2745</v>
      </c>
      <c r="D558" s="3">
        <f>A558</f>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33"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IF(A558="???","--","")&amp;IF(F558&lt;&gt;"Not in the game (anymore)",IF(A558&lt;&gt;"",CONCATENATE("[",A558,"] = {wayshrines={")&amp;IF(K558&lt;&gt;"",CONCATENATE(K558,","),"")&amp;IF(L558&lt;&gt;"",CONCATENATE(L558,","),"")&amp;IF(M558&lt;&gt;"",CONCATENATE(M558,","),"")&amp;CONCATENATE("}")&amp;IF(VALUE(N558)&gt;0,CONCATENATE(", traitsNeeded=",N558),"")&amp;CONCATENATE(", dlcId=",IF(T558&lt;&gt;"",T558,"DLC_BASE_GAME")),""),"")</f>
        <v>[635] = {wayshrines={-1,-1,-1,}, dlcId=DLC_ASCENDING_TIDE</v>
      </c>
      <c r="BD558" s="21" t="str">
        <f>IF(F558&lt;&gt;"Not in the game (anymore)",IF(A558&lt;&gt;"",IF(Q558&lt;&gt;"",CONCATENATE(", zoneIds={",Q558),"")&amp;IF(Z558&lt;&gt;"",CONCATENATE(",",Z558),"")&amp;IF(AF558&lt;&gt;"",CONCATENATE(",",AF558),"")&amp;IF(AK558&lt;&gt;"",CONCATENATE(",",AK558),"")&amp;IF(AP558&lt;&gt;"",CONCATENATE(",",AP558),"")&amp;IF(AU558&lt;&gt;"",CONCATENATE(",",AU558),"")&amp;IF(Q558&lt;&gt;"",CONCATENATE("}",""),"")&amp;IF(OR(I558="true",I558="false",I558&lt;&gt;""), CONCATENATE(", veteran=", I558), ""),""),"")</f>
        <v>, zoneIds={584,643}, veteran=false</v>
      </c>
      <c r="BE558" s="21" t="str">
        <f>IF(F558&lt;&gt;"Not in the game (anymore)",IF(A558&lt;&gt;"",", setType="&amp;G558,"")&amp;IF(J558="true",", multiTrialSet=true",""),"")</f>
        <v>, setType=LIBSETS_SETTYPE_IMPERIALCITY_MONSTER</v>
      </c>
      <c r="BF558" s="21" t="str">
        <f t="shared" si="16"/>
        <v>, dropMechanic={LIBSETS_DROP_MECHANIC_MONSTER_NAME,LIBSETS_DROP_MECHANIC_TELVAR_EQUIPMENT_LOCKBOX_MERCHANT}, dropMechanicNames={['en']={'Fürstin Malygda (Aboretum, south-east)',},['de']={'Lady Malydga (Arboretum, Süd-Osten)',},}</v>
      </c>
      <c r="BG558" s="21" t="str">
        <f t="shared" si="17"/>
        <v>}, --Lady Malydga / Fürstin Malygda   [Imperial City, Imperial Sewers]</v>
      </c>
    </row>
    <row r="559" spans="1:59" x14ac:dyDescent="0.25">
      <c r="A559" s="76">
        <v>636</v>
      </c>
      <c r="B559" t="s">
        <v>2746</v>
      </c>
      <c r="C559" t="s">
        <v>2746</v>
      </c>
      <c r="D559" s="3">
        <f>A559</f>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33"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IF(A559="???","--","")&amp;IF(F559&lt;&gt;"Not in the game (anymore)",IF(A559&lt;&gt;"",CONCATENATE("[",A559,"] = {wayshrines={")&amp;IF(K559&lt;&gt;"",CONCATENATE(K559,","),"")&amp;IF(L559&lt;&gt;"",CONCATENATE(L559,","),"")&amp;IF(M559&lt;&gt;"",CONCATENATE(M559,","),"")&amp;CONCATENATE("}")&amp;IF(VALUE(N559)&gt;0,CONCATENATE(", traitsNeeded=",N559),"")&amp;CONCATENATE(", dlcId=",IF(T559&lt;&gt;"",T559,"DLC_BASE_GAME")),""),"")</f>
        <v>[636] = {wayshrines={-1,-1,-1,}, dlcId=DLC_ASCENDING_TIDE</v>
      </c>
      <c r="BD559" s="21" t="str">
        <f>IF(F559&lt;&gt;"Not in the game (anymore)",IF(A559&lt;&gt;"",IF(Q559&lt;&gt;"",CONCATENATE(", zoneIds={",Q559),"")&amp;IF(Z559&lt;&gt;"",CONCATENATE(",",Z559),"")&amp;IF(AF559&lt;&gt;"",CONCATENATE(",",AF559),"")&amp;IF(AK559&lt;&gt;"",CONCATENATE(",",AK559),"")&amp;IF(AP559&lt;&gt;"",CONCATENATE(",",AP559),"")&amp;IF(AU559&lt;&gt;"",CONCATENATE(",",AU559),"")&amp;IF(Q559&lt;&gt;"",CONCATENATE("}",""),"")&amp;IF(OR(I559="true",I559="false",I559&lt;&gt;""), CONCATENATE(", veteran=", I559), ""),""),"")</f>
        <v>, zoneIds={584,643}, veteran=false</v>
      </c>
      <c r="BE559" s="21" t="str">
        <f>IF(F559&lt;&gt;"Not in the game (anymore)",IF(A559&lt;&gt;"",", setType="&amp;G559,"")&amp;IF(J559="true",", multiTrialSet=true",""),"")</f>
        <v>, setType=LIBSETS_SETTYPE_IMPERIALCITY_MONSTER</v>
      </c>
      <c r="BF559" s="21" t="str">
        <f t="shared" si="16"/>
        <v>, dropMechanic={LIBSETS_DROP_MECHANIC_MONSTER_NAME,LIBSETS_DROP_MECHANIC_TELVAR_EQUIPMENT_LOCKBOX_MERCHANT}, dropMechanicNames={['en']={'Baron Thirsk Nobles district, south-west)',},['de']={'Baron Thirsk (Adelsbezirk, Süd-Westen)',},}</v>
      </c>
      <c r="BG559" s="21" t="str">
        <f t="shared" si="17"/>
        <v>}, --Baron Thirsk / Baron Thirsk   [Imperial City, Imperial Sewers]</v>
      </c>
    </row>
    <row r="560" spans="1:59" x14ac:dyDescent="0.25">
      <c r="A560" s="80" t="s">
        <v>1339</v>
      </c>
      <c r="B560" s="81" t="s">
        <v>2509</v>
      </c>
      <c r="C560" t="s">
        <v>2508</v>
      </c>
      <c r="D560" s="3" t="str">
        <f>A560</f>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IF(A560="???","--","")&amp;IF(F560&lt;&gt;"Not in the game (anymore)",IF(A560&lt;&gt;"",CONCATENATE("[",A560,"] = {wayshrines={")&amp;IF(K560&lt;&gt;"",CONCATENATE(K560,","),"")&amp;IF(L560&lt;&gt;"",CONCATENATE(L560,","),"")&amp;IF(M560&lt;&gt;"",CONCATENATE(M560,","),"")&amp;CONCATENATE("}")&amp;IF(VALUE(N560)&gt;0,CONCATENATE(", traitsNeeded=",N560),"")&amp;CONCATENATE(", dlcId=",IF(T560&lt;&gt;"",T560,"DLC_BASE_GAME")),""),"")</f>
        <v>--[???] = {wayshrines={}, dlcId=DLC_BASE_GAME</v>
      </c>
      <c r="BD560" s="21" t="str">
        <f>IF(F560&lt;&gt;"Not in the game (anymore)",IF(A560&lt;&gt;"",IF(Q560&lt;&gt;"",CONCATENATE(", zoneIds={",Q560),"")&amp;IF(Z560&lt;&gt;"",CONCATENATE(",",Z560),"")&amp;IF(AF560&lt;&gt;"",CONCATENATE(",",AF560),"")&amp;IF(AK560&lt;&gt;"",CONCATENATE(",",AK560),"")&amp;IF(AP560&lt;&gt;"",CONCATENATE(",",AP560),"")&amp;IF(AU560&lt;&gt;"",CONCATENATE(",",AU560),"")&amp;IF(Q560&lt;&gt;"",CONCATENATE("}",""),"")&amp;IF(OR(I560="true",I560="false",I560&lt;&gt;""), CONCATENATE(", veteran=", I560), ""),""),"")</f>
        <v>, veteran=false</v>
      </c>
      <c r="BE560" s="21" t="str">
        <f>IF(F560&lt;&gt;"Not in the game (anymore)",IF(A560&lt;&gt;"",", setType="&amp;G560,"")&amp;IF(J560="true",", multiTrialSet=true",""),"")</f>
        <v>, setType=</v>
      </c>
      <c r="BF560" s="21" t="str">
        <f t="shared" si="16"/>
        <v/>
      </c>
      <c r="BG560" s="21" t="str">
        <f t="shared" si="17"/>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9" t="s">
        <v>1682</v>
      </c>
      <c r="B1" s="99"/>
      <c r="C1" s="99"/>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0" t="s">
        <v>2756</v>
      </c>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1"/>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786" sqref="D78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2" t="s">
        <v>2755</v>
      </c>
      <c r="B1" s="102"/>
      <c r="C1" s="102"/>
      <c r="D1" s="102"/>
      <c r="E1" s="102"/>
      <c r="F1" s="102"/>
      <c r="G1" s="102"/>
      <c r="H1" s="102"/>
      <c r="I1" s="102"/>
      <c r="J1" s="102"/>
      <c r="K1" s="102"/>
      <c r="L1" s="102"/>
      <c r="M1" s="102"/>
      <c r="N1" s="102"/>
    </row>
    <row r="2" spans="1:14" x14ac:dyDescent="0.25">
      <c r="A2" s="1" t="s">
        <v>1373</v>
      </c>
      <c r="B2" s="1" t="s">
        <v>1385</v>
      </c>
      <c r="C2" s="1" t="s">
        <v>1493</v>
      </c>
      <c r="D2" s="1" t="s">
        <v>1494</v>
      </c>
      <c r="E2" s="1" t="s">
        <v>1603</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1498</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1416</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1417</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1721</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2440</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2417</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1390</v>
      </c>
      <c r="E683" t="str">
        <f>IF(ISNA(MATCH(A683,'ESO zone constants'!$A$3:$A$9952,0)),"","X")</f>
        <v>X</v>
      </c>
    </row>
    <row r="684" spans="1:5" x14ac:dyDescent="0.25">
      <c r="A684">
        <v>1088</v>
      </c>
      <c r="B684">
        <v>682</v>
      </c>
      <c r="C684">
        <v>1086</v>
      </c>
      <c r="D684" t="s">
        <v>1418</v>
      </c>
      <c r="E684" t="str">
        <f>IF(ISNA(MATCH(A684,'ESO zone constants'!$A$3:$A$9952,0)),"","X")</f>
        <v>X</v>
      </c>
    </row>
    <row r="685" spans="1:5" x14ac:dyDescent="0.25">
      <c r="A685">
        <v>1089</v>
      </c>
      <c r="B685">
        <v>683</v>
      </c>
      <c r="C685">
        <v>1086</v>
      </c>
      <c r="D685" t="s">
        <v>1391</v>
      </c>
      <c r="E685" t="str">
        <f>IF(ISNA(MATCH(A685,'ESO zone constants'!$A$3:$A$9952,0)),"","X")</f>
        <v>X</v>
      </c>
    </row>
    <row r="686" spans="1:5" x14ac:dyDescent="0.25">
      <c r="A686">
        <v>1090</v>
      </c>
      <c r="B686">
        <v>684</v>
      </c>
      <c r="C686">
        <v>1086</v>
      </c>
      <c r="D686" t="s">
        <v>1392</v>
      </c>
      <c r="E686" t="str">
        <f>IF(ISNA(MATCH(A686,'ESO zone constants'!$A$3:$A$9952,0)),"","X")</f>
        <v>X</v>
      </c>
    </row>
    <row r="687" spans="1:5" x14ac:dyDescent="0.25">
      <c r="A687">
        <v>1091</v>
      </c>
      <c r="B687">
        <v>685</v>
      </c>
      <c r="C687">
        <v>1086</v>
      </c>
      <c r="D687" t="s">
        <v>1393</v>
      </c>
      <c r="E687" t="str">
        <f>IF(ISNA(MATCH(A687,'ESO zone constants'!$A$3:$A$9952,0)),"","X")</f>
        <v>X</v>
      </c>
    </row>
    <row r="688" spans="1:5" x14ac:dyDescent="0.25">
      <c r="A688">
        <v>1092</v>
      </c>
      <c r="B688">
        <v>686</v>
      </c>
      <c r="C688">
        <v>1086</v>
      </c>
      <c r="D688" t="s">
        <v>1394</v>
      </c>
      <c r="E688" t="str">
        <f>IF(ISNA(MATCH(A688,'ESO zone constants'!$A$3:$A$9952,0)),"","X")</f>
        <v>X</v>
      </c>
    </row>
    <row r="689" spans="1:5" x14ac:dyDescent="0.25">
      <c r="A689">
        <v>1094</v>
      </c>
      <c r="B689">
        <v>687</v>
      </c>
      <c r="C689">
        <v>1086</v>
      </c>
      <c r="D689" t="s">
        <v>1395</v>
      </c>
      <c r="E689" t="str">
        <f>IF(ISNA(MATCH(A689,'ESO zone constants'!$A$3:$A$9952,0)),"","X")</f>
        <v>X</v>
      </c>
    </row>
    <row r="690" spans="1:5" x14ac:dyDescent="0.25">
      <c r="A690">
        <v>1095</v>
      </c>
      <c r="B690">
        <v>688</v>
      </c>
      <c r="C690">
        <v>1086</v>
      </c>
      <c r="D690" t="s">
        <v>1396</v>
      </c>
      <c r="E690" t="str">
        <f>IF(ISNA(MATCH(A690,'ESO zone constants'!$A$3:$A$9952,0)),"","X")</f>
        <v>X</v>
      </c>
    </row>
    <row r="691" spans="1:5" x14ac:dyDescent="0.25">
      <c r="A691">
        <v>1096</v>
      </c>
      <c r="B691">
        <v>689</v>
      </c>
      <c r="C691">
        <v>1086</v>
      </c>
      <c r="D691" t="s">
        <v>1397</v>
      </c>
      <c r="E691" t="str">
        <f>IF(ISNA(MATCH(A691,'ESO zone constants'!$A$3:$A$9952,0)),"","X")</f>
        <v>X</v>
      </c>
    </row>
    <row r="692" spans="1:5" x14ac:dyDescent="0.25">
      <c r="A692">
        <v>1097</v>
      </c>
      <c r="B692">
        <v>690</v>
      </c>
      <c r="C692">
        <v>1086</v>
      </c>
      <c r="D692" t="s">
        <v>1398</v>
      </c>
      <c r="E692" t="str">
        <f>IF(ISNA(MATCH(A692,'ESO zone constants'!$A$3:$A$9952,0)),"","X")</f>
        <v>X</v>
      </c>
    </row>
    <row r="693" spans="1:5" x14ac:dyDescent="0.25">
      <c r="A693">
        <v>1098</v>
      </c>
      <c r="B693">
        <v>691</v>
      </c>
      <c r="C693">
        <v>1086</v>
      </c>
      <c r="D693" t="s">
        <v>1399</v>
      </c>
      <c r="E693" t="str">
        <f>IF(ISNA(MATCH(A693,'ESO zone constants'!$A$3:$A$9952,0)),"","X")</f>
        <v>X</v>
      </c>
    </row>
    <row r="694" spans="1:5" x14ac:dyDescent="0.25">
      <c r="A694">
        <v>1099</v>
      </c>
      <c r="B694">
        <v>692</v>
      </c>
      <c r="C694">
        <v>1086</v>
      </c>
      <c r="D694" t="s">
        <v>1400</v>
      </c>
      <c r="E694" t="str">
        <f>IF(ISNA(MATCH(A694,'ESO zone constants'!$A$3:$A$9952,0)),"","X")</f>
        <v>X</v>
      </c>
    </row>
    <row r="695" spans="1:5" x14ac:dyDescent="0.25">
      <c r="A695">
        <v>1101</v>
      </c>
      <c r="B695">
        <v>693</v>
      </c>
      <c r="C695">
        <v>1086</v>
      </c>
      <c r="D695" t="s">
        <v>1401</v>
      </c>
      <c r="E695" t="str">
        <f>IF(ISNA(MATCH(A695,'ESO zone constants'!$A$3:$A$9952,0)),"","X")</f>
        <v>X</v>
      </c>
    </row>
    <row r="696" spans="1:5" x14ac:dyDescent="0.25">
      <c r="A696">
        <v>1102</v>
      </c>
      <c r="B696">
        <v>694</v>
      </c>
      <c r="C696">
        <v>1086</v>
      </c>
      <c r="D696" t="s">
        <v>1402</v>
      </c>
      <c r="E696" t="str">
        <f>IF(ISNA(MATCH(A696,'ESO zone constants'!$A$3:$A$9952,0)),"","X")</f>
        <v>X</v>
      </c>
    </row>
    <row r="697" spans="1:5" x14ac:dyDescent="0.25">
      <c r="A697">
        <v>1103</v>
      </c>
      <c r="B697">
        <v>695</v>
      </c>
      <c r="C697">
        <v>1086</v>
      </c>
      <c r="D697" t="s">
        <v>1403</v>
      </c>
      <c r="E697" t="str">
        <f>IF(ISNA(MATCH(A697,'ESO zone constants'!$A$3:$A$9952,0)),"","X")</f>
        <v>X</v>
      </c>
    </row>
    <row r="698" spans="1:5" x14ac:dyDescent="0.25">
      <c r="A698">
        <v>1105</v>
      </c>
      <c r="B698">
        <v>696</v>
      </c>
      <c r="C698">
        <v>1086</v>
      </c>
      <c r="D698" t="s">
        <v>1404</v>
      </c>
      <c r="E698" t="str">
        <f>IF(ISNA(MATCH(A698,'ESO zone constants'!$A$3:$A$9952,0)),"","X")</f>
        <v>X</v>
      </c>
    </row>
    <row r="699" spans="1:5" x14ac:dyDescent="0.25">
      <c r="A699">
        <v>1106</v>
      </c>
      <c r="B699">
        <v>697</v>
      </c>
      <c r="C699">
        <v>1086</v>
      </c>
      <c r="D699" t="s">
        <v>1405</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1406</v>
      </c>
      <c r="E703" t="str">
        <f>IF(ISNA(MATCH(A703,'ESO zone constants'!$A$3:$A$9952,0)),"","X")</f>
        <v>X</v>
      </c>
    </row>
    <row r="704" spans="1:5" x14ac:dyDescent="0.25">
      <c r="A704">
        <v>1111</v>
      </c>
      <c r="B704">
        <v>702</v>
      </c>
      <c r="C704">
        <v>1086</v>
      </c>
      <c r="D704" t="s">
        <v>1407</v>
      </c>
      <c r="E704" t="str">
        <f>IF(ISNA(MATCH(A704,'ESO zone constants'!$A$3:$A$9952,0)),"","X")</f>
        <v>X</v>
      </c>
    </row>
    <row r="705" spans="1:5" x14ac:dyDescent="0.25">
      <c r="A705">
        <v>1112</v>
      </c>
      <c r="B705">
        <v>703</v>
      </c>
      <c r="C705">
        <v>1086</v>
      </c>
      <c r="D705" t="s">
        <v>1408</v>
      </c>
      <c r="E705" t="str">
        <f>IF(ISNA(MATCH(A705,'ESO zone constants'!$A$3:$A$9952,0)),"","X")</f>
        <v>X</v>
      </c>
    </row>
    <row r="706" spans="1:5" x14ac:dyDescent="0.25">
      <c r="A706">
        <v>1113</v>
      </c>
      <c r="B706">
        <v>704</v>
      </c>
      <c r="C706">
        <v>1086</v>
      </c>
      <c r="D706" t="s">
        <v>1409</v>
      </c>
      <c r="E706" t="str">
        <f>IF(ISNA(MATCH(A706,'ESO zone constants'!$A$3:$A$9952,0)),"","X")</f>
        <v>X</v>
      </c>
    </row>
    <row r="707" spans="1:5" x14ac:dyDescent="0.25">
      <c r="A707">
        <v>1114</v>
      </c>
      <c r="B707">
        <v>705</v>
      </c>
      <c r="C707">
        <v>1086</v>
      </c>
      <c r="D707" t="s">
        <v>1410</v>
      </c>
      <c r="E707" t="str">
        <f>IF(ISNA(MATCH(A707,'ESO zone constants'!$A$3:$A$9952,0)),"","X")</f>
        <v>X</v>
      </c>
    </row>
    <row r="708" spans="1:5" x14ac:dyDescent="0.25">
      <c r="A708">
        <v>1115</v>
      </c>
      <c r="B708">
        <v>706</v>
      </c>
      <c r="C708">
        <v>1086</v>
      </c>
      <c r="D708" t="s">
        <v>1411</v>
      </c>
      <c r="E708" t="str">
        <f>IF(ISNA(MATCH(A708,'ESO zone constants'!$A$3:$A$9952,0)),"","X")</f>
        <v>X</v>
      </c>
    </row>
    <row r="709" spans="1:5" x14ac:dyDescent="0.25">
      <c r="A709">
        <v>1116</v>
      </c>
      <c r="B709">
        <v>707</v>
      </c>
      <c r="C709">
        <v>1116</v>
      </c>
      <c r="D709" t="s">
        <v>1384</v>
      </c>
      <c r="E709" t="str">
        <f>IF(ISNA(MATCH(A709,'ESO zone constants'!$A$3:$A$9952,0)),"","X")</f>
        <v>X</v>
      </c>
    </row>
    <row r="710" spans="1:5" x14ac:dyDescent="0.25">
      <c r="A710">
        <v>1117</v>
      </c>
      <c r="B710">
        <v>708</v>
      </c>
      <c r="C710">
        <v>1086</v>
      </c>
      <c r="D710" t="s">
        <v>1412</v>
      </c>
      <c r="E710" t="str">
        <f>IF(ISNA(MATCH(A710,'ESO zone constants'!$A$3:$A$9952,0)),"","X")</f>
        <v>X</v>
      </c>
    </row>
    <row r="711" spans="1:5" x14ac:dyDescent="0.25">
      <c r="A711">
        <v>1118</v>
      </c>
      <c r="B711">
        <v>709</v>
      </c>
      <c r="C711">
        <v>1086</v>
      </c>
      <c r="D711" t="s">
        <v>1413</v>
      </c>
      <c r="E711" t="str">
        <f>IF(ISNA(MATCH(A711,'ESO zone constants'!$A$3:$A$9952,0)),"","X")</f>
        <v>X</v>
      </c>
    </row>
    <row r="712" spans="1:5" x14ac:dyDescent="0.25">
      <c r="A712">
        <v>1119</v>
      </c>
      <c r="B712">
        <v>710</v>
      </c>
      <c r="C712">
        <v>1086</v>
      </c>
      <c r="D712" t="s">
        <v>1414</v>
      </c>
      <c r="E712" t="str">
        <f>IF(ISNA(MATCH(A712,'ESO zone constants'!$A$3:$A$9952,0)),"","X")</f>
        <v>X</v>
      </c>
    </row>
    <row r="713" spans="1:5" x14ac:dyDescent="0.25">
      <c r="A713">
        <v>1120</v>
      </c>
      <c r="B713">
        <v>711</v>
      </c>
      <c r="C713">
        <v>1086</v>
      </c>
      <c r="D713" t="s">
        <v>1415</v>
      </c>
      <c r="E713" t="str">
        <f>IF(ISNA(MATCH(A713,'ESO zone constants'!$A$3:$A$9952,0)),"","X")</f>
        <v>X</v>
      </c>
    </row>
    <row r="714" spans="1:5" x14ac:dyDescent="0.25">
      <c r="A714">
        <v>1121</v>
      </c>
      <c r="B714">
        <v>712</v>
      </c>
      <c r="C714">
        <v>1086</v>
      </c>
      <c r="D714" t="s">
        <v>1346</v>
      </c>
      <c r="E714" t="str">
        <f>IF(ISNA(MATCH(A714,'ESO zone constants'!$A$3:$A$9952,0)),"","X")</f>
        <v>X</v>
      </c>
    </row>
    <row r="715" spans="1:5" x14ac:dyDescent="0.25">
      <c r="A715">
        <v>1122</v>
      </c>
      <c r="B715">
        <v>713</v>
      </c>
      <c r="C715">
        <v>1086</v>
      </c>
      <c r="D715" t="s">
        <v>1487</v>
      </c>
      <c r="E715" t="str">
        <f>IF(ISNA(MATCH(A715,'ESO zone constants'!$A$3:$A$9952,0)),"","X")</f>
        <v>X</v>
      </c>
    </row>
    <row r="716" spans="1:5" x14ac:dyDescent="0.25">
      <c r="A716">
        <v>1123</v>
      </c>
      <c r="B716">
        <v>714</v>
      </c>
      <c r="C716">
        <v>383</v>
      </c>
      <c r="D716" t="s">
        <v>1488</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1386</v>
      </c>
      <c r="E719" t="str">
        <f>IF(ISNA(MATCH(A719,'ESO zone constants'!$A$3:$A$9952,0)),"","X")</f>
        <v>X</v>
      </c>
    </row>
    <row r="720" spans="1:5" x14ac:dyDescent="0.25">
      <c r="A720">
        <v>1129</v>
      </c>
      <c r="B720">
        <v>718</v>
      </c>
      <c r="C720">
        <v>1086</v>
      </c>
      <c r="D720" t="s">
        <v>1387</v>
      </c>
      <c r="E720" t="str">
        <f>IF(ISNA(MATCH(A720,'ESO zone constants'!$A$3:$A$9952,0)),"","X")</f>
        <v>X</v>
      </c>
    </row>
    <row r="721" spans="1:5" x14ac:dyDescent="0.25">
      <c r="A721">
        <v>1130</v>
      </c>
      <c r="B721">
        <v>719</v>
      </c>
      <c r="C721">
        <v>1086</v>
      </c>
      <c r="D721" t="s">
        <v>1388</v>
      </c>
      <c r="E721" t="str">
        <f>IF(ISNA(MATCH(A721,'ESO zone constants'!$A$3:$A$9952,0)),"","X")</f>
        <v>X</v>
      </c>
    </row>
    <row r="722" spans="1:5" x14ac:dyDescent="0.25">
      <c r="A722">
        <v>1133</v>
      </c>
      <c r="B722">
        <v>720</v>
      </c>
      <c r="C722">
        <v>1133</v>
      </c>
      <c r="D722" t="s">
        <v>1588</v>
      </c>
      <c r="E722" t="str">
        <f>IF(ISNA(MATCH(A722,'ESO zone constants'!$A$3:$A$9952,0)),"","X")</f>
        <v>X</v>
      </c>
    </row>
    <row r="723" spans="1:5" x14ac:dyDescent="0.25">
      <c r="A723">
        <v>1134</v>
      </c>
      <c r="B723">
        <v>721</v>
      </c>
      <c r="C723">
        <v>1133</v>
      </c>
      <c r="D723" t="s">
        <v>1589</v>
      </c>
      <c r="E723" t="str">
        <f>IF(ISNA(MATCH(A723,'ESO zone constants'!$A$3:$A$9952,0)),"","X")</f>
        <v>X</v>
      </c>
    </row>
    <row r="724" spans="1:5" x14ac:dyDescent="0.25">
      <c r="A724">
        <v>1135</v>
      </c>
      <c r="B724">
        <v>722</v>
      </c>
      <c r="C724">
        <v>1133</v>
      </c>
      <c r="D724" t="s">
        <v>1590</v>
      </c>
      <c r="E724" t="str">
        <f>IF(ISNA(MATCH(A724,'ESO zone constants'!$A$3:$A$9952,0)),"","X")</f>
        <v>X</v>
      </c>
    </row>
    <row r="725" spans="1:5" x14ac:dyDescent="0.25">
      <c r="A725">
        <v>1136</v>
      </c>
      <c r="B725">
        <v>723</v>
      </c>
      <c r="C725">
        <v>1133</v>
      </c>
      <c r="D725" t="s">
        <v>1591</v>
      </c>
      <c r="E725" t="str">
        <f>IF(ISNA(MATCH(A725,'ESO zone constants'!$A$3:$A$9952,0)),"","X")</f>
        <v>X</v>
      </c>
    </row>
    <row r="726" spans="1:5" x14ac:dyDescent="0.25">
      <c r="A726">
        <v>1137</v>
      </c>
      <c r="B726">
        <v>724</v>
      </c>
      <c r="C726">
        <v>1133</v>
      </c>
      <c r="D726" t="s">
        <v>1592</v>
      </c>
      <c r="E726" t="str">
        <f>IF(ISNA(MATCH(A726,'ESO zone constants'!$A$3:$A$9952,0)),"","X")</f>
        <v>X</v>
      </c>
    </row>
    <row r="727" spans="1:5" x14ac:dyDescent="0.25">
      <c r="A727">
        <v>1138</v>
      </c>
      <c r="B727">
        <v>725</v>
      </c>
      <c r="C727">
        <v>1133</v>
      </c>
      <c r="D727" t="s">
        <v>1491</v>
      </c>
      <c r="E727" t="str">
        <f>IF(ISNA(MATCH(A727,'ESO zone constants'!$A$3:$A$9952,0)),"","X")</f>
        <v>X</v>
      </c>
    </row>
    <row r="728" spans="1:5" x14ac:dyDescent="0.25">
      <c r="A728">
        <v>1139</v>
      </c>
      <c r="B728">
        <v>726</v>
      </c>
      <c r="C728">
        <v>1133</v>
      </c>
      <c r="D728" t="s">
        <v>1593</v>
      </c>
      <c r="E728" t="str">
        <f>IF(ISNA(MATCH(A728,'ESO zone constants'!$A$3:$A$9952,0)),"","X")</f>
        <v>X</v>
      </c>
    </row>
    <row r="729" spans="1:5" x14ac:dyDescent="0.25">
      <c r="A729">
        <v>1140</v>
      </c>
      <c r="B729">
        <v>727</v>
      </c>
      <c r="C729">
        <v>104</v>
      </c>
      <c r="D729" t="s">
        <v>1495</v>
      </c>
      <c r="E729" t="str">
        <f>IF(ISNA(MATCH(A729,'ESO zone constants'!$A$3:$A$9952,0)),"","X")</f>
        <v>X</v>
      </c>
    </row>
    <row r="730" spans="1:5" x14ac:dyDescent="0.25">
      <c r="A730">
        <v>1141</v>
      </c>
      <c r="B730">
        <v>728</v>
      </c>
      <c r="C730">
        <v>101</v>
      </c>
      <c r="D730" t="s">
        <v>1501</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1496</v>
      </c>
      <c r="E732" t="str">
        <f>IF(ISNA(MATCH(A732,'ESO zone constants'!$A$3:$A$9952,0)),"","X")</f>
        <v>X</v>
      </c>
    </row>
    <row r="733" spans="1:5" x14ac:dyDescent="0.25">
      <c r="A733">
        <v>1144</v>
      </c>
      <c r="B733">
        <v>731</v>
      </c>
      <c r="C733">
        <v>1144</v>
      </c>
      <c r="D733" t="s">
        <v>1497</v>
      </c>
      <c r="E733" t="str">
        <f>IF(ISNA(MATCH(A733,'ESO zone constants'!$A$3:$A$9952,0)),"","X")</f>
        <v>X</v>
      </c>
    </row>
    <row r="734" spans="1:5" x14ac:dyDescent="0.25">
      <c r="A734">
        <v>1145</v>
      </c>
      <c r="B734">
        <v>732</v>
      </c>
      <c r="C734">
        <v>1133</v>
      </c>
      <c r="D734" t="s">
        <v>1594</v>
      </c>
      <c r="E734" t="str">
        <f>IF(ISNA(MATCH(A734,'ESO zone constants'!$A$3:$A$9952,0)),"","X")</f>
        <v>X</v>
      </c>
    </row>
    <row r="735" spans="1:5" x14ac:dyDescent="0.25">
      <c r="A735">
        <v>1146</v>
      </c>
      <c r="B735">
        <v>733</v>
      </c>
      <c r="C735">
        <v>1133</v>
      </c>
      <c r="D735" t="s">
        <v>1595</v>
      </c>
      <c r="E735" t="str">
        <f>IF(ISNA(MATCH(A735,'ESO zone constants'!$A$3:$A$9952,0)),"","X")</f>
        <v>X</v>
      </c>
    </row>
    <row r="736" spans="1:5" x14ac:dyDescent="0.25">
      <c r="A736">
        <v>1147</v>
      </c>
      <c r="B736">
        <v>734</v>
      </c>
      <c r="C736">
        <v>1133</v>
      </c>
      <c r="D736" t="s">
        <v>1596</v>
      </c>
      <c r="E736" t="str">
        <f>IF(ISNA(MATCH(A736,'ESO zone constants'!$A$3:$A$9952,0)),"","X")</f>
        <v>X</v>
      </c>
    </row>
    <row r="737" spans="1:5" x14ac:dyDescent="0.25">
      <c r="A737">
        <v>1148</v>
      </c>
      <c r="B737">
        <v>735</v>
      </c>
      <c r="C737">
        <v>1133</v>
      </c>
      <c r="D737" t="s">
        <v>1600</v>
      </c>
      <c r="E737" t="str">
        <f>IF(ISNA(MATCH(A737,'ESO zone constants'!$A$3:$A$9952,0)),"","X")</f>
        <v>X</v>
      </c>
    </row>
    <row r="738" spans="1:5" x14ac:dyDescent="0.25">
      <c r="A738">
        <v>1149</v>
      </c>
      <c r="B738">
        <v>736</v>
      </c>
      <c r="C738">
        <v>1133</v>
      </c>
      <c r="D738" t="s">
        <v>1597</v>
      </c>
      <c r="E738" t="str">
        <f>IF(ISNA(MATCH(A738,'ESO zone constants'!$A$3:$A$9952,0)),"","X")</f>
        <v>X</v>
      </c>
    </row>
    <row r="739" spans="1:5" x14ac:dyDescent="0.25">
      <c r="A739">
        <v>1150</v>
      </c>
      <c r="B739">
        <v>737</v>
      </c>
      <c r="C739">
        <v>1133</v>
      </c>
      <c r="D739" t="s">
        <v>1599</v>
      </c>
      <c r="E739" t="str">
        <f>IF(ISNA(MATCH(A739,'ESO zone constants'!$A$3:$A$9952,0)),"","X")</f>
        <v>X</v>
      </c>
    </row>
    <row r="740" spans="1:5" x14ac:dyDescent="0.25">
      <c r="A740">
        <v>1151</v>
      </c>
      <c r="B740">
        <v>738</v>
      </c>
      <c r="C740">
        <v>1133</v>
      </c>
      <c r="D740" t="s">
        <v>1598</v>
      </c>
      <c r="E740" t="str">
        <f>IF(ISNA(MATCH(A740,'ESO zone constants'!$A$3:$A$9952,0)),"","X")</f>
        <v>X</v>
      </c>
    </row>
    <row r="741" spans="1:5" x14ac:dyDescent="0.25">
      <c r="A741">
        <v>1152</v>
      </c>
      <c r="B741">
        <v>739</v>
      </c>
      <c r="C741">
        <v>684</v>
      </c>
      <c r="D741" t="s">
        <v>1652</v>
      </c>
      <c r="E741" t="str">
        <f>IF(ISNA(MATCH(A741,'ESO zone constants'!$A$3:$A$9952,0)),"","X")</f>
        <v>X</v>
      </c>
    </row>
    <row r="742" spans="1:5" x14ac:dyDescent="0.25">
      <c r="A742">
        <v>1153</v>
      </c>
      <c r="B742">
        <v>740</v>
      </c>
      <c r="C742">
        <v>92</v>
      </c>
      <c r="D742" t="s">
        <v>1651</v>
      </c>
      <c r="E742" t="str">
        <f>IF(ISNA(MATCH(A742,'ESO zone constants'!$A$3:$A$9952,0)),"","X")</f>
        <v>X</v>
      </c>
    </row>
    <row r="743" spans="1:5" x14ac:dyDescent="0.25">
      <c r="A743">
        <v>1154</v>
      </c>
      <c r="B743">
        <v>741</v>
      </c>
      <c r="C743">
        <v>1086</v>
      </c>
      <c r="D743" t="s">
        <v>1499</v>
      </c>
      <c r="E743" t="str">
        <f>IF(ISNA(MATCH(A743,'ESO zone constants'!$A$3:$A$9952,0)),"","X")</f>
        <v>X</v>
      </c>
    </row>
    <row r="744" spans="1:5" x14ac:dyDescent="0.25">
      <c r="A744">
        <v>1155</v>
      </c>
      <c r="B744">
        <v>742</v>
      </c>
      <c r="C744">
        <v>20</v>
      </c>
      <c r="D744" t="s">
        <v>1500</v>
      </c>
      <c r="E744" t="str">
        <f>IF(ISNA(MATCH(A744,'ESO zone constants'!$A$3:$A$9952,0)),"","X")</f>
        <v>X</v>
      </c>
    </row>
    <row r="745" spans="1:5"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x14ac:dyDescent="0.25">
      <c r="A747">
        <v>1165</v>
      </c>
      <c r="B747">
        <v>745</v>
      </c>
      <c r="C747">
        <v>1161</v>
      </c>
      <c r="D747" t="s">
        <v>1696</v>
      </c>
      <c r="E747" t="str">
        <f>IF(ISNA(MATCH(A747,'ESO zone constants'!$A$3:$A$9952,0)),"","X")</f>
        <v>X</v>
      </c>
    </row>
    <row r="748" spans="1:5" x14ac:dyDescent="0.25">
      <c r="A748">
        <v>1166</v>
      </c>
      <c r="B748">
        <v>746</v>
      </c>
      <c r="C748">
        <v>1160</v>
      </c>
      <c r="D748" t="s">
        <v>1724</v>
      </c>
      <c r="E748" t="str">
        <f>IF(ISNA(MATCH(A748,'ESO zone constants'!$A$3:$A$9952,0)),"","X")</f>
        <v>X</v>
      </c>
    </row>
    <row r="749" spans="1:5" x14ac:dyDescent="0.25">
      <c r="A749">
        <v>1167</v>
      </c>
      <c r="B749">
        <v>747</v>
      </c>
      <c r="C749">
        <v>1160</v>
      </c>
      <c r="D749" t="s">
        <v>1697</v>
      </c>
      <c r="E749" t="str">
        <f>IF(ISNA(MATCH(A749,'ESO zone constants'!$A$3:$A$9952,0)),"","X")</f>
        <v>X</v>
      </c>
    </row>
    <row r="750" spans="1:5" x14ac:dyDescent="0.25">
      <c r="A750">
        <v>1168</v>
      </c>
      <c r="B750">
        <v>748</v>
      </c>
      <c r="C750">
        <v>1160</v>
      </c>
      <c r="D750" t="s">
        <v>1723</v>
      </c>
      <c r="E750" t="str">
        <f>IF(ISNA(MATCH(A750,'ESO zone constants'!$A$3:$A$9952,0)),"","X")</f>
        <v>X</v>
      </c>
    </row>
    <row r="751" spans="1:5" x14ac:dyDescent="0.25">
      <c r="A751">
        <v>1169</v>
      </c>
      <c r="B751">
        <v>749</v>
      </c>
      <c r="C751">
        <v>1160</v>
      </c>
      <c r="D751" t="s">
        <v>1698</v>
      </c>
      <c r="E751" t="str">
        <f>IF(ISNA(MATCH(A751,'ESO zone constants'!$A$3:$A$9952,0)),"","X")</f>
        <v>X</v>
      </c>
    </row>
    <row r="752" spans="1:5" x14ac:dyDescent="0.25">
      <c r="A752">
        <v>1170</v>
      </c>
      <c r="B752">
        <v>750</v>
      </c>
      <c r="C752">
        <v>1160</v>
      </c>
      <c r="D752" t="s">
        <v>1722</v>
      </c>
      <c r="E752" t="str">
        <f>IF(ISNA(MATCH(A752,'ESO zone constants'!$A$3:$A$9952,0)),"","X")</f>
        <v>X</v>
      </c>
    </row>
    <row r="753" spans="1:5" x14ac:dyDescent="0.25">
      <c r="A753">
        <v>1171</v>
      </c>
      <c r="B753">
        <v>751</v>
      </c>
      <c r="C753">
        <v>1161</v>
      </c>
      <c r="D753" t="s">
        <v>1699</v>
      </c>
      <c r="E753" t="str">
        <f>IF(ISNA(MATCH(A753,'ESO zone constants'!$A$3:$A$9952,0)),"","X")</f>
        <v>X</v>
      </c>
    </row>
    <row r="754" spans="1:5" x14ac:dyDescent="0.25">
      <c r="A754">
        <v>1172</v>
      </c>
      <c r="B754">
        <v>752</v>
      </c>
      <c r="C754">
        <v>1161</v>
      </c>
      <c r="D754" t="s">
        <v>1720</v>
      </c>
      <c r="E754" t="str">
        <f>IF(ISNA(MATCH(A754,'ESO zone constants'!$A$3:$A$9952,0)),"","X")</f>
        <v>X</v>
      </c>
    </row>
    <row r="755" spans="1:5" x14ac:dyDescent="0.25">
      <c r="A755">
        <v>1173</v>
      </c>
      <c r="B755">
        <v>753</v>
      </c>
      <c r="C755">
        <v>1161</v>
      </c>
      <c r="D755" t="s">
        <v>1700</v>
      </c>
      <c r="E755" t="str">
        <f>IF(ISNA(MATCH(A755,'ESO zone constants'!$A$3:$A$9952,0)),"","X")</f>
        <v>X</v>
      </c>
    </row>
    <row r="756" spans="1:5" x14ac:dyDescent="0.25">
      <c r="A756">
        <v>1174</v>
      </c>
      <c r="B756">
        <v>754</v>
      </c>
      <c r="C756">
        <v>1160</v>
      </c>
      <c r="D756" t="s">
        <v>1701</v>
      </c>
      <c r="E756" t="str">
        <f>IF(ISNA(MATCH(A756,'ESO zone constants'!$A$3:$A$9952,0)),"","X")</f>
        <v>X</v>
      </c>
    </row>
    <row r="757" spans="1:5" x14ac:dyDescent="0.25">
      <c r="A757">
        <v>1175</v>
      </c>
      <c r="B757">
        <v>755</v>
      </c>
      <c r="C757">
        <v>1175</v>
      </c>
      <c r="D757" t="s">
        <v>1702</v>
      </c>
      <c r="E757" t="str">
        <f>IF(ISNA(MATCH(A757,'ESO zone constants'!$A$3:$A$9952,0)),"","X")</f>
        <v>X</v>
      </c>
    </row>
    <row r="758" spans="1:5" x14ac:dyDescent="0.25">
      <c r="A758">
        <v>1176</v>
      </c>
      <c r="B758">
        <v>756</v>
      </c>
      <c r="C758">
        <v>1160</v>
      </c>
      <c r="D758" t="s">
        <v>1703</v>
      </c>
      <c r="E758" t="str">
        <f>IF(ISNA(MATCH(A758,'ESO zone constants'!$A$3:$A$9952,0)),"","X")</f>
        <v>X</v>
      </c>
    </row>
    <row r="759" spans="1:5" x14ac:dyDescent="0.25">
      <c r="A759">
        <v>1177</v>
      </c>
      <c r="B759">
        <v>757</v>
      </c>
      <c r="C759">
        <v>1160</v>
      </c>
      <c r="D759" t="s">
        <v>1704</v>
      </c>
      <c r="E759" t="str">
        <f>IF(ISNA(MATCH(A759,'ESO zone constants'!$A$3:$A$9952,0)),"","X")</f>
        <v>X</v>
      </c>
    </row>
    <row r="760" spans="1:5" x14ac:dyDescent="0.25">
      <c r="A760">
        <v>1178</v>
      </c>
      <c r="B760">
        <v>758</v>
      </c>
      <c r="C760">
        <v>1160</v>
      </c>
      <c r="D760" t="s">
        <v>1705</v>
      </c>
      <c r="E760" t="str">
        <f>IF(ISNA(MATCH(A760,'ESO zone constants'!$A$3:$A$9952,0)),"","X")</f>
        <v>X</v>
      </c>
    </row>
    <row r="761" spans="1:5" x14ac:dyDescent="0.25">
      <c r="A761">
        <v>1179</v>
      </c>
      <c r="B761">
        <v>759</v>
      </c>
      <c r="C761">
        <v>1160</v>
      </c>
      <c r="D761" t="s">
        <v>1706</v>
      </c>
      <c r="E761" t="str">
        <f>IF(ISNA(MATCH(A761,'ESO zone constants'!$A$3:$A$9952,0)),"","X")</f>
        <v>X</v>
      </c>
    </row>
    <row r="762" spans="1:5" x14ac:dyDescent="0.25">
      <c r="A762">
        <v>1180</v>
      </c>
      <c r="B762">
        <v>760</v>
      </c>
      <c r="C762">
        <v>383</v>
      </c>
      <c r="D762" t="s">
        <v>2410</v>
      </c>
      <c r="E762" t="str">
        <f>IF(ISNA(MATCH(A762,'ESO zone constants'!$A$3:$A$9952,0)),"","X")</f>
        <v>X</v>
      </c>
    </row>
    <row r="763" spans="1:5" x14ac:dyDescent="0.25">
      <c r="A763">
        <v>1181</v>
      </c>
      <c r="B763">
        <v>761</v>
      </c>
      <c r="C763">
        <v>1161</v>
      </c>
      <c r="D763" t="s">
        <v>1707</v>
      </c>
      <c r="E763" t="str">
        <f>IF(ISNA(MATCH(A763,'ESO zone constants'!$A$3:$A$9952,0)),"","X")</f>
        <v>X</v>
      </c>
    </row>
    <row r="764" spans="1:5" x14ac:dyDescent="0.25">
      <c r="A764">
        <v>1182</v>
      </c>
      <c r="B764">
        <v>762</v>
      </c>
      <c r="C764">
        <v>1160</v>
      </c>
      <c r="D764" t="s">
        <v>1708</v>
      </c>
      <c r="E764" t="str">
        <f>IF(ISNA(MATCH(A764,'ESO zone constants'!$A$3:$A$9952,0)),"","X")</f>
        <v>X</v>
      </c>
    </row>
    <row r="765" spans="1:5" x14ac:dyDescent="0.25">
      <c r="A765">
        <v>1183</v>
      </c>
      <c r="B765">
        <v>763</v>
      </c>
      <c r="C765">
        <v>1161</v>
      </c>
      <c r="D765" t="s">
        <v>1719</v>
      </c>
      <c r="E765" t="str">
        <f>IF(ISNA(MATCH(A765,'ESO zone constants'!$A$3:$A$9952,0)),"","X")</f>
        <v>X</v>
      </c>
    </row>
    <row r="766" spans="1:5" x14ac:dyDescent="0.25">
      <c r="A766">
        <v>1184</v>
      </c>
      <c r="B766">
        <v>764</v>
      </c>
      <c r="C766">
        <v>1161</v>
      </c>
      <c r="D766" t="s">
        <v>1709</v>
      </c>
      <c r="E766" t="str">
        <f>IF(ISNA(MATCH(A766,'ESO zone constants'!$A$3:$A$9952,0)),"","X")</f>
        <v>X</v>
      </c>
    </row>
    <row r="767" spans="1:5" x14ac:dyDescent="0.25">
      <c r="A767">
        <v>1185</v>
      </c>
      <c r="B767">
        <v>765</v>
      </c>
      <c r="C767">
        <v>1160</v>
      </c>
      <c r="D767" t="s">
        <v>1710</v>
      </c>
      <c r="E767" t="str">
        <f>IF(ISNA(MATCH(A767,'ESO zone constants'!$A$3:$A$9952,0)),"","X")</f>
        <v>X</v>
      </c>
    </row>
    <row r="768" spans="1:5" x14ac:dyDescent="0.25">
      <c r="A768">
        <v>1186</v>
      </c>
      <c r="B768">
        <v>766</v>
      </c>
      <c r="C768">
        <v>1160</v>
      </c>
      <c r="D768" t="s">
        <v>1718</v>
      </c>
      <c r="E768" t="str">
        <f>IF(ISNA(MATCH(A768,'ESO zone constants'!$A$3:$A$9952,0)),"","X")</f>
        <v>X</v>
      </c>
    </row>
    <row r="769" spans="1:5" x14ac:dyDescent="0.25">
      <c r="A769">
        <v>1187</v>
      </c>
      <c r="B769">
        <v>767</v>
      </c>
      <c r="C769">
        <v>1161</v>
      </c>
      <c r="D769" t="s">
        <v>1711</v>
      </c>
      <c r="E769" t="str">
        <f>IF(ISNA(MATCH(A769,'ESO zone constants'!$A$3:$A$9952,0)),"","X")</f>
        <v>X</v>
      </c>
    </row>
    <row r="770" spans="1:5" x14ac:dyDescent="0.25">
      <c r="A770">
        <v>1188</v>
      </c>
      <c r="B770">
        <v>768</v>
      </c>
      <c r="C770">
        <v>101</v>
      </c>
      <c r="D770" t="s">
        <v>1712</v>
      </c>
      <c r="E770" t="str">
        <f>IF(ISNA(MATCH(A770,'ESO zone constants'!$A$3:$A$9952,0)),"","X")</f>
        <v>X</v>
      </c>
    </row>
    <row r="771" spans="1:5" x14ac:dyDescent="0.25">
      <c r="A771">
        <v>1189</v>
      </c>
      <c r="B771">
        <v>769</v>
      </c>
      <c r="C771">
        <v>101</v>
      </c>
      <c r="D771" t="s">
        <v>1712</v>
      </c>
      <c r="E771" t="str">
        <f>IF(ISNA(MATCH(A771,'ESO zone constants'!$A$3:$A$9952,0)),"","X")</f>
        <v>X</v>
      </c>
    </row>
    <row r="772" spans="1:5" x14ac:dyDescent="0.25">
      <c r="A772">
        <v>1190</v>
      </c>
      <c r="B772">
        <v>770</v>
      </c>
      <c r="C772">
        <v>103</v>
      </c>
      <c r="D772" t="s">
        <v>1666</v>
      </c>
      <c r="E772" t="str">
        <f>IF(ISNA(MATCH(A772,'ESO zone constants'!$A$3:$A$9952,0)),"","X")</f>
        <v>X</v>
      </c>
    </row>
    <row r="773" spans="1:5" x14ac:dyDescent="0.25">
      <c r="A773">
        <v>1191</v>
      </c>
      <c r="B773">
        <v>771</v>
      </c>
      <c r="C773">
        <v>101</v>
      </c>
      <c r="D773" t="s">
        <v>1665</v>
      </c>
      <c r="E773" t="str">
        <f>IF(ISNA(MATCH(A773,'ESO zone constants'!$A$3:$A$9952,0)),"","X")</f>
        <v>X</v>
      </c>
    </row>
    <row r="774" spans="1:5" x14ac:dyDescent="0.25">
      <c r="A774">
        <v>1192</v>
      </c>
      <c r="B774">
        <v>772</v>
      </c>
      <c r="C774">
        <v>1133</v>
      </c>
      <c r="D774" t="s">
        <v>1601</v>
      </c>
      <c r="E774" t="str">
        <f>IF(ISNA(MATCH(A774,'ESO zone constants'!$A$3:$A$9952,0)),"","X")</f>
        <v>X</v>
      </c>
    </row>
    <row r="775" spans="1:5" x14ac:dyDescent="0.25">
      <c r="A775">
        <v>1193</v>
      </c>
      <c r="B775">
        <v>773</v>
      </c>
      <c r="C775">
        <v>1133</v>
      </c>
      <c r="D775" t="s">
        <v>1602</v>
      </c>
      <c r="E775" t="str">
        <f>IF(ISNA(MATCH(A775,'ESO zone constants'!$A$3:$A$9952,0)),"","X")</f>
        <v>X</v>
      </c>
    </row>
    <row r="776" spans="1:5" x14ac:dyDescent="0.25">
      <c r="A776">
        <v>1195</v>
      </c>
      <c r="B776">
        <v>774</v>
      </c>
      <c r="C776">
        <v>1195</v>
      </c>
      <c r="D776" t="s">
        <v>1713</v>
      </c>
      <c r="E776" t="str">
        <f>IF(ISNA(MATCH(A776,'ESO zone constants'!$A$3:$A$9952,0)),"","X")</f>
        <v>X</v>
      </c>
    </row>
    <row r="777" spans="1:5" x14ac:dyDescent="0.25">
      <c r="A777">
        <v>1196</v>
      </c>
      <c r="B777">
        <v>775</v>
      </c>
      <c r="C777">
        <v>1160</v>
      </c>
      <c r="D777" t="s">
        <v>1714</v>
      </c>
      <c r="E777" t="str">
        <f>IF(ISNA(MATCH(A777,'ESO zone constants'!$A$3:$A$9952,0)),"","X")</f>
        <v>X</v>
      </c>
    </row>
    <row r="778" spans="1:5" x14ac:dyDescent="0.25">
      <c r="A778">
        <v>1197</v>
      </c>
      <c r="B778">
        <v>776</v>
      </c>
      <c r="C778">
        <v>1161</v>
      </c>
      <c r="D778" t="s">
        <v>1816</v>
      </c>
      <c r="E778" t="str">
        <f>IF(ISNA(MATCH(A778,'ESO zone constants'!$A$3:$A$9952,0)),"","X")</f>
        <v>X</v>
      </c>
    </row>
    <row r="779" spans="1:5" x14ac:dyDescent="0.25">
      <c r="A779">
        <v>1199</v>
      </c>
      <c r="B779">
        <v>777</v>
      </c>
      <c r="C779">
        <v>684</v>
      </c>
      <c r="D779" t="s">
        <v>1664</v>
      </c>
      <c r="E779" t="str">
        <f>IF(ISNA(MATCH(A779,'ESO zone constants'!$A$3:$A$9952,0)),"","X")</f>
        <v>X</v>
      </c>
    </row>
    <row r="780" spans="1:5" x14ac:dyDescent="0.25">
      <c r="A780">
        <v>1200</v>
      </c>
      <c r="B780">
        <v>778</v>
      </c>
      <c r="C780">
        <v>1200</v>
      </c>
      <c r="D780" t="s">
        <v>1663</v>
      </c>
      <c r="E780" t="str">
        <f>IF(ISNA(MATCH(A780,'ESO zone constants'!$A$3:$A$9952,0)),"","X")</f>
        <v>X</v>
      </c>
    </row>
    <row r="781" spans="1:5" x14ac:dyDescent="0.25">
      <c r="A781">
        <v>1201</v>
      </c>
      <c r="B781">
        <v>779</v>
      </c>
      <c r="C781">
        <v>1160</v>
      </c>
      <c r="D781" t="s">
        <v>1811</v>
      </c>
      <c r="E781" t="str">
        <f>IF(ISNA(MATCH(A781,'ESO zone constants'!$A$3:$A$9952,0)),"","X")</f>
        <v>X</v>
      </c>
    </row>
    <row r="782" spans="1:5" x14ac:dyDescent="0.25">
      <c r="A782">
        <v>1204</v>
      </c>
      <c r="B782">
        <v>780</v>
      </c>
      <c r="C782">
        <v>1204</v>
      </c>
      <c r="D782" t="s">
        <v>2162</v>
      </c>
      <c r="E782" t="str">
        <f>IF(ISNA(MATCH(A782,'ESO zone constants'!$A$3:$A$9952,0)),"","X")</f>
        <v>X</v>
      </c>
    </row>
    <row r="783" spans="1:5" x14ac:dyDescent="0.25">
      <c r="A783">
        <v>1205</v>
      </c>
      <c r="B783">
        <v>781</v>
      </c>
      <c r="C783">
        <v>20</v>
      </c>
      <c r="D783" t="s">
        <v>2164</v>
      </c>
      <c r="E783" t="str">
        <f>IF(ISNA(MATCH(A783,'ESO zone constants'!$A$3:$A$9952,0)),"","X")</f>
        <v>X</v>
      </c>
    </row>
    <row r="784" spans="1:5" x14ac:dyDescent="0.25">
      <c r="A784">
        <v>1206</v>
      </c>
      <c r="B784">
        <v>782</v>
      </c>
      <c r="C784">
        <v>20</v>
      </c>
      <c r="D784" t="s">
        <v>2163</v>
      </c>
      <c r="E784" t="str">
        <f>IF(ISNA(MATCH(A784,'ESO zone constants'!$A$3:$A$9952,0)),"","X")</f>
        <v>X</v>
      </c>
    </row>
    <row r="785" spans="1:5" x14ac:dyDescent="0.25">
      <c r="A785">
        <v>1207</v>
      </c>
      <c r="B785">
        <v>783</v>
      </c>
      <c r="C785">
        <v>1207</v>
      </c>
      <c r="D785" t="s">
        <v>2223</v>
      </c>
      <c r="E785" t="str">
        <f>IF(ISNA(MATCH(A785,'ESO zone constants'!$A$3:$A$9952,0)),"","X")</f>
        <v>X</v>
      </c>
    </row>
    <row r="786" spans="1:5" x14ac:dyDescent="0.25">
      <c r="A786">
        <v>1208</v>
      </c>
      <c r="B786">
        <v>784</v>
      </c>
      <c r="C786">
        <v>1208</v>
      </c>
      <c r="D786" t="s">
        <v>2224</v>
      </c>
      <c r="E786" t="str">
        <f>IF(ISNA(MATCH(A786,'ESO zone constants'!$A$3:$A$9952,0)),"","X")</f>
        <v>X</v>
      </c>
    </row>
    <row r="787" spans="1:5" x14ac:dyDescent="0.25">
      <c r="A787">
        <v>1209</v>
      </c>
      <c r="B787">
        <v>785</v>
      </c>
      <c r="C787">
        <v>1207</v>
      </c>
      <c r="D787" t="s">
        <v>2225</v>
      </c>
      <c r="E787" t="str">
        <f>IF(ISNA(MATCH(A787,'ESO zone constants'!$A$3:$A$9952,0)),"","X")</f>
        <v>X</v>
      </c>
    </row>
    <row r="788" spans="1:5" x14ac:dyDescent="0.25">
      <c r="A788">
        <v>1210</v>
      </c>
      <c r="B788">
        <v>786</v>
      </c>
      <c r="C788">
        <v>1207</v>
      </c>
      <c r="D788" t="s">
        <v>2226</v>
      </c>
      <c r="E788" t="str">
        <f>IF(ISNA(MATCH(A788,'ESO zone constants'!$A$3:$A$9952,0)),"","X")</f>
        <v>X</v>
      </c>
    </row>
    <row r="789" spans="1:5" x14ac:dyDescent="0.25">
      <c r="A789">
        <v>1211</v>
      </c>
      <c r="B789">
        <v>787</v>
      </c>
      <c r="C789">
        <v>1207</v>
      </c>
      <c r="D789" t="s">
        <v>2238</v>
      </c>
      <c r="E789" t="str">
        <f>IF(ISNA(MATCH(A789,'ESO zone constants'!$A$3:$A$9952,0)),"","X")</f>
        <v>X</v>
      </c>
    </row>
    <row r="790" spans="1:5" x14ac:dyDescent="0.25">
      <c r="A790">
        <v>1212</v>
      </c>
      <c r="B790">
        <v>788</v>
      </c>
      <c r="C790">
        <v>1208</v>
      </c>
      <c r="D790" t="s">
        <v>2237</v>
      </c>
      <c r="E790" t="str">
        <f>IF(ISNA(MATCH(A790,'ESO zone constants'!$A$3:$A$9952,0)),"","X")</f>
        <v>X</v>
      </c>
    </row>
    <row r="791" spans="1:5" x14ac:dyDescent="0.25">
      <c r="A791">
        <v>1213</v>
      </c>
      <c r="B791">
        <v>789</v>
      </c>
      <c r="C791">
        <v>1207</v>
      </c>
      <c r="D791" t="s">
        <v>2416</v>
      </c>
      <c r="E791" t="str">
        <f>IF(ISNA(MATCH(A791,'ESO zone constants'!$A$3:$A$9952,0)),"","X")</f>
        <v>X</v>
      </c>
    </row>
    <row r="792" spans="1:5" x14ac:dyDescent="0.25">
      <c r="A792">
        <v>1214</v>
      </c>
      <c r="B792">
        <v>790</v>
      </c>
      <c r="C792">
        <v>1207</v>
      </c>
      <c r="D792" t="s">
        <v>2236</v>
      </c>
      <c r="E792" t="str">
        <f>IF(ISNA(MATCH(A792,'ESO zone constants'!$A$3:$A$9952,0)),"","X")</f>
        <v>X</v>
      </c>
    </row>
    <row r="793" spans="1:5" x14ac:dyDescent="0.25">
      <c r="A793">
        <v>1215</v>
      </c>
      <c r="B793">
        <v>791</v>
      </c>
      <c r="C793">
        <v>1207</v>
      </c>
      <c r="D793" t="s">
        <v>2235</v>
      </c>
      <c r="E793" t="str">
        <f>IF(ISNA(MATCH(A793,'ESO zone constants'!$A$3:$A$9952,0)),"","X")</f>
        <v>X</v>
      </c>
    </row>
    <row r="794" spans="1:5" x14ac:dyDescent="0.25">
      <c r="A794">
        <v>1216</v>
      </c>
      <c r="B794">
        <v>792</v>
      </c>
      <c r="C794">
        <v>1207</v>
      </c>
      <c r="D794" t="s">
        <v>2234</v>
      </c>
      <c r="E794" t="str">
        <f>IF(ISNA(MATCH(A794,'ESO zone constants'!$A$3:$A$9952,0)),"","X")</f>
        <v>X</v>
      </c>
    </row>
    <row r="795" spans="1:5" x14ac:dyDescent="0.25">
      <c r="A795">
        <v>1217</v>
      </c>
      <c r="B795">
        <v>793</v>
      </c>
      <c r="C795">
        <v>1208</v>
      </c>
      <c r="D795" t="s">
        <v>2233</v>
      </c>
      <c r="E795" t="str">
        <f>IF(ISNA(MATCH(A795,'ESO zone constants'!$A$3:$A$9952,0)),"","X")</f>
        <v>X</v>
      </c>
    </row>
    <row r="796" spans="1:5" x14ac:dyDescent="0.25">
      <c r="A796">
        <v>1218</v>
      </c>
      <c r="B796">
        <v>794</v>
      </c>
      <c r="C796">
        <v>1160</v>
      </c>
      <c r="D796" t="s">
        <v>1715</v>
      </c>
      <c r="E796" t="str">
        <f>IF(ISNA(MATCH(A796,'ESO zone constants'!$A$3:$A$9952,0)),"","X")</f>
        <v>X</v>
      </c>
    </row>
    <row r="797" spans="1:5" x14ac:dyDescent="0.25">
      <c r="A797">
        <v>1219</v>
      </c>
      <c r="B797">
        <v>795</v>
      </c>
      <c r="C797">
        <v>1160</v>
      </c>
      <c r="D797" t="s">
        <v>1716</v>
      </c>
      <c r="E797" t="str">
        <f>IF(ISNA(MATCH(A797,'ESO zone constants'!$A$3:$A$9952,0)),"","X")</f>
        <v>X</v>
      </c>
    </row>
    <row r="798" spans="1:5" x14ac:dyDescent="0.25">
      <c r="A798">
        <v>1220</v>
      </c>
      <c r="B798">
        <v>796</v>
      </c>
      <c r="C798">
        <v>1161</v>
      </c>
      <c r="D798" t="s">
        <v>1717</v>
      </c>
      <c r="E798" t="str">
        <f>IF(ISNA(MATCH(A798,'ESO zone constants'!$A$3:$A$9952,0)),"","X")</f>
        <v>X</v>
      </c>
    </row>
    <row r="799" spans="1:5" x14ac:dyDescent="0.25">
      <c r="A799">
        <v>1221</v>
      </c>
      <c r="B799">
        <v>797</v>
      </c>
      <c r="C799">
        <v>1207</v>
      </c>
      <c r="D799" t="s">
        <v>2227</v>
      </c>
      <c r="E799" t="str">
        <f>IF(ISNA(MATCH(A799,'ESO zone constants'!$A$3:$A$9952,0)),"","X")</f>
        <v>X</v>
      </c>
    </row>
    <row r="800" spans="1:5" x14ac:dyDescent="0.25">
      <c r="A800">
        <v>1222</v>
      </c>
      <c r="B800">
        <v>798</v>
      </c>
      <c r="C800">
        <v>1160</v>
      </c>
      <c r="D800" t="s">
        <v>2228</v>
      </c>
      <c r="E800" t="str">
        <f>IF(ISNA(MATCH(A800,'ESO zone constants'!$A$3:$A$9952,0)),"","X")</f>
        <v>X</v>
      </c>
    </row>
    <row r="801" spans="1:5" x14ac:dyDescent="0.25">
      <c r="A801">
        <v>1223</v>
      </c>
      <c r="B801">
        <v>799</v>
      </c>
      <c r="C801">
        <v>1207</v>
      </c>
      <c r="D801" t="s">
        <v>2232</v>
      </c>
      <c r="E801" t="str">
        <f>IF(ISNA(MATCH(A801,'ESO zone constants'!$A$3:$A$9952,0)),"","X")</f>
        <v>X</v>
      </c>
    </row>
    <row r="802" spans="1:5" x14ac:dyDescent="0.25">
      <c r="A802">
        <v>1224</v>
      </c>
      <c r="B802">
        <v>800</v>
      </c>
      <c r="C802">
        <v>1208</v>
      </c>
      <c r="D802" t="s">
        <v>2231</v>
      </c>
      <c r="E802" t="str">
        <f>IF(ISNA(MATCH(A802,'ESO zone constants'!$A$3:$A$9952,0)),"","X")</f>
        <v>X</v>
      </c>
    </row>
    <row r="803" spans="1:5" x14ac:dyDescent="0.25">
      <c r="A803">
        <v>1225</v>
      </c>
      <c r="B803">
        <v>801</v>
      </c>
      <c r="C803">
        <v>1207</v>
      </c>
      <c r="D803" t="s">
        <v>2230</v>
      </c>
      <c r="E803" t="str">
        <f>IF(ISNA(MATCH(A803,'ESO zone constants'!$A$3:$A$9952,0)),"","X")</f>
        <v>X</v>
      </c>
    </row>
    <row r="804" spans="1:5" x14ac:dyDescent="0.25">
      <c r="A804">
        <v>1226</v>
      </c>
      <c r="B804">
        <v>802</v>
      </c>
      <c r="C804">
        <v>1207</v>
      </c>
      <c r="D804" t="s">
        <v>2229</v>
      </c>
      <c r="E804" t="str">
        <f>IF(ISNA(MATCH(A804,'ESO zone constants'!$A$3:$A$9952,0)),"","X")</f>
        <v>X</v>
      </c>
    </row>
    <row r="805" spans="1:5" x14ac:dyDescent="0.25">
      <c r="A805">
        <v>1227</v>
      </c>
      <c r="B805">
        <v>803</v>
      </c>
      <c r="C805">
        <v>1207</v>
      </c>
      <c r="D805" t="s">
        <v>2222</v>
      </c>
      <c r="E805" t="str">
        <f>IF(ISNA(MATCH(A805,'ESO zone constants'!$A$3:$A$9952,0)),"","X")</f>
        <v>X</v>
      </c>
    </row>
    <row r="806" spans="1:5" x14ac:dyDescent="0.25">
      <c r="A806">
        <v>1228</v>
      </c>
      <c r="B806">
        <v>804</v>
      </c>
      <c r="C806">
        <v>823</v>
      </c>
      <c r="D806" t="s">
        <v>2408</v>
      </c>
      <c r="E806" t="str">
        <f>IF(ISNA(MATCH(A806,'ESO zone constants'!$A$3:$A$9952,0)),"","X")</f>
        <v>X</v>
      </c>
    </row>
    <row r="807" spans="1:5" x14ac:dyDescent="0.25">
      <c r="A807">
        <v>1229</v>
      </c>
      <c r="B807">
        <v>805</v>
      </c>
      <c r="C807">
        <v>57</v>
      </c>
      <c r="D807" t="s">
        <v>2409</v>
      </c>
      <c r="E807" t="str">
        <f>IF(ISNA(MATCH(A807,'ESO zone constants'!$A$3:$A$9952,0)),"","X")</f>
        <v>X</v>
      </c>
    </row>
    <row r="808" spans="1:5" x14ac:dyDescent="0.25">
      <c r="A808">
        <v>1233</v>
      </c>
      <c r="B808">
        <v>806</v>
      </c>
      <c r="C808">
        <v>1160</v>
      </c>
      <c r="D808" t="s">
        <v>2160</v>
      </c>
      <c r="E808" t="str">
        <f>IF(ISNA(MATCH(A808,'ESO zone constants'!$A$3:$A$9952,0)),"","X")</f>
        <v>X</v>
      </c>
    </row>
    <row r="809" spans="1:5" x14ac:dyDescent="0.25">
      <c r="A809">
        <v>1234</v>
      </c>
      <c r="B809">
        <v>807</v>
      </c>
      <c r="C809">
        <v>1160</v>
      </c>
      <c r="D809" t="s">
        <v>2161</v>
      </c>
      <c r="E809" t="str">
        <f>IF(ISNA(MATCH(A809,'ESO zone constants'!$A$3:$A$9952,0)),"","X")</f>
        <v>X</v>
      </c>
    </row>
    <row r="810" spans="1:5" x14ac:dyDescent="0.25">
      <c r="A810">
        <v>1235</v>
      </c>
      <c r="B810">
        <v>808</v>
      </c>
      <c r="C810">
        <v>383</v>
      </c>
      <c r="D810" t="s">
        <v>2411</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2415</v>
      </c>
      <c r="E812" t="str">
        <f>IF(ISNA(MATCH(A812,'ESO zone constants'!$A$3:$A$9952,0)),"","X")</f>
        <v>X</v>
      </c>
    </row>
    <row r="813" spans="1:5" x14ac:dyDescent="0.25">
      <c r="A813">
        <v>1238</v>
      </c>
      <c r="B813">
        <v>811</v>
      </c>
      <c r="C813">
        <v>1261</v>
      </c>
      <c r="D813" t="s">
        <v>2441</v>
      </c>
      <c r="E813" t="str">
        <f>IF(ISNA(MATCH(A813,'ESO zone constants'!$A$3:$A$9952,0)),"","X")</f>
        <v>X</v>
      </c>
    </row>
    <row r="814" spans="1:5" x14ac:dyDescent="0.25">
      <c r="A814">
        <v>1239</v>
      </c>
      <c r="B814">
        <v>812</v>
      </c>
      <c r="C814">
        <v>1261</v>
      </c>
      <c r="D814" t="s">
        <v>2438</v>
      </c>
      <c r="E814" t="str">
        <f>IF(ISNA(MATCH(A814,'ESO zone constants'!$A$3:$A$9952,0)),"","X")</f>
        <v>X</v>
      </c>
    </row>
    <row r="815" spans="1:5" x14ac:dyDescent="0.25">
      <c r="A815">
        <v>1240</v>
      </c>
      <c r="B815">
        <v>813</v>
      </c>
      <c r="C815">
        <v>1261</v>
      </c>
      <c r="D815" t="s">
        <v>2442</v>
      </c>
      <c r="E815" t="str">
        <f>IF(ISNA(MATCH(A815,'ESO zone constants'!$A$3:$A$9952,0)),"","X")</f>
        <v>X</v>
      </c>
    </row>
    <row r="816" spans="1:5" x14ac:dyDescent="0.25">
      <c r="A816">
        <v>1241</v>
      </c>
      <c r="B816">
        <v>814</v>
      </c>
      <c r="C816">
        <v>1261</v>
      </c>
      <c r="D816" t="s">
        <v>2443</v>
      </c>
      <c r="E816" t="str">
        <f>IF(ISNA(MATCH(A816,'ESO zone constants'!$A$3:$A$9952,0)),"","X")</f>
        <v>X</v>
      </c>
    </row>
    <row r="817" spans="1:5" x14ac:dyDescent="0.25">
      <c r="A817">
        <v>1242</v>
      </c>
      <c r="B817">
        <v>815</v>
      </c>
      <c r="C817">
        <v>1261</v>
      </c>
      <c r="D817" t="s">
        <v>2444</v>
      </c>
      <c r="E817" t="str">
        <f>IF(ISNA(MATCH(A817,'ESO zone constants'!$A$3:$A$9952,0)),"","X")</f>
        <v>X</v>
      </c>
    </row>
    <row r="818" spans="1:5" x14ac:dyDescent="0.25">
      <c r="A818">
        <v>1243</v>
      </c>
      <c r="B818">
        <v>816</v>
      </c>
      <c r="C818">
        <v>1261</v>
      </c>
      <c r="D818" t="s">
        <v>2445</v>
      </c>
      <c r="E818" t="str">
        <f>IF(ISNA(MATCH(A818,'ESO zone constants'!$A$3:$A$9952,0)),"","X")</f>
        <v>X</v>
      </c>
    </row>
    <row r="819" spans="1:5" x14ac:dyDescent="0.25">
      <c r="A819">
        <v>1244</v>
      </c>
      <c r="B819">
        <v>817</v>
      </c>
      <c r="C819">
        <v>1261</v>
      </c>
      <c r="D819" t="s">
        <v>2446</v>
      </c>
      <c r="E819" t="str">
        <f>IF(ISNA(MATCH(A819,'ESO zone constants'!$A$3:$A$9952,0)),"","X")</f>
        <v>X</v>
      </c>
    </row>
    <row r="820" spans="1:5" x14ac:dyDescent="0.25">
      <c r="A820">
        <v>1245</v>
      </c>
      <c r="B820">
        <v>818</v>
      </c>
      <c r="C820">
        <v>1261</v>
      </c>
      <c r="D820" t="s">
        <v>2447</v>
      </c>
      <c r="E820" t="str">
        <f>IF(ISNA(MATCH(A820,'ESO zone constants'!$A$3:$A$9952,0)),"","X")</f>
        <v>X</v>
      </c>
    </row>
    <row r="821" spans="1:5" x14ac:dyDescent="0.25">
      <c r="A821">
        <v>1246</v>
      </c>
      <c r="B821">
        <v>819</v>
      </c>
      <c r="C821">
        <v>1261</v>
      </c>
      <c r="D821" t="s">
        <v>2448</v>
      </c>
      <c r="E821" t="str">
        <f>IF(ISNA(MATCH(A821,'ESO zone constants'!$A$3:$A$9952,0)),"","X")</f>
        <v>X</v>
      </c>
    </row>
    <row r="822" spans="1:5" x14ac:dyDescent="0.25">
      <c r="A822">
        <v>1247</v>
      </c>
      <c r="B822">
        <v>820</v>
      </c>
      <c r="C822">
        <v>1261</v>
      </c>
      <c r="D822" t="s">
        <v>2439</v>
      </c>
      <c r="E822" t="str">
        <f>IF(ISNA(MATCH(A822,'ESO zone constants'!$A$3:$A$9952,0)),"","X")</f>
        <v>X</v>
      </c>
    </row>
    <row r="823" spans="1:5" x14ac:dyDescent="0.25">
      <c r="A823">
        <v>1248</v>
      </c>
      <c r="B823">
        <v>821</v>
      </c>
      <c r="C823">
        <v>1261</v>
      </c>
      <c r="D823" t="s">
        <v>2449</v>
      </c>
      <c r="E823" t="str">
        <f>IF(ISNA(MATCH(A823,'ESO zone constants'!$A$3:$A$9952,0)),"","X")</f>
        <v>X</v>
      </c>
    </row>
    <row r="824" spans="1:5" x14ac:dyDescent="0.25">
      <c r="A824">
        <v>1249</v>
      </c>
      <c r="B824">
        <v>822</v>
      </c>
      <c r="C824">
        <v>1261</v>
      </c>
      <c r="D824" t="s">
        <v>2450</v>
      </c>
      <c r="E824" t="str">
        <f>IF(ISNA(MATCH(A824,'ESO zone constants'!$A$3:$A$9952,0)),"","X")</f>
        <v>X</v>
      </c>
    </row>
    <row r="825" spans="1:5" x14ac:dyDescent="0.25">
      <c r="A825">
        <v>1250</v>
      </c>
      <c r="B825">
        <v>823</v>
      </c>
      <c r="C825">
        <v>1261</v>
      </c>
      <c r="D825" t="s">
        <v>2451</v>
      </c>
      <c r="E825" t="str">
        <f>IF(ISNA(MATCH(A825,'ESO zone constants'!$A$3:$A$9952,0)),"","X")</f>
        <v>X</v>
      </c>
    </row>
    <row r="826" spans="1:5" x14ac:dyDescent="0.25">
      <c r="A826">
        <v>1251</v>
      </c>
      <c r="B826">
        <v>824</v>
      </c>
      <c r="C826">
        <v>1261</v>
      </c>
      <c r="D826" t="s">
        <v>2452</v>
      </c>
      <c r="E826" t="str">
        <f>IF(ISNA(MATCH(A826,'ESO zone constants'!$A$3:$A$9952,0)),"","X")</f>
        <v>X</v>
      </c>
    </row>
    <row r="827" spans="1:5" x14ac:dyDescent="0.25">
      <c r="A827">
        <v>1252</v>
      </c>
      <c r="B827">
        <v>825</v>
      </c>
      <c r="C827">
        <v>1261</v>
      </c>
      <c r="D827" t="s">
        <v>2453</v>
      </c>
      <c r="E827" t="str">
        <f>IF(ISNA(MATCH(A827,'ESO zone constants'!$A$3:$A$9952,0)),"","X")</f>
        <v>X</v>
      </c>
    </row>
    <row r="828" spans="1:5" x14ac:dyDescent="0.25">
      <c r="A828">
        <v>1253</v>
      </c>
      <c r="B828">
        <v>826</v>
      </c>
      <c r="C828">
        <v>1261</v>
      </c>
      <c r="D828" t="s">
        <v>2454</v>
      </c>
      <c r="E828" t="str">
        <f>IF(ISNA(MATCH(A828,'ESO zone constants'!$A$3:$A$9952,0)),"","X")</f>
        <v>X</v>
      </c>
    </row>
    <row r="829" spans="1:5" x14ac:dyDescent="0.25">
      <c r="A829">
        <v>1254</v>
      </c>
      <c r="B829">
        <v>827</v>
      </c>
      <c r="C829">
        <v>1261</v>
      </c>
      <c r="D829" t="s">
        <v>2434</v>
      </c>
      <c r="E829" t="str">
        <f>IF(ISNA(MATCH(A829,'ESO zone constants'!$A$3:$A$9952,0)),"","X")</f>
        <v>X</v>
      </c>
    </row>
    <row r="830" spans="1:5" x14ac:dyDescent="0.25">
      <c r="A830">
        <v>1255</v>
      </c>
      <c r="B830">
        <v>828</v>
      </c>
      <c r="C830">
        <v>1261</v>
      </c>
      <c r="D830" t="s">
        <v>2455</v>
      </c>
      <c r="E830" t="str">
        <f>IF(ISNA(MATCH(A830,'ESO zone constants'!$A$3:$A$9952,0)),"","X")</f>
        <v>X</v>
      </c>
    </row>
    <row r="831" spans="1:5" x14ac:dyDescent="0.25">
      <c r="A831">
        <v>1256</v>
      </c>
      <c r="B831">
        <v>829</v>
      </c>
      <c r="C831">
        <v>1261</v>
      </c>
      <c r="D831" t="s">
        <v>2456</v>
      </c>
      <c r="E831" t="str">
        <f>IF(ISNA(MATCH(A831,'ESO zone constants'!$A$3:$A$9952,0)),"","X")</f>
        <v>X</v>
      </c>
    </row>
    <row r="832" spans="1:5" x14ac:dyDescent="0.25">
      <c r="A832">
        <v>1257</v>
      </c>
      <c r="B832">
        <v>830</v>
      </c>
      <c r="C832">
        <v>1261</v>
      </c>
      <c r="D832" t="s">
        <v>2437</v>
      </c>
      <c r="E832" t="str">
        <f>IF(ISNA(MATCH(A832,'ESO zone constants'!$A$3:$A$9952,0)),"","X")</f>
        <v>X</v>
      </c>
    </row>
    <row r="833" spans="1:5" x14ac:dyDescent="0.25">
      <c r="A833">
        <v>1258</v>
      </c>
      <c r="B833">
        <v>831</v>
      </c>
      <c r="C833">
        <v>1261</v>
      </c>
      <c r="D833" t="s">
        <v>2436</v>
      </c>
      <c r="E833" t="str">
        <f>IF(ISNA(MATCH(A833,'ESO zone constants'!$A$3:$A$9952,0)),"","X")</f>
        <v>X</v>
      </c>
    </row>
    <row r="834" spans="1:5" x14ac:dyDescent="0.25">
      <c r="A834">
        <v>1259</v>
      </c>
      <c r="B834">
        <v>832</v>
      </c>
      <c r="C834">
        <v>1261</v>
      </c>
      <c r="D834" t="s">
        <v>2457</v>
      </c>
      <c r="E834" t="str">
        <f>IF(ISNA(MATCH(A834,'ESO zone constants'!$A$3:$A$9952,0)),"","X")</f>
        <v>X</v>
      </c>
    </row>
    <row r="835" spans="1:5" x14ac:dyDescent="0.25">
      <c r="A835">
        <v>1260</v>
      </c>
      <c r="B835">
        <v>833</v>
      </c>
      <c r="C835">
        <v>1261</v>
      </c>
      <c r="D835" t="s">
        <v>2458</v>
      </c>
      <c r="E835" t="str">
        <f>IF(ISNA(MATCH(A835,'ESO zone constants'!$A$3:$A$9952,0)),"","X")</f>
        <v>X</v>
      </c>
    </row>
    <row r="836" spans="1:5" x14ac:dyDescent="0.25">
      <c r="A836">
        <v>1261</v>
      </c>
      <c r="B836">
        <v>834</v>
      </c>
      <c r="C836">
        <v>1261</v>
      </c>
      <c r="D836" t="s">
        <v>2402</v>
      </c>
      <c r="E836" t="str">
        <f>IF(ISNA(MATCH(A836,'ESO zone constants'!$A$3:$A$9952,0)),"","X")</f>
        <v>X</v>
      </c>
    </row>
    <row r="837" spans="1:5" ht="15" customHeight="1" x14ac:dyDescent="0.25">
      <c r="A837">
        <v>1262</v>
      </c>
      <c r="B837">
        <v>835</v>
      </c>
      <c r="C837">
        <v>19</v>
      </c>
      <c r="D837" t="s">
        <v>2414</v>
      </c>
      <c r="E837" t="str">
        <f>IF(ISNA(MATCH(A837,'ESO zone constants'!$A$3:$A$9952,0)),"","X")</f>
        <v>X</v>
      </c>
    </row>
    <row r="838" spans="1:5" x14ac:dyDescent="0.25">
      <c r="A838">
        <v>1263</v>
      </c>
      <c r="B838">
        <v>836</v>
      </c>
      <c r="C838">
        <v>1261</v>
      </c>
      <c r="D838" t="s">
        <v>2459</v>
      </c>
      <c r="E838" t="str">
        <f>IF(ISNA(MATCH(A838,'ESO zone constants'!$A$3:$A$9952,0)),"","X")</f>
        <v>X</v>
      </c>
    </row>
    <row r="839" spans="1:5" ht="15" customHeight="1" x14ac:dyDescent="0.25">
      <c r="A839">
        <v>1264</v>
      </c>
      <c r="B839">
        <v>837</v>
      </c>
      <c r="C839">
        <v>1264</v>
      </c>
      <c r="D839" t="s">
        <v>2221</v>
      </c>
      <c r="E839" t="str">
        <f>IF(ISNA(MATCH(A839,'ESO zone constants'!$A$3:$A$9952,0)),"","X")</f>
        <v>X</v>
      </c>
    </row>
    <row r="840" spans="1:5" ht="15" customHeight="1" x14ac:dyDescent="0.25">
      <c r="A840">
        <v>1265</v>
      </c>
      <c r="B840">
        <v>838</v>
      </c>
      <c r="C840">
        <v>1160</v>
      </c>
      <c r="D840" t="s">
        <v>2220</v>
      </c>
      <c r="E840" t="str">
        <f>IF(ISNA(MATCH(A840,'ESO zone constants'!$A$3:$A$9952,0)),"","X")</f>
        <v>X</v>
      </c>
    </row>
    <row r="841" spans="1:5" x14ac:dyDescent="0.25">
      <c r="A841">
        <v>1266</v>
      </c>
      <c r="B841">
        <v>839</v>
      </c>
      <c r="C841">
        <v>1261</v>
      </c>
      <c r="D841" t="s">
        <v>2435</v>
      </c>
      <c r="E841" t="str">
        <f>IF(ISNA(MATCH(A841,'ESO zone constants'!$A$3:$A$9952,0)),"","X")</f>
        <v>X</v>
      </c>
    </row>
    <row r="842" spans="1:5" ht="15" customHeight="1" x14ac:dyDescent="0.25">
      <c r="A842">
        <v>1267</v>
      </c>
      <c r="B842">
        <v>840</v>
      </c>
      <c r="C842">
        <v>3</v>
      </c>
      <c r="D842" t="s">
        <v>2514</v>
      </c>
      <c r="E842" t="str">
        <f>IF(ISNA(MATCH(A842,'ESO zone constants'!$A$3:$A$9952,0)),"","X")</f>
        <v>X</v>
      </c>
    </row>
    <row r="843" spans="1:5" ht="15" customHeight="1" x14ac:dyDescent="0.25">
      <c r="A843">
        <v>1268</v>
      </c>
      <c r="B843">
        <v>841</v>
      </c>
      <c r="C843">
        <v>1261</v>
      </c>
      <c r="D843" t="s">
        <v>2519</v>
      </c>
      <c r="E843" t="str">
        <f>IF(ISNA(MATCH(A843,'ESO zone constants'!$A$3:$A$9952,0)),"","X")</f>
        <v>X</v>
      </c>
    </row>
    <row r="844" spans="1:5" x14ac:dyDescent="0.25">
      <c r="A844">
        <v>1270</v>
      </c>
      <c r="B844">
        <v>842</v>
      </c>
      <c r="C844">
        <v>849</v>
      </c>
      <c r="D844" t="s">
        <v>2413</v>
      </c>
      <c r="E844" t="str">
        <f>IF(ISNA(MATCH(A844,'ESO zone constants'!$A$3:$A$9952,0)),"","X")</f>
        <v>X</v>
      </c>
    </row>
    <row r="845" spans="1:5" x14ac:dyDescent="0.25">
      <c r="A845">
        <v>1271</v>
      </c>
      <c r="B845">
        <v>843</v>
      </c>
      <c r="C845">
        <v>823</v>
      </c>
      <c r="D845" t="s">
        <v>2412</v>
      </c>
      <c r="E845" t="str">
        <f>IF(ISNA(MATCH(A845,'ESO zone constants'!$A$3:$A$9952,0)),"","X")</f>
        <v>X</v>
      </c>
    </row>
    <row r="846" spans="1:5" x14ac:dyDescent="0.25">
      <c r="A846">
        <v>1272</v>
      </c>
      <c r="B846">
        <v>844</v>
      </c>
      <c r="C846">
        <v>1261</v>
      </c>
      <c r="D846" t="s">
        <v>2748</v>
      </c>
      <c r="E846" t="str">
        <f>IF(ISNA(MATCH(A846,'ESO zone constants'!$A$3:$A$9952,0)),"","X")</f>
        <v>X</v>
      </c>
    </row>
    <row r="847" spans="1:5" x14ac:dyDescent="0.25">
      <c r="A847">
        <v>1274</v>
      </c>
      <c r="B847">
        <v>845</v>
      </c>
      <c r="C847">
        <v>3</v>
      </c>
      <c r="D847" t="s">
        <v>2523</v>
      </c>
      <c r="E847" t="str">
        <f>IF(ISNA(MATCH(A847,'ESO zone constants'!$A$3:$A$9952,0)),"","X")</f>
        <v>X</v>
      </c>
    </row>
    <row r="848" spans="1:5" x14ac:dyDescent="0.25">
      <c r="A848">
        <v>1275</v>
      </c>
      <c r="B848">
        <v>846</v>
      </c>
      <c r="C848">
        <v>1261</v>
      </c>
      <c r="D848" t="s">
        <v>2461</v>
      </c>
      <c r="E848" t="str">
        <f>IF(ISNA(MATCH(A848,'ESO zone constants'!$A$3:$A$9952,0)),"","X")</f>
        <v>X</v>
      </c>
    </row>
    <row r="849" spans="1:5" x14ac:dyDescent="0.25">
      <c r="A849">
        <v>1276</v>
      </c>
      <c r="B849">
        <v>847</v>
      </c>
      <c r="C849">
        <v>1261</v>
      </c>
      <c r="D849" t="s">
        <v>2462</v>
      </c>
      <c r="E849" t="str">
        <f>IF(ISNA(MATCH(A849,'ESO zone constants'!$A$3:$A$9952,0)),"","X")</f>
        <v>X</v>
      </c>
    </row>
    <row r="850" spans="1:5" x14ac:dyDescent="0.25">
      <c r="A850">
        <v>1277</v>
      </c>
      <c r="B850">
        <v>848</v>
      </c>
      <c r="C850">
        <v>1261</v>
      </c>
      <c r="D850" t="s">
        <v>2433</v>
      </c>
      <c r="E850" t="str">
        <f>IF(ISNA(MATCH(A850,'ESO zone constants'!$A$3:$A$9952,0)),"","X")</f>
        <v>X</v>
      </c>
    </row>
    <row r="851" spans="1:5" x14ac:dyDescent="0.25">
      <c r="A851">
        <v>1278</v>
      </c>
      <c r="B851">
        <v>849</v>
      </c>
      <c r="C851">
        <v>108</v>
      </c>
      <c r="D851" t="s">
        <v>2522</v>
      </c>
      <c r="E851" t="str">
        <f>IF(ISNA(MATCH(A851,'ESO zone constants'!$A$3:$A$9952,0)),"","X")</f>
        <v>X</v>
      </c>
    </row>
    <row r="852" spans="1:5" x14ac:dyDescent="0.25">
      <c r="A852">
        <v>1279</v>
      </c>
      <c r="B852">
        <v>850</v>
      </c>
      <c r="C852">
        <v>108</v>
      </c>
      <c r="D852" t="s">
        <v>2521</v>
      </c>
      <c r="E852" t="str">
        <f>IF(ISNA(MATCH(A852,'ESO zone constants'!$A$3:$A$9952,0)),"","X")</f>
        <v>X</v>
      </c>
    </row>
    <row r="853" spans="1:5" x14ac:dyDescent="0.25">
      <c r="A853">
        <v>1280</v>
      </c>
      <c r="B853">
        <v>851</v>
      </c>
      <c r="C853">
        <v>108</v>
      </c>
      <c r="D853" t="s">
        <v>2524</v>
      </c>
      <c r="E853" t="str">
        <f>IF(ISNA(MATCH(A853,'ESO zone constants'!$A$3:$A$9952,0)),"","X")</f>
        <v>X</v>
      </c>
    </row>
    <row r="854" spans="1:5" x14ac:dyDescent="0.25">
      <c r="A854">
        <v>1281</v>
      </c>
      <c r="B854">
        <v>852</v>
      </c>
      <c r="C854">
        <v>108</v>
      </c>
      <c r="D854" t="s">
        <v>2524</v>
      </c>
      <c r="E854" t="str">
        <f>IF(ISNA(MATCH(A854,'ESO zone constants'!$A$3:$A$9952,0)),"","X")</f>
        <v>X</v>
      </c>
    </row>
    <row r="855" spans="1:5" x14ac:dyDescent="0.25">
      <c r="A855">
        <v>1282</v>
      </c>
      <c r="B855">
        <v>853</v>
      </c>
      <c r="C855">
        <v>1282</v>
      </c>
      <c r="D855" t="s">
        <v>2698</v>
      </c>
      <c r="E855" t="str">
        <f>IF(ISNA(MATCH(A855,'ESO zone constants'!$A$3:$A$9952,0)),"","X")</f>
        <v>X</v>
      </c>
    </row>
    <row r="856" spans="1:5" x14ac:dyDescent="0.25">
      <c r="A856">
        <v>1283</v>
      </c>
      <c r="B856">
        <v>854</v>
      </c>
      <c r="C856">
        <v>1282</v>
      </c>
      <c r="D856" t="s">
        <v>2699</v>
      </c>
      <c r="E856" t="str">
        <f>IF(ISNA(MATCH(A856,'ESO zone constants'!$A$3:$A$9952,0)),"","X")</f>
        <v>X</v>
      </c>
    </row>
    <row r="857" spans="1:5" x14ac:dyDescent="0.25">
      <c r="A857">
        <v>1284</v>
      </c>
      <c r="B857">
        <v>855</v>
      </c>
      <c r="C857">
        <v>1282</v>
      </c>
      <c r="D857" t="s">
        <v>2715</v>
      </c>
      <c r="E857" t="str">
        <f>IF(ISNA(MATCH(A857,'ESO zone constants'!$A$3:$A$9952,0)),"","X")</f>
        <v>X</v>
      </c>
    </row>
    <row r="858" spans="1:5" x14ac:dyDescent="0.25">
      <c r="A858">
        <v>1285</v>
      </c>
      <c r="B858">
        <v>856</v>
      </c>
      <c r="C858">
        <v>1286</v>
      </c>
      <c r="D858" t="s">
        <v>2714</v>
      </c>
      <c r="E858" t="str">
        <f>IF(ISNA(MATCH(A858,'ESO zone constants'!$A$3:$A$9952,0)),"","X")</f>
        <v>X</v>
      </c>
    </row>
    <row r="859" spans="1:5" x14ac:dyDescent="0.25">
      <c r="A859">
        <v>1286</v>
      </c>
      <c r="B859">
        <v>857</v>
      </c>
      <c r="C859">
        <v>1286</v>
      </c>
      <c r="D859" t="s">
        <v>2460</v>
      </c>
      <c r="E859" t="str">
        <f>IF(ISNA(MATCH(A859,'ESO zone constants'!$A$3:$A$9952,0)),"","X")</f>
        <v>X</v>
      </c>
    </row>
    <row r="860" spans="1:5" x14ac:dyDescent="0.25">
      <c r="A860">
        <v>1287</v>
      </c>
      <c r="B860">
        <v>858</v>
      </c>
      <c r="C860">
        <v>1286</v>
      </c>
      <c r="D860" t="s">
        <v>2713</v>
      </c>
      <c r="E860" t="str">
        <f>IF(ISNA(MATCH(A860,'ESO zone constants'!$A$3:$A$9952,0)),"","X")</f>
        <v>X</v>
      </c>
    </row>
    <row r="861" spans="1:5" x14ac:dyDescent="0.25">
      <c r="A861">
        <v>1289</v>
      </c>
      <c r="B861">
        <v>859</v>
      </c>
      <c r="C861">
        <v>1286</v>
      </c>
      <c r="D861" t="s">
        <v>2711</v>
      </c>
      <c r="E861" t="str">
        <f>IF(ISNA(MATCH(A861,'ESO zone constants'!$A$3:$A$9952,0)),"","X")</f>
        <v>X</v>
      </c>
    </row>
    <row r="862" spans="1:5" x14ac:dyDescent="0.25">
      <c r="A862">
        <v>1290</v>
      </c>
      <c r="B862">
        <v>860</v>
      </c>
      <c r="C862">
        <v>1286</v>
      </c>
      <c r="D862" t="s">
        <v>2710</v>
      </c>
      <c r="E862" t="str">
        <f>IF(ISNA(MATCH(A862,'ESO zone constants'!$A$3:$A$9952,0)),"","X")</f>
        <v>X</v>
      </c>
    </row>
    <row r="863" spans="1:5" x14ac:dyDescent="0.25">
      <c r="A863">
        <v>1291</v>
      </c>
      <c r="B863">
        <v>861</v>
      </c>
      <c r="C863">
        <v>1286</v>
      </c>
      <c r="D863" t="s">
        <v>2709</v>
      </c>
      <c r="E863" t="str">
        <f>IF(ISNA(MATCH(A863,'ESO zone constants'!$A$3:$A$9952,0)),"","X")</f>
        <v>X</v>
      </c>
    </row>
    <row r="864" spans="1:5" x14ac:dyDescent="0.25">
      <c r="A864">
        <v>1292</v>
      </c>
      <c r="B864">
        <v>862</v>
      </c>
      <c r="C864">
        <v>1286</v>
      </c>
      <c r="D864" t="s">
        <v>2708</v>
      </c>
      <c r="E864" t="str">
        <f>IF(ISNA(MATCH(A864,'ESO zone constants'!$A$3:$A$9952,0)),"","X")</f>
        <v>X</v>
      </c>
    </row>
    <row r="865" spans="1:5" x14ac:dyDescent="0.25">
      <c r="A865">
        <v>1293</v>
      </c>
      <c r="B865">
        <v>863</v>
      </c>
      <c r="C865">
        <v>1282</v>
      </c>
      <c r="D865" t="s">
        <v>2707</v>
      </c>
      <c r="E865" t="str">
        <f>IF(ISNA(MATCH(A865,'ESO zone constants'!$A$3:$A$9952,0)),"","X")</f>
        <v>X</v>
      </c>
    </row>
    <row r="866" spans="1:5" x14ac:dyDescent="0.25">
      <c r="A866">
        <v>1294</v>
      </c>
      <c r="B866">
        <v>864</v>
      </c>
      <c r="C866">
        <v>1286</v>
      </c>
      <c r="D866" t="s">
        <v>2706</v>
      </c>
      <c r="E866" t="str">
        <f>IF(ISNA(MATCH(A866,'ESO zone constants'!$A$3:$A$9952,0)),"","X")</f>
        <v>X</v>
      </c>
    </row>
    <row r="867" spans="1:5" x14ac:dyDescent="0.25">
      <c r="A867">
        <v>1295</v>
      </c>
      <c r="B867">
        <v>865</v>
      </c>
      <c r="C867">
        <v>1286</v>
      </c>
      <c r="D867" t="s">
        <v>2705</v>
      </c>
      <c r="E867" t="str">
        <f>IF(ISNA(MATCH(A867,'ESO zone constants'!$A$3:$A$9952,0)),"","X")</f>
        <v>X</v>
      </c>
    </row>
    <row r="868" spans="1:5" x14ac:dyDescent="0.25">
      <c r="A868">
        <v>1296</v>
      </c>
      <c r="B868">
        <v>866</v>
      </c>
      <c r="C868">
        <v>1286</v>
      </c>
      <c r="D868" t="s">
        <v>2704</v>
      </c>
      <c r="E868" t="str">
        <f>IF(ISNA(MATCH(A868,'ESO zone constants'!$A$3:$A$9952,0)),"","X")</f>
        <v>X</v>
      </c>
    </row>
    <row r="869" spans="1:5" x14ac:dyDescent="0.25">
      <c r="A869">
        <v>1297</v>
      </c>
      <c r="B869">
        <v>867</v>
      </c>
      <c r="C869">
        <v>1286</v>
      </c>
      <c r="D869" t="s">
        <v>2749</v>
      </c>
      <c r="E869" t="str">
        <f>IF(ISNA(MATCH(A869,'ESO zone constants'!$A$3:$A$9952,0)),"","X")</f>
        <v>X</v>
      </c>
    </row>
    <row r="870" spans="1:5" x14ac:dyDescent="0.25">
      <c r="A870">
        <v>1298</v>
      </c>
      <c r="B870">
        <v>868</v>
      </c>
      <c r="C870">
        <v>1286</v>
      </c>
      <c r="D870" t="s">
        <v>2703</v>
      </c>
      <c r="E870" t="str">
        <f>IF(ISNA(MATCH(A870,'ESO zone constants'!$A$3:$A$9952,0)),"","X")</f>
        <v>X</v>
      </c>
    </row>
    <row r="871" spans="1:5" x14ac:dyDescent="0.25">
      <c r="A871">
        <v>1300</v>
      </c>
      <c r="B871">
        <v>869</v>
      </c>
      <c r="C871">
        <v>1286</v>
      </c>
      <c r="D871" t="s">
        <v>2702</v>
      </c>
      <c r="E871" t="str">
        <f>IF(ISNA(MATCH(A871,'ESO zone constants'!$A$3:$A$9952,0)),"","X")</f>
        <v>X</v>
      </c>
    </row>
    <row r="872" spans="1:5" x14ac:dyDescent="0.25">
      <c r="A872">
        <v>1301</v>
      </c>
      <c r="B872">
        <v>870</v>
      </c>
      <c r="C872">
        <v>1011</v>
      </c>
      <c r="D872" t="s">
        <v>2735</v>
      </c>
      <c r="E872" t="str">
        <f>IF(ISNA(MATCH(A872,'ESO zone constants'!$A$3:$A$9952,0)),"","X")</f>
        <v>X</v>
      </c>
    </row>
    <row r="873" spans="1:5" x14ac:dyDescent="0.25">
      <c r="A873">
        <v>1302</v>
      </c>
      <c r="B873">
        <v>871</v>
      </c>
      <c r="C873">
        <v>20</v>
      </c>
      <c r="D873" t="s">
        <v>2747</v>
      </c>
      <c r="E873" t="str">
        <f>IF(ISNA(MATCH(A873,'ESO zone constants'!$A$3:$A$9952,0)),"","X")</f>
        <v>X</v>
      </c>
    </row>
    <row r="874" spans="1:5" x14ac:dyDescent="0.25">
      <c r="A874">
        <v>1304</v>
      </c>
      <c r="B874">
        <v>872</v>
      </c>
      <c r="C874">
        <v>1282</v>
      </c>
      <c r="D874" t="s">
        <v>2701</v>
      </c>
      <c r="E874" t="str">
        <f>IF(ISNA(MATCH(A874,'ESO zone constants'!$A$3:$A$9952,0)),"","X")</f>
        <v>X</v>
      </c>
    </row>
    <row r="875" spans="1:5" x14ac:dyDescent="0.25">
      <c r="A875">
        <v>1306</v>
      </c>
      <c r="B875">
        <v>873</v>
      </c>
      <c r="C875">
        <v>58</v>
      </c>
      <c r="D875" t="s">
        <v>2520</v>
      </c>
      <c r="E875" t="str">
        <f>IF(ISNA(MATCH(A875,'ESO zone constants'!$A$3:$A$9952,0)),"","X")</f>
        <v>X</v>
      </c>
    </row>
    <row r="876" spans="1:5" x14ac:dyDescent="0.25">
      <c r="A876">
        <v>1307</v>
      </c>
      <c r="B876">
        <v>874</v>
      </c>
      <c r="C876">
        <v>1261</v>
      </c>
      <c r="D876" t="s">
        <v>2525</v>
      </c>
      <c r="E876" t="str">
        <f>IF(ISNA(MATCH(A876,'ESO zone constants'!$A$3:$A$9952,0)),"","X")</f>
        <v>X</v>
      </c>
    </row>
    <row r="877" spans="1:5" x14ac:dyDescent="0.25">
      <c r="A877">
        <v>1310</v>
      </c>
      <c r="B877">
        <v>875</v>
      </c>
      <c r="C877">
        <v>1286</v>
      </c>
      <c r="D877" t="s">
        <v>2748</v>
      </c>
      <c r="E877" t="str">
        <f>IF(ISNA(MATCH(A877,'ESO zone constants'!$A$3:$A$9952,0)),"","X")</f>
        <v>X</v>
      </c>
    </row>
    <row r="878" spans="1:5" x14ac:dyDescent="0.25">
      <c r="A878">
        <v>1311</v>
      </c>
      <c r="B878">
        <v>876</v>
      </c>
      <c r="C878">
        <v>849</v>
      </c>
      <c r="D878" t="s">
        <v>2750</v>
      </c>
      <c r="E878" t="str">
        <f>IF(ISNA(MATCH(A878,'ESO zone constants'!$A$3:$A$9952,0)),"","X")</f>
        <v>X</v>
      </c>
    </row>
    <row r="879" spans="1:5" x14ac:dyDescent="0.25">
      <c r="A879">
        <v>1312</v>
      </c>
      <c r="B879">
        <v>877</v>
      </c>
      <c r="C879">
        <v>849</v>
      </c>
      <c r="D879" t="s">
        <v>2753</v>
      </c>
      <c r="E879" t="str">
        <f>IF(ISNA(MATCH(A879,'ESO zone constants'!$A$3:$A$9952,0)),"","X")</f>
        <v>X</v>
      </c>
    </row>
    <row r="880" spans="1:5" x14ac:dyDescent="0.25">
      <c r="A880">
        <v>1314</v>
      </c>
      <c r="B880">
        <v>878</v>
      </c>
      <c r="C880">
        <v>3</v>
      </c>
      <c r="D880" t="s">
        <v>2752</v>
      </c>
      <c r="E880" t="str">
        <f>IF(ISNA(MATCH(A880,'ESO zone constants'!$A$3:$A$9952,0)),"","X")</f>
        <v>X</v>
      </c>
    </row>
    <row r="881" spans="1:5" x14ac:dyDescent="0.25">
      <c r="A881">
        <v>1342</v>
      </c>
      <c r="B881">
        <v>879</v>
      </c>
      <c r="C881">
        <v>1282</v>
      </c>
      <c r="D881" t="s">
        <v>2696</v>
      </c>
      <c r="E881" t="str">
        <f>IF(ISNA(MATCH(A881,'ESO zone constants'!$A$3:$A$9952,0)),"","X")</f>
        <v>X</v>
      </c>
    </row>
    <row r="882" spans="1:5" x14ac:dyDescent="0.25">
      <c r="A882">
        <v>1343</v>
      </c>
      <c r="B882">
        <v>880</v>
      </c>
      <c r="C882">
        <v>1286</v>
      </c>
      <c r="D882" t="s">
        <v>2697</v>
      </c>
      <c r="E882" t="str">
        <f>IF(ISNA(MATCH(A882,'ESO zone constants'!$A$3:$A$9952,0)),"","X")</f>
        <v>X</v>
      </c>
    </row>
    <row r="883" spans="1:5" x14ac:dyDescent="0.25">
      <c r="A883">
        <v>1345</v>
      </c>
      <c r="B883">
        <v>881</v>
      </c>
      <c r="C883">
        <v>535</v>
      </c>
      <c r="D883" t="s">
        <v>2751</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547" sqref="D547"/>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3" t="s">
        <v>2239</v>
      </c>
      <c r="B1" s="103"/>
      <c r="C1" s="103"/>
      <c r="D1" s="103"/>
      <c r="E1" s="103"/>
      <c r="F1" s="103"/>
      <c r="G1" s="103"/>
      <c r="H1" s="103"/>
      <c r="I1" s="103"/>
      <c r="J1" s="103"/>
      <c r="K1" s="103"/>
      <c r="L1" s="104"/>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J3" sqref="J3:J47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3274</v>
      </c>
      <c r="J2" s="30" t="s">
        <v>2420</v>
      </c>
      <c r="K2" s="3" t="s">
        <v>1726</v>
      </c>
      <c r="L2" s="3" t="s">
        <v>1373</v>
      </c>
      <c r="M2" s="3" t="s">
        <v>1370</v>
      </c>
      <c r="N2" s="3" t="s">
        <v>99</v>
      </c>
    </row>
    <row r="3" spans="1:14" x14ac:dyDescent="0.25">
      <c r="A3" s="77">
        <v>1</v>
      </c>
      <c r="B3">
        <v>2</v>
      </c>
      <c r="C3">
        <v>1</v>
      </c>
      <c r="D3" t="s">
        <v>103</v>
      </c>
      <c r="E3">
        <v>2</v>
      </c>
      <c r="F3">
        <v>3</v>
      </c>
      <c r="G3" t="s">
        <v>103</v>
      </c>
      <c r="H3">
        <v>1</v>
      </c>
      <c r="I3" t="s">
        <v>2824</v>
      </c>
      <c r="J3" s="30" t="str">
        <f>IF(A3&lt;&gt;"",IF(F3&lt;&gt;"",IF(OR(ISNA(A3),ISNA(F3)),"","["&amp;A3&amp;"]="&amp;F3&amp;","),""),"")</f>
        <v>[1]=3,</v>
      </c>
      <c r="K3" s="3">
        <f>A3</f>
        <v>1</v>
      </c>
      <c r="L3" s="3">
        <f>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2825</v>
      </c>
      <c r="J4" s="30" t="str">
        <f>IF(A4&lt;&gt;"",IF(F4&lt;&gt;"",IF(OR(ISNA(A4),ISNA(F4)),"","["&amp;A4&amp;"]="&amp;F4&amp;","),""),"")</f>
        <v>[2]=3,</v>
      </c>
      <c r="K4" s="3">
        <f>A4</f>
        <v>2</v>
      </c>
      <c r="L4" s="3">
        <f>F4</f>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2826</v>
      </c>
      <c r="J5" s="30" t="str">
        <f>IF(A5&lt;&gt;"",IF(F5&lt;&gt;"",IF(OR(ISNA(A5),ISNA(F5)),"","["&amp;A5&amp;"]="&amp;F5&amp;","),""),"")</f>
        <v>[3]=3,</v>
      </c>
      <c r="K5" s="3">
        <f>A5</f>
        <v>3</v>
      </c>
      <c r="L5" s="3">
        <f>F5</f>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2827</v>
      </c>
      <c r="J6" s="30" t="str">
        <f>IF(A6&lt;&gt;"",IF(F6&lt;&gt;"",IF(OR(ISNA(A6),ISNA(F6)),"","["&amp;A6&amp;"]="&amp;F6&amp;","),""),"")</f>
        <v>[4]=3,</v>
      </c>
      <c r="K6" s="3">
        <f>A6</f>
        <v>4</v>
      </c>
      <c r="L6" s="3">
        <f>F6</f>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2828</v>
      </c>
      <c r="J7" s="30" t="str">
        <f>IF(A7&lt;&gt;"",IF(F7&lt;&gt;"",IF(OR(ISNA(A7),ISNA(F7)),"","["&amp;A7&amp;"]="&amp;F7&amp;","),""),"")</f>
        <v>[5]=3,</v>
      </c>
      <c r="K7" s="3">
        <f>A7</f>
        <v>5</v>
      </c>
      <c r="L7" s="3">
        <f>F7</f>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2829</v>
      </c>
      <c r="J8" s="30" t="str">
        <f>IF(A8&lt;&gt;"",IF(F8&lt;&gt;"",IF(OR(ISNA(A8),ISNA(F8)),"","["&amp;A8&amp;"]="&amp;F8&amp;","),""),"")</f>
        <v>[6]=3,</v>
      </c>
      <c r="K8" s="3">
        <f>A8</f>
        <v>6</v>
      </c>
      <c r="L8" s="3">
        <f>F8</f>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2830</v>
      </c>
      <c r="J9" s="30" t="str">
        <f>IF(A9&lt;&gt;"",IF(F9&lt;&gt;"",IF(OR(ISNA(A9),ISNA(F9)),"","["&amp;A9&amp;"]="&amp;F9&amp;","),""),"")</f>
        <v>[7]=3,</v>
      </c>
      <c r="K9" s="3">
        <f>A9</f>
        <v>7</v>
      </c>
      <c r="L9" s="3">
        <f>F9</f>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2831</v>
      </c>
      <c r="J10" s="30" t="str">
        <f>IF(A10&lt;&gt;"",IF(F10&lt;&gt;"",IF(OR(ISNA(A10),ISNA(F10)),"","["&amp;A10&amp;"]="&amp;F10&amp;","),""),"")</f>
        <v>[8]=3,</v>
      </c>
      <c r="K10" s="3">
        <f>A10</f>
        <v>8</v>
      </c>
      <c r="L10" s="3">
        <f>F10</f>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2832</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2833</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2834</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2835</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2836</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IF(A16&lt;&gt;"",IF(F16&lt;&gt;"",IF(OR(ISNA(A16),ISNA(F16)),"","["&amp;A16&amp;"]="&amp;F16&amp;","),""),"")</f>
        <v>[14]=19,</v>
      </c>
      <c r="K16" s="3">
        <f>A16</f>
        <v>14</v>
      </c>
      <c r="L16" s="3">
        <f>F16</f>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IF(A17&lt;&gt;"",IF(F17&lt;&gt;"",IF(OR(ISNA(A17),ISNA(F17)),"","["&amp;A17&amp;"]="&amp;F17&amp;","),""),"")</f>
        <v>[15]=19,</v>
      </c>
      <c r="K17" s="3">
        <f>A17</f>
        <v>15</v>
      </c>
      <c r="L17" s="3">
        <f>F17</f>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IF(A18&lt;&gt;"",IF(F18&lt;&gt;"",IF(OR(ISNA(A18),ISNA(F18)),"","["&amp;A18&amp;"]="&amp;F18&amp;","),""),"")</f>
        <v>[16]=19,</v>
      </c>
      <c r="K18" s="3">
        <f>A18</f>
        <v>16</v>
      </c>
      <c r="L18" s="3">
        <f>F18</f>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IF(A19&lt;&gt;"",IF(F19&lt;&gt;"",IF(OR(ISNA(A19),ISNA(F19)),"","["&amp;A19&amp;"]="&amp;F19&amp;","),""),"")</f>
        <v>[17]=19,</v>
      </c>
      <c r="K19" s="3">
        <f>A19</f>
        <v>17</v>
      </c>
      <c r="L19" s="3">
        <f>F19</f>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IF(A20&lt;&gt;"",IF(F20&lt;&gt;"",IF(OR(ISNA(A20),ISNA(F20)),"","["&amp;A20&amp;"]="&amp;F20&amp;","),""),"")</f>
        <v>[18]=19,</v>
      </c>
      <c r="K20" s="3">
        <f>A20</f>
        <v>18</v>
      </c>
      <c r="L20" s="3">
        <f>F20</f>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IF(A21&lt;&gt;"",IF(F21&lt;&gt;"",IF(OR(ISNA(A21),ISNA(F21)),"","["&amp;A21&amp;"]="&amp;F21&amp;","),""),"")</f>
        <v>[19]=19,</v>
      </c>
      <c r="K21" s="3">
        <f>A21</f>
        <v>19</v>
      </c>
      <c r="L21" s="3">
        <f>F21</f>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2837</v>
      </c>
      <c r="J22" s="30" t="str">
        <f>IF(A22&lt;&gt;"",IF(F22&lt;&gt;"",IF(OR(ISNA(A22),ISNA(F22)),"","["&amp;A22&amp;"]="&amp;F22&amp;","),""),"")</f>
        <v>[20]=3,</v>
      </c>
      <c r="K22" s="3">
        <f>A22</f>
        <v>20</v>
      </c>
      <c r="L22" s="3">
        <f>F22</f>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2838</v>
      </c>
      <c r="J23" s="30" t="str">
        <f>IF(A23&lt;&gt;"",IF(F23&lt;&gt;"",IF(OR(ISNA(A23),ISNA(F23)),"","["&amp;A23&amp;"]="&amp;F23&amp;","),""),"")</f>
        <v>[21]=383,</v>
      </c>
      <c r="K23" s="3">
        <f>A23</f>
        <v>21</v>
      </c>
      <c r="L23" s="3">
        <f>F23</f>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IF(A24&lt;&gt;"",IF(F24&lt;&gt;"",IF(OR(ISNA(A24),ISNA(F24)),"","["&amp;A24&amp;"]="&amp;F24&amp;","),""),"")</f>
        <v>[22]=19,</v>
      </c>
      <c r="K24" s="3">
        <f>A24</f>
        <v>22</v>
      </c>
      <c r="L24" s="3">
        <f>F24</f>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IF(A25&lt;&gt;"",IF(F25&lt;&gt;"",IF(OR(ISNA(A25),ISNA(F25)),"","["&amp;A25&amp;"]="&amp;F25&amp;","),""),"")</f>
        <v>[23]=19,</v>
      </c>
      <c r="K25" s="3">
        <f>A25</f>
        <v>23</v>
      </c>
      <c r="L25" s="3">
        <f>F25</f>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2839</v>
      </c>
      <c r="J26" s="30" t="str">
        <f>IF(A26&lt;&gt;"",IF(F26&lt;&gt;"",IF(OR(ISNA(A26),ISNA(F26)),"","["&amp;A26&amp;"]="&amp;F26&amp;","),""),"")</f>
        <v>[24]=57,</v>
      </c>
      <c r="K26" s="3">
        <f>A26</f>
        <v>24</v>
      </c>
      <c r="L26" s="3">
        <f>F26</f>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2840</v>
      </c>
      <c r="J27" s="30" t="str">
        <f>IF(A27&lt;&gt;"",IF(F27&lt;&gt;"",IF(OR(ISNA(A27),ISNA(F27)),"","["&amp;A27&amp;"]="&amp;F27&amp;","),""),"")</f>
        <v>[25]=57,</v>
      </c>
      <c r="K27" s="3">
        <f>A27</f>
        <v>25</v>
      </c>
      <c r="L27" s="3">
        <f>F27</f>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2841</v>
      </c>
      <c r="J28" s="30" t="str">
        <f>IF(A28&lt;&gt;"",IF(F28&lt;&gt;"",IF(OR(ISNA(A28),ISNA(F28)),"","["&amp;A28&amp;"]="&amp;F28&amp;","),""),"")</f>
        <v>[26]=57,</v>
      </c>
      <c r="K28" s="3">
        <f>A28</f>
        <v>26</v>
      </c>
      <c r="L28" s="3">
        <f>F28</f>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2842</v>
      </c>
      <c r="J29" s="30" t="str">
        <f>IF(A29&lt;&gt;"",IF(F29&lt;&gt;"",IF(OR(ISNA(A29),ISNA(F29)),"","["&amp;A29&amp;"]="&amp;F29&amp;","),""),"")</f>
        <v>[27]=57,</v>
      </c>
      <c r="K29" s="3">
        <f>A29</f>
        <v>27</v>
      </c>
      <c r="L29" s="3">
        <f>F29</f>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2843</v>
      </c>
      <c r="J30" s="30" t="str">
        <f>IF(A30&lt;&gt;"",IF(F30&lt;&gt;"",IF(OR(ISNA(A30),ISNA(F30)),"","["&amp;A30&amp;"]="&amp;F30&amp;","),""),"")</f>
        <v>[28]=57,</v>
      </c>
      <c r="K30" s="3">
        <f>A30</f>
        <v>28</v>
      </c>
      <c r="L30" s="3">
        <f>F30</f>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3267</v>
      </c>
      <c r="J31" s="30" t="str">
        <f>IF(A31&lt;&gt;"",IF(F31&lt;&gt;"",IF(OR(ISNA(A31),ISNA(F31)),"","["&amp;A31&amp;"]="&amp;F31&amp;","),""),"")</f>
        <v>[29]=57,</v>
      </c>
      <c r="K31" s="3">
        <f>A31</f>
        <v>29</v>
      </c>
      <c r="L31" s="3">
        <f>F31</f>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2844</v>
      </c>
      <c r="J32" s="30" t="str">
        <f>IF(A32&lt;&gt;"",IF(F32&lt;&gt;"",IF(OR(ISNA(A32),ISNA(F32)),"","["&amp;A32&amp;"]="&amp;F32&amp;","),""),"")</f>
        <v>[30]=57,</v>
      </c>
      <c r="K32" s="3">
        <f>A32</f>
        <v>30</v>
      </c>
      <c r="L32" s="3">
        <f>F32</f>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IF(A33&lt;&gt;"",IF(F33&lt;&gt;"",IF(OR(ISNA(A33),ISNA(F33)),"","["&amp;A33&amp;"]="&amp;F33&amp;","),""),"")</f>
        <v>[31]=19,</v>
      </c>
      <c r="K33" s="3">
        <f>A33</f>
        <v>31</v>
      </c>
      <c r="L33" s="3">
        <f>F33</f>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2845</v>
      </c>
      <c r="J34" s="30" t="str">
        <f>IF(A34&lt;&gt;"",IF(F34&lt;&gt;"",IF(OR(ISNA(A34),ISNA(F34)),"","["&amp;A34&amp;"]="&amp;F34&amp;","),""),"")</f>
        <v>[32]=57,</v>
      </c>
      <c r="K34" s="3">
        <f>A34</f>
        <v>32</v>
      </c>
      <c r="L34" s="3">
        <f>F34</f>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2846</v>
      </c>
      <c r="J35" s="30" t="str">
        <f>IF(A35&lt;&gt;"",IF(F35&lt;&gt;"",IF(OR(ISNA(A35),ISNA(F35)),"","["&amp;A35&amp;"]="&amp;F35&amp;","),""),"")</f>
        <v>[33]=92,</v>
      </c>
      <c r="K35" s="3">
        <f>A35</f>
        <v>33</v>
      </c>
      <c r="L35" s="3">
        <f>F35</f>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2847</v>
      </c>
      <c r="J36" s="30" t="str">
        <f>IF(A36&lt;&gt;"",IF(F36&lt;&gt;"",IF(OR(ISNA(A36),ISNA(F36)),"","["&amp;A36&amp;"]="&amp;F36&amp;","),""),"")</f>
        <v>[34]=92,</v>
      </c>
      <c r="K36" s="3">
        <f>A36</f>
        <v>34</v>
      </c>
      <c r="L36" s="3">
        <f>F36</f>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2848</v>
      </c>
      <c r="J37" s="30" t="str">
        <f>IF(A37&lt;&gt;"",IF(F37&lt;&gt;"",IF(OR(ISNA(A37),ISNA(F37)),"","["&amp;A37&amp;"]="&amp;F37&amp;","),""),"")</f>
        <v>[35]=92,</v>
      </c>
      <c r="K37" s="3">
        <f>A37</f>
        <v>35</v>
      </c>
      <c r="L37" s="3">
        <f>F37</f>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2849</v>
      </c>
      <c r="J38" s="30" t="str">
        <f>IF(A38&lt;&gt;"",IF(F38&lt;&gt;"",IF(OR(ISNA(A38),ISNA(F38)),"","["&amp;A38&amp;"]="&amp;F38&amp;","),""),"")</f>
        <v>[36]=92,</v>
      </c>
      <c r="K38" s="3">
        <f>A38</f>
        <v>36</v>
      </c>
      <c r="L38" s="3">
        <f>F38</f>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2850</v>
      </c>
      <c r="J39" s="30" t="str">
        <f>IF(A39&lt;&gt;"",IF(F39&lt;&gt;"",IF(OR(ISNA(A39),ISNA(F39)),"","["&amp;A39&amp;"]="&amp;F39&amp;","),""),"")</f>
        <v>[37]=92,</v>
      </c>
      <c r="K39" s="3">
        <f>A39</f>
        <v>37</v>
      </c>
      <c r="L39" s="3">
        <f>F39</f>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2851</v>
      </c>
      <c r="J40" s="30" t="str">
        <f>IF(A40&lt;&gt;"",IF(F40&lt;&gt;"",IF(OR(ISNA(A40),ISNA(F40)),"","["&amp;A40&amp;"]="&amp;F40&amp;","),""),"")</f>
        <v>[38]=92,</v>
      </c>
      <c r="K40" s="3">
        <f>A40</f>
        <v>38</v>
      </c>
      <c r="L40" s="3">
        <f>F40</f>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2852</v>
      </c>
      <c r="J41" s="30" t="str">
        <f>IF(A41&lt;&gt;"",IF(F41&lt;&gt;"",IF(OR(ISNA(A41),ISNA(F41)),"","["&amp;A41&amp;"]="&amp;F41&amp;","),""),"")</f>
        <v>[39]=92,</v>
      </c>
      <c r="K41" s="3">
        <f>A41</f>
        <v>39</v>
      </c>
      <c r="L41" s="3">
        <f>F41</f>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2853</v>
      </c>
      <c r="J42" s="30" t="str">
        <f>IF(A42&lt;&gt;"",IF(F42&lt;&gt;"",IF(OR(ISNA(A42),ISNA(F42)),"","["&amp;A42&amp;"]="&amp;F42&amp;","),""),"")</f>
        <v>[40]=92,</v>
      </c>
      <c r="K42" s="3">
        <f>A42</f>
        <v>40</v>
      </c>
      <c r="L42" s="3">
        <f>F42</f>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2854</v>
      </c>
      <c r="J43" s="30" t="str">
        <f>IF(A43&lt;&gt;"",IF(F43&lt;&gt;"",IF(OR(ISNA(A43),ISNA(F43)),"","["&amp;A43&amp;"]="&amp;F43&amp;","),""),"")</f>
        <v>[41]=41,</v>
      </c>
      <c r="K43" s="3">
        <f>A43</f>
        <v>41</v>
      </c>
      <c r="L43" s="3">
        <f>F43</f>
        <v>41</v>
      </c>
      <c r="M43" s="8" t="str">
        <f>VLOOKUP(A43,'ESO wayshrine names'!$A$3:$B$9992,2,)</f>
        <v>Fort Arand Wayshrine</v>
      </c>
      <c r="N43" s="3" t="str">
        <f>VLOOKUP(F43,'ESO zone constants'!$A$3:$D$9999,4,FALSE)</f>
        <v>Stonefalls</v>
      </c>
    </row>
    <row r="44" spans="1:14" x14ac:dyDescent="0.25">
      <c r="A44" s="78">
        <v>42</v>
      </c>
      <c r="B44">
        <v>5</v>
      </c>
      <c r="C44">
        <v>30</v>
      </c>
      <c r="D44" t="s">
        <v>3268</v>
      </c>
      <c r="E44">
        <v>17</v>
      </c>
      <c r="F44">
        <v>104</v>
      </c>
      <c r="G44" t="s">
        <v>2319</v>
      </c>
      <c r="H44">
        <v>1</v>
      </c>
      <c r="I44" t="s">
        <v>2855</v>
      </c>
      <c r="J44" s="30" t="str">
        <f>IF(A44&lt;&gt;"",IF(F44&lt;&gt;"",IF(OR(ISNA(A44),ISNA(F44)),"","["&amp;A44&amp;"]="&amp;F44&amp;","),""),"")</f>
        <v>[42]=104,</v>
      </c>
      <c r="K44" s="3">
        <f>A44</f>
        <v>42</v>
      </c>
      <c r="L44" s="3">
        <f>F44</f>
        <v>104</v>
      </c>
      <c r="M44" s="8" t="str">
        <f>VLOOKUP(A44,'ESO wayshrine names'!$A$3:$B$9992,2,)</f>
        <v>Morwha's Bounty Wayshrine</v>
      </c>
      <c r="N44" s="3" t="str">
        <f>VLOOKUP(F44,'ESO zone constants'!$A$3:$D$9999,4,FALSE)</f>
        <v>Alik'r Desert</v>
      </c>
    </row>
    <row r="45" spans="1:14" x14ac:dyDescent="0.25">
      <c r="A45" s="78">
        <v>43</v>
      </c>
      <c r="B45">
        <v>5</v>
      </c>
      <c r="C45">
        <v>30</v>
      </c>
      <c r="D45" t="s">
        <v>3268</v>
      </c>
      <c r="E45">
        <v>17</v>
      </c>
      <c r="F45">
        <v>104</v>
      </c>
      <c r="G45" t="s">
        <v>2319</v>
      </c>
      <c r="H45">
        <v>1</v>
      </c>
      <c r="I45" t="s">
        <v>2856</v>
      </c>
      <c r="J45" s="30" t="str">
        <f>IF(A45&lt;&gt;"",IF(F45&lt;&gt;"",IF(OR(ISNA(A45),ISNA(F45)),"","["&amp;A45&amp;"]="&amp;F45&amp;","),""),"")</f>
        <v>[43]=104,</v>
      </c>
      <c r="K45" s="3">
        <f>A45</f>
        <v>43</v>
      </c>
      <c r="L45" s="3">
        <f>F45</f>
        <v>104</v>
      </c>
      <c r="M45" s="8" t="str">
        <f>VLOOKUP(A45,'ESO wayshrine names'!$A$3:$B$9992,2,)</f>
        <v>Sentinel Wayshrine</v>
      </c>
      <c r="N45" s="3" t="str">
        <f>VLOOKUP(F45,'ESO zone constants'!$A$3:$D$9999,4,FALSE)</f>
        <v>Alik'r Desert</v>
      </c>
    </row>
    <row r="46" spans="1:14" x14ac:dyDescent="0.25">
      <c r="A46" s="78">
        <v>44</v>
      </c>
      <c r="B46">
        <v>5</v>
      </c>
      <c r="C46">
        <v>30</v>
      </c>
      <c r="D46" t="s">
        <v>3268</v>
      </c>
      <c r="E46">
        <v>17</v>
      </c>
      <c r="F46">
        <v>104</v>
      </c>
      <c r="G46" t="s">
        <v>2319</v>
      </c>
      <c r="H46">
        <v>1</v>
      </c>
      <c r="I46" t="s">
        <v>2857</v>
      </c>
      <c r="J46" s="30" t="str">
        <f>IF(A46&lt;&gt;"",IF(F46&lt;&gt;"",IF(OR(ISNA(A46),ISNA(F46)),"","["&amp;A46&amp;"]="&amp;F46&amp;","),""),"")</f>
        <v>[44]=104,</v>
      </c>
      <c r="K46" s="3">
        <f>A46</f>
        <v>44</v>
      </c>
      <c r="L46" s="3">
        <f>F46</f>
        <v>104</v>
      </c>
      <c r="M46" s="8" t="str">
        <f>VLOOKUP(A46,'ESO wayshrine names'!$A$3:$B$9992,2,)</f>
        <v>Bergama Wayshrine</v>
      </c>
      <c r="N46" s="3" t="str">
        <f>VLOOKUP(F46,'ESO zone constants'!$A$3:$D$9999,4,FALSE)</f>
        <v>Alik'r Desert</v>
      </c>
    </row>
    <row r="47" spans="1:14" x14ac:dyDescent="0.25">
      <c r="A47" s="78">
        <v>45</v>
      </c>
      <c r="B47">
        <v>5</v>
      </c>
      <c r="C47">
        <v>30</v>
      </c>
      <c r="D47" t="s">
        <v>3268</v>
      </c>
      <c r="E47">
        <v>17</v>
      </c>
      <c r="F47">
        <v>104</v>
      </c>
      <c r="G47" t="s">
        <v>2319</v>
      </c>
      <c r="H47">
        <v>1</v>
      </c>
      <c r="I47" t="s">
        <v>2858</v>
      </c>
      <c r="J47" s="30" t="str">
        <f>IF(A47&lt;&gt;"",IF(F47&lt;&gt;"",IF(OR(ISNA(A47),ISNA(F47)),"","["&amp;A47&amp;"]="&amp;F47&amp;","),""),"")</f>
        <v>[45]=104,</v>
      </c>
      <c r="K47" s="3">
        <f>A47</f>
        <v>45</v>
      </c>
      <c r="L47" s="3">
        <f>F47</f>
        <v>104</v>
      </c>
      <c r="M47" s="8" t="str">
        <f>VLOOKUP(A47,'ESO wayshrine names'!$A$3:$B$9992,2,)</f>
        <v>Leki's Blade Wayshrine</v>
      </c>
      <c r="N47" s="3" t="str">
        <f>VLOOKUP(F47,'ESO zone constants'!$A$3:$D$9999,4,FALSE)</f>
        <v>Alik'r Desert</v>
      </c>
    </row>
    <row r="48" spans="1:14" x14ac:dyDescent="0.25">
      <c r="A48" s="78">
        <v>46</v>
      </c>
      <c r="B48">
        <v>5</v>
      </c>
      <c r="C48">
        <v>30</v>
      </c>
      <c r="D48" t="s">
        <v>3268</v>
      </c>
      <c r="E48">
        <v>17</v>
      </c>
      <c r="F48">
        <v>104</v>
      </c>
      <c r="G48" t="s">
        <v>2319</v>
      </c>
      <c r="H48">
        <v>1</v>
      </c>
      <c r="I48" t="s">
        <v>2859</v>
      </c>
      <c r="J48" s="30" t="str">
        <f>IF(A48&lt;&gt;"",IF(F48&lt;&gt;"",IF(OR(ISNA(A48),ISNA(F48)),"","["&amp;A48&amp;"]="&amp;F48&amp;","),""),"")</f>
        <v>[46]=104,</v>
      </c>
      <c r="K48" s="3">
        <f>A48</f>
        <v>46</v>
      </c>
      <c r="L48" s="3">
        <f>F48</f>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2860</v>
      </c>
      <c r="J49" s="30" t="str">
        <f>IF(A49&lt;&gt;"",IF(F49&lt;&gt;"",IF(OR(ISNA(A49),ISNA(F49)),"","["&amp;A49&amp;"]="&amp;F49&amp;","),""),"")</f>
        <v>[47]=117,</v>
      </c>
      <c r="K49" s="3">
        <f>A49</f>
        <v>47</v>
      </c>
      <c r="L49" s="3">
        <f>F49</f>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2861</v>
      </c>
      <c r="J50" s="30" t="str">
        <f>IF(A50&lt;&gt;"",IF(F50&lt;&gt;"",IF(OR(ISNA(A50),ISNA(F50)),"","["&amp;A50&amp;"]="&amp;F50&amp;","),""),"")</f>
        <v>[48]=117,</v>
      </c>
      <c r="K50" s="3">
        <f>A50</f>
        <v>48</v>
      </c>
      <c r="L50" s="3">
        <f>F50</f>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2862</v>
      </c>
      <c r="J51" s="30" t="str">
        <f>IF(A51&lt;&gt;"",IF(F51&lt;&gt;"",IF(OR(ISNA(A51),ISNA(F51)),"","["&amp;A51&amp;"]="&amp;F51&amp;","),""),"")</f>
        <v>[49]=117,</v>
      </c>
      <c r="K51" s="3">
        <f>A51</f>
        <v>49</v>
      </c>
      <c r="L51" s="3">
        <f>F51</f>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2863</v>
      </c>
      <c r="J52" s="30" t="str">
        <f>IF(A52&lt;&gt;"",IF(F52&lt;&gt;"",IF(OR(ISNA(A52),ISNA(F52)),"","["&amp;A52&amp;"]="&amp;F52&amp;","),""),"")</f>
        <v>[50]=117,</v>
      </c>
      <c r="K52" s="3">
        <f>A52</f>
        <v>50</v>
      </c>
      <c r="L52" s="3">
        <f>F52</f>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2864</v>
      </c>
      <c r="J53" s="30" t="str">
        <f>IF(A53&lt;&gt;"",IF(F53&lt;&gt;"",IF(OR(ISNA(A53),ISNA(F53)),"","["&amp;A53&amp;"]="&amp;F53&amp;","),""),"")</f>
        <v>[51]=117,</v>
      </c>
      <c r="K53" s="3">
        <f>A53</f>
        <v>51</v>
      </c>
      <c r="L53" s="3">
        <f>F53</f>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2865</v>
      </c>
      <c r="J54" s="30" t="str">
        <f>IF(A54&lt;&gt;"",IF(F54&lt;&gt;"",IF(OR(ISNA(A54),ISNA(F54)),"","["&amp;A54&amp;"]="&amp;F54&amp;","),""),"")</f>
        <v>[52]=117,</v>
      </c>
      <c r="K54" s="3">
        <f>A54</f>
        <v>52</v>
      </c>
      <c r="L54" s="3">
        <f>F54</f>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2866</v>
      </c>
      <c r="J55" s="30" t="str">
        <f>IF(A55&lt;&gt;"",IF(F55&lt;&gt;"",IF(OR(ISNA(A55),ISNA(F55)),"","["&amp;A55&amp;"]="&amp;F55&amp;","),""),"")</f>
        <v>[53]=117,</v>
      </c>
      <c r="K55" s="3">
        <f>A55</f>
        <v>53</v>
      </c>
      <c r="L55" s="3">
        <f>F55</f>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2867</v>
      </c>
      <c r="J56" s="30" t="str">
        <f>IF(A56&lt;&gt;"",IF(F56&lt;&gt;"",IF(OR(ISNA(A56),ISNA(F56)),"","["&amp;A56&amp;"]="&amp;F56&amp;","),""),"")</f>
        <v>[55]=20,</v>
      </c>
      <c r="K56" s="3">
        <f>A56</f>
        <v>55</v>
      </c>
      <c r="L56" s="3">
        <f>F56</f>
        <v>20</v>
      </c>
      <c r="M56" s="8" t="str">
        <f>VLOOKUP(A56,'ESO wayshrine names'!$A$3:$B$9992,2,)</f>
        <v>Shornhelm Wayshrine</v>
      </c>
      <c r="N56" s="3" t="str">
        <f>VLOOKUP(F56,'ESO zone constants'!$A$3:$D$9999,4,FALSE)</f>
        <v>Rivenspire</v>
      </c>
    </row>
    <row r="57" spans="1:14" x14ac:dyDescent="0.25">
      <c r="A57" s="78">
        <v>57</v>
      </c>
      <c r="B57">
        <v>5</v>
      </c>
      <c r="C57">
        <v>30</v>
      </c>
      <c r="D57" t="s">
        <v>3268</v>
      </c>
      <c r="E57">
        <v>17</v>
      </c>
      <c r="F57">
        <v>104</v>
      </c>
      <c r="G57" t="s">
        <v>2319</v>
      </c>
      <c r="H57">
        <v>1</v>
      </c>
      <c r="I57" t="s">
        <v>2868</v>
      </c>
      <c r="J57" s="30" t="str">
        <f>IF(A57&lt;&gt;"",IF(F57&lt;&gt;"",IF(OR(ISNA(A57),ISNA(F57)),"","["&amp;A57&amp;"]="&amp;F57&amp;","),""),"")</f>
        <v>[57]=104,</v>
      </c>
      <c r="K57" s="3">
        <f>A57</f>
        <v>57</v>
      </c>
      <c r="L57" s="3">
        <f>F57</f>
        <v>104</v>
      </c>
      <c r="M57" s="8" t="str">
        <f>VLOOKUP(A57,'ESO wayshrine names'!$A$3:$B$9992,2,)</f>
        <v>Divad's Chagrin Mine Wayshrine</v>
      </c>
      <c r="N57" s="3" t="str">
        <f>VLOOKUP(F57,'ESO zone constants'!$A$3:$D$9999,4,FALSE)</f>
        <v>Alik'r Desert</v>
      </c>
    </row>
    <row r="58" spans="1:14" x14ac:dyDescent="0.25">
      <c r="A58" s="78">
        <v>58</v>
      </c>
      <c r="B58">
        <v>5</v>
      </c>
      <c r="C58">
        <v>30</v>
      </c>
      <c r="D58" t="s">
        <v>3268</v>
      </c>
      <c r="E58">
        <v>17</v>
      </c>
      <c r="F58">
        <v>104</v>
      </c>
      <c r="G58" t="s">
        <v>2319</v>
      </c>
      <c r="H58">
        <v>1</v>
      </c>
      <c r="I58" t="s">
        <v>2869</v>
      </c>
      <c r="J58" s="30" t="str">
        <f>IF(A58&lt;&gt;"",IF(F58&lt;&gt;"",IF(OR(ISNA(A58),ISNA(F58)),"","["&amp;A58&amp;"]="&amp;F58&amp;","),""),"")</f>
        <v>[58]=104,</v>
      </c>
      <c r="K58" s="3">
        <f>A58</f>
        <v>58</v>
      </c>
      <c r="L58" s="3">
        <f>F58</f>
        <v>104</v>
      </c>
      <c r="M58" s="8" t="str">
        <f>VLOOKUP(A58,'ESO wayshrine names'!$A$3:$B$9992,2,)</f>
        <v>Kulati Mines Wayshrine</v>
      </c>
      <c r="N58" s="3" t="str">
        <f>VLOOKUP(F58,'ESO zone constants'!$A$3:$D$9999,4,FALSE)</f>
        <v>Alik'r Desert</v>
      </c>
    </row>
    <row r="59" spans="1:14" x14ac:dyDescent="0.25">
      <c r="A59" s="78">
        <v>59</v>
      </c>
      <c r="B59">
        <v>5</v>
      </c>
      <c r="C59">
        <v>30</v>
      </c>
      <c r="D59" t="s">
        <v>3268</v>
      </c>
      <c r="E59">
        <v>17</v>
      </c>
      <c r="F59">
        <v>104</v>
      </c>
      <c r="G59" t="s">
        <v>2319</v>
      </c>
      <c r="H59">
        <v>1</v>
      </c>
      <c r="I59" t="s">
        <v>2870</v>
      </c>
      <c r="J59" s="30" t="str">
        <f>IF(A59&lt;&gt;"",IF(F59&lt;&gt;"",IF(OR(ISNA(A59),ISNA(F59)),"","["&amp;A59&amp;"]="&amp;F59&amp;","),""),"")</f>
        <v>[59]=104,</v>
      </c>
      <c r="K59" s="3">
        <f>A59</f>
        <v>59</v>
      </c>
      <c r="L59" s="3">
        <f>F59</f>
        <v>104</v>
      </c>
      <c r="M59" s="8" t="str">
        <f>VLOOKUP(A59,'ESO wayshrine names'!$A$3:$B$9992,2,)</f>
        <v>Aswala Stables Wayshrine</v>
      </c>
      <c r="N59" s="3" t="str">
        <f>VLOOKUP(F59,'ESO zone constants'!$A$3:$D$9999,4,FALSE)</f>
        <v>Alik'r Desert</v>
      </c>
    </row>
    <row r="60" spans="1:14" x14ac:dyDescent="0.25">
      <c r="A60" s="78">
        <v>60</v>
      </c>
      <c r="B60">
        <v>5</v>
      </c>
      <c r="C60">
        <v>30</v>
      </c>
      <c r="D60" t="s">
        <v>3268</v>
      </c>
      <c r="E60">
        <v>17</v>
      </c>
      <c r="F60">
        <v>104</v>
      </c>
      <c r="G60" t="s">
        <v>2319</v>
      </c>
      <c r="H60">
        <v>1</v>
      </c>
      <c r="I60" t="s">
        <v>2871</v>
      </c>
      <c r="J60" s="30" t="str">
        <f>IF(A60&lt;&gt;"",IF(F60&lt;&gt;"",IF(OR(ISNA(A60),ISNA(F60)),"","["&amp;A60&amp;"]="&amp;F60&amp;","),""),"")</f>
        <v>[60]=104,</v>
      </c>
      <c r="K60" s="3">
        <f>A60</f>
        <v>60</v>
      </c>
      <c r="L60" s="3">
        <f>F60</f>
        <v>104</v>
      </c>
      <c r="M60" s="8" t="str">
        <f>VLOOKUP(A60,'ESO wayshrine names'!$A$3:$B$9992,2,)</f>
        <v>Shrikes' Aerie Wayshrine</v>
      </c>
      <c r="N60" s="3" t="str">
        <f>VLOOKUP(F60,'ESO zone constants'!$A$3:$D$9999,4,FALSE)</f>
        <v>Alik'r Desert</v>
      </c>
    </row>
    <row r="61" spans="1:14" x14ac:dyDescent="0.25">
      <c r="A61" s="78">
        <v>61</v>
      </c>
      <c r="B61">
        <v>5</v>
      </c>
      <c r="C61">
        <v>30</v>
      </c>
      <c r="D61" t="s">
        <v>3268</v>
      </c>
      <c r="E61">
        <v>17</v>
      </c>
      <c r="F61">
        <v>104</v>
      </c>
      <c r="G61" t="s">
        <v>2319</v>
      </c>
      <c r="H61">
        <v>1</v>
      </c>
      <c r="I61" t="s">
        <v>2872</v>
      </c>
      <c r="J61" s="30" t="str">
        <f>IF(A61&lt;&gt;"",IF(F61&lt;&gt;"",IF(OR(ISNA(A61),ISNA(F61)),"","["&amp;A61&amp;"]="&amp;F61&amp;","),""),"")</f>
        <v>[61]=104,</v>
      </c>
      <c r="K61" s="3">
        <f>A61</f>
        <v>61</v>
      </c>
      <c r="L61" s="3">
        <f>F61</f>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2873</v>
      </c>
      <c r="J62" s="30" t="str">
        <f>IF(A62&lt;&gt;"",IF(F62&lt;&gt;"",IF(OR(ISNA(A62),ISNA(F62)),"","["&amp;A62&amp;"]="&amp;F62&amp;","),""),"")</f>
        <v>[62]=3,</v>
      </c>
      <c r="K62" s="3">
        <f>A62</f>
        <v>62</v>
      </c>
      <c r="L62" s="3">
        <f>F62</f>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2874</v>
      </c>
      <c r="J63" s="30" t="str">
        <f>IF(A63&lt;&gt;"",IF(F63&lt;&gt;"",IF(OR(ISNA(A63),ISNA(F63)),"","["&amp;A63&amp;"]="&amp;F63&amp;","),""),"")</f>
        <v>[63]=92,</v>
      </c>
      <c r="K63" s="3">
        <f>A63</f>
        <v>63</v>
      </c>
      <c r="L63" s="3">
        <f>F63</f>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2875</v>
      </c>
      <c r="J64" s="30" t="str">
        <f>IF(A64&lt;&gt;"",IF(F64&lt;&gt;"",IF(OR(ISNA(A64),ISNA(F64)),"","["&amp;A64&amp;"]="&amp;F64&amp;","),""),"")</f>
        <v>[64]=3,</v>
      </c>
      <c r="K64" s="3">
        <f>A64</f>
        <v>64</v>
      </c>
      <c r="L64" s="3">
        <f>F64</f>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2876</v>
      </c>
      <c r="J65" s="30" t="str">
        <f>IF(A65&lt;&gt;"",IF(F65&lt;&gt;"",IF(OR(ISNA(A65),ISNA(F65)),"","["&amp;A65&amp;"]="&amp;F65&amp;","),""),"")</f>
        <v>[65]=41,</v>
      </c>
      <c r="K65" s="3">
        <f>A65</f>
        <v>65</v>
      </c>
      <c r="L65" s="3">
        <f>F65</f>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2877</v>
      </c>
      <c r="J66" s="30" t="str">
        <f>IF(A66&lt;&gt;"",IF(F66&lt;&gt;"",IF(OR(ISNA(A66),ISNA(F66)),"","["&amp;A66&amp;"]="&amp;F66&amp;","),""),"")</f>
        <v>[66]=41,</v>
      </c>
      <c r="K66" s="3">
        <f>A66</f>
        <v>66</v>
      </c>
      <c r="L66" s="3">
        <f>F66</f>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2878</v>
      </c>
      <c r="J67" s="30" t="str">
        <f>IF(A67&lt;&gt;"",IF(F67&lt;&gt;"",IF(OR(ISNA(A67),ISNA(F67)),"","["&amp;A67&amp;"]="&amp;F67&amp;","),""),"")</f>
        <v>[67]=41,</v>
      </c>
      <c r="K67" s="3">
        <f>A67</f>
        <v>67</v>
      </c>
      <c r="L67" s="3">
        <f>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2879</v>
      </c>
      <c r="J68" s="30" t="str">
        <f>IF(A68&lt;&gt;"",IF(F68&lt;&gt;"",IF(OR(ISNA(A68),ISNA(F68)),"","["&amp;A68&amp;"]="&amp;F68&amp;","),""),"")</f>
        <v>[68]=41,</v>
      </c>
      <c r="K68" s="3">
        <f>A68</f>
        <v>68</v>
      </c>
      <c r="L68" s="3">
        <f>F68</f>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2880</v>
      </c>
      <c r="J69" s="30" t="str">
        <f>IF(A69&lt;&gt;"",IF(F69&lt;&gt;"",IF(OR(ISNA(A69),ISNA(F69)),"","["&amp;A69&amp;"]="&amp;F69&amp;","),""),"")</f>
        <v>[69]=41,</v>
      </c>
      <c r="K69" s="3">
        <f>A69</f>
        <v>69</v>
      </c>
      <c r="L69" s="3">
        <f>F69</f>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2881</v>
      </c>
      <c r="J70" s="30" t="str">
        <f>IF(A70&lt;&gt;"",IF(F70&lt;&gt;"",IF(OR(ISNA(A70),ISNA(F70)),"","["&amp;A70&amp;"]="&amp;F70&amp;","),""),"")</f>
        <v>[71]=41,</v>
      </c>
      <c r="K70" s="3">
        <f>A70</f>
        <v>71</v>
      </c>
      <c r="L70" s="3">
        <f>F70</f>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2882</v>
      </c>
      <c r="J71" s="30" t="str">
        <f>IF(A71&lt;&gt;"",IF(F71&lt;&gt;"",IF(OR(ISNA(A71),ISNA(F71)),"","["&amp;A71&amp;"]="&amp;F71&amp;","),""),"")</f>
        <v>[72]=41,</v>
      </c>
      <c r="K71" s="3">
        <f>A71</f>
        <v>72</v>
      </c>
      <c r="L71" s="3">
        <f>F71</f>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2883</v>
      </c>
      <c r="J72" s="30" t="str">
        <f>IF(A72&lt;&gt;"",IF(F72&lt;&gt;"",IF(OR(ISNA(A72),ISNA(F72)),"","["&amp;A72&amp;"]="&amp;F72&amp;","),""),"")</f>
        <v>[73]=41,</v>
      </c>
      <c r="K72" s="3">
        <f>A72</f>
        <v>73</v>
      </c>
      <c r="L72" s="3">
        <f>F72</f>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2884</v>
      </c>
      <c r="J73" s="30" t="str">
        <f>IF(A73&lt;&gt;"",IF(F73&lt;&gt;"",IF(OR(ISNA(A73),ISNA(F73)),"","["&amp;A73&amp;"]="&amp;F73&amp;","),""),"")</f>
        <v>[74]=41,</v>
      </c>
      <c r="K73" s="3">
        <f>A73</f>
        <v>74</v>
      </c>
      <c r="L73" s="3">
        <f>F73</f>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2885</v>
      </c>
      <c r="J74" s="30" t="str">
        <f>IF(A74&lt;&gt;"",IF(F74&lt;&gt;"",IF(OR(ISNA(A74),ISNA(F74)),"","["&amp;A74&amp;"]="&amp;F74&amp;","),""),"")</f>
        <v>[75]=41,</v>
      </c>
      <c r="K74" s="3">
        <f>A74</f>
        <v>75</v>
      </c>
      <c r="L74" s="3">
        <f>F74</f>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2886</v>
      </c>
      <c r="J75" s="30" t="str">
        <f>IF(A75&lt;&gt;"",IF(F75&lt;&gt;"",IF(OR(ISNA(A75),ISNA(F75)),"","["&amp;A75&amp;"]="&amp;F75&amp;","),""),"")</f>
        <v>[76]=41,</v>
      </c>
      <c r="K75" s="3">
        <f>A75</f>
        <v>76</v>
      </c>
      <c r="L75" s="3">
        <f>F75</f>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2887</v>
      </c>
      <c r="J76" s="30" t="str">
        <f>IF(A76&lt;&gt;"",IF(F76&lt;&gt;"",IF(OR(ISNA(A76),ISNA(F76)),"","["&amp;A76&amp;"]="&amp;F76&amp;","),""),"")</f>
        <v>[77]=41,</v>
      </c>
      <c r="K76" s="3">
        <f>A76</f>
        <v>77</v>
      </c>
      <c r="L76" s="3">
        <f>F76</f>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2888</v>
      </c>
      <c r="J77" s="30" t="str">
        <f>IF(A77&lt;&gt;"",IF(F77&lt;&gt;"",IF(OR(ISNA(A77),ISNA(F77)),"","["&amp;A77&amp;"]="&amp;F77&amp;","),""),"")</f>
        <v>[78]=117,</v>
      </c>
      <c r="K77" s="3">
        <f>A77</f>
        <v>78</v>
      </c>
      <c r="L77" s="3">
        <f>F77</f>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2889</v>
      </c>
      <c r="J78" s="30" t="str">
        <f>IF(A78&lt;&gt;"",IF(F78&lt;&gt;"",IF(OR(ISNA(A78),ISNA(F78)),"","["&amp;A78&amp;"]="&amp;F78&amp;","),""),"")</f>
        <v>[79]=57,</v>
      </c>
      <c r="K78" s="3">
        <f>A78</f>
        <v>79</v>
      </c>
      <c r="L78" s="3">
        <f>F78</f>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2890</v>
      </c>
      <c r="J79" s="30" t="str">
        <f>IF(A79&lt;&gt;"",IF(F79&lt;&gt;"",IF(OR(ISNA(A79),ISNA(F79)),"","["&amp;A79&amp;"]="&amp;F79&amp;","),""),"")</f>
        <v>[80]=57,</v>
      </c>
      <c r="K79" s="3">
        <f>A79</f>
        <v>80</v>
      </c>
      <c r="L79" s="3">
        <f>F79</f>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2891</v>
      </c>
      <c r="J80" s="30" t="str">
        <f>IF(A80&lt;&gt;"",IF(F80&lt;&gt;"",IF(OR(ISNA(A80),ISNA(F80)),"","["&amp;A80&amp;"]="&amp;F80&amp;","),""),"")</f>
        <v>[81]=57,</v>
      </c>
      <c r="K80" s="3">
        <f>A80</f>
        <v>81</v>
      </c>
      <c r="L80" s="3">
        <f>F80</f>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2892</v>
      </c>
      <c r="J81" s="30" t="str">
        <f>IF(A81&lt;&gt;"",IF(F81&lt;&gt;"",IF(OR(ISNA(A81),ISNA(F81)),"","["&amp;A81&amp;"]="&amp;F81&amp;","),""),"")</f>
        <v>[82]=20,</v>
      </c>
      <c r="K81" s="3">
        <f>A81</f>
        <v>82</v>
      </c>
      <c r="L81" s="3">
        <f>F81</f>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2893</v>
      </c>
      <c r="J82" s="30" t="str">
        <f>IF(A82&lt;&gt;"",IF(F82&lt;&gt;"",IF(OR(ISNA(A82),ISNA(F82)),"","["&amp;A82&amp;"]="&amp;F82&amp;","),""),"")</f>
        <v>[83]=20,</v>
      </c>
      <c r="K82" s="3">
        <f>A82</f>
        <v>83</v>
      </c>
      <c r="L82" s="3">
        <f>F82</f>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2894</v>
      </c>
      <c r="J83" s="30" t="str">
        <f>IF(A83&lt;&gt;"",IF(F83&lt;&gt;"",IF(OR(ISNA(A83),ISNA(F83)),"","["&amp;A83&amp;"]="&amp;F83&amp;","),""),"")</f>
        <v>[84]=20,</v>
      </c>
      <c r="K83" s="3">
        <f>A83</f>
        <v>84</v>
      </c>
      <c r="L83" s="3">
        <f>F83</f>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2895</v>
      </c>
      <c r="J84" s="30" t="str">
        <f>IF(A84&lt;&gt;"",IF(F84&lt;&gt;"",IF(OR(ISNA(A84),ISNA(F84)),"","["&amp;A84&amp;"]="&amp;F84&amp;","),""),"")</f>
        <v>[85]=117,</v>
      </c>
      <c r="K84" s="3">
        <f>A84</f>
        <v>85</v>
      </c>
      <c r="L84" s="3">
        <f>F84</f>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2896</v>
      </c>
      <c r="J85" s="30" t="str">
        <f>IF(A85&lt;&gt;"",IF(F85&lt;&gt;"",IF(OR(ISNA(A85),ISNA(F85)),"","["&amp;A85&amp;"]="&amp;F85&amp;","),""),"")</f>
        <v>[86]=20,</v>
      </c>
      <c r="K85" s="3">
        <f>A85</f>
        <v>86</v>
      </c>
      <c r="L85" s="3">
        <f>F85</f>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3343</v>
      </c>
      <c r="J86" s="30" t="str">
        <f>IF(A86&lt;&gt;"",IF(F86&lt;&gt;"",IF(OR(ISNA(A86),ISNA(F86)),"","["&amp;A86&amp;"]="&amp;F86&amp;","),""),"")</f>
        <v>[87]=101,</v>
      </c>
      <c r="K86" s="3">
        <f>A86</f>
        <v>87</v>
      </c>
      <c r="L86" s="3">
        <f>F86</f>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3340</v>
      </c>
      <c r="J87" s="30" t="str">
        <f>IF(A87&lt;&gt;"",IF(F87&lt;&gt;"",IF(OR(ISNA(A87),ISNA(F87)),"","["&amp;A87&amp;"]="&amp;F87&amp;","),""),"")</f>
        <v>[88]=101,</v>
      </c>
      <c r="K87" s="3">
        <f>A87</f>
        <v>88</v>
      </c>
      <c r="L87" s="3">
        <f>F87</f>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3345</v>
      </c>
      <c r="J88" s="30" t="str">
        <f>IF(A88&lt;&gt;"",IF(F88&lt;&gt;"",IF(OR(ISNA(A88),ISNA(F88)),"","["&amp;A88&amp;"]="&amp;F88&amp;","),""),"")</f>
        <v>[89]=101,</v>
      </c>
      <c r="K88" s="3">
        <f>A88</f>
        <v>89</v>
      </c>
      <c r="L88" s="3">
        <f>F88</f>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3346</v>
      </c>
      <c r="J89" s="30" t="str">
        <f>IF(A89&lt;&gt;"",IF(F89&lt;&gt;"",IF(OR(ISNA(A89),ISNA(F89)),"","["&amp;A89&amp;"]="&amp;F89&amp;","),""),"")</f>
        <v>[90]=101,</v>
      </c>
      <c r="K89" s="3">
        <f>A89</f>
        <v>90</v>
      </c>
      <c r="L89" s="3">
        <f>F89</f>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3347</v>
      </c>
      <c r="J90" s="30" t="str">
        <f>IF(A90&lt;&gt;"",IF(F90&lt;&gt;"",IF(OR(ISNA(A90),ISNA(F90)),"","["&amp;A90&amp;"]="&amp;F90&amp;","),""),"")</f>
        <v>[91]=101,</v>
      </c>
      <c r="K90" s="3">
        <f>A90</f>
        <v>91</v>
      </c>
      <c r="L90" s="3">
        <f>F90</f>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3342</v>
      </c>
      <c r="J91" s="30" t="str">
        <f>IF(A91&lt;&gt;"",IF(F91&lt;&gt;"",IF(OR(ISNA(A91),ISNA(F91)),"","["&amp;A91&amp;"]="&amp;F91&amp;","),""),"")</f>
        <v>[92]=101,</v>
      </c>
      <c r="K91" s="3">
        <f>A91</f>
        <v>92</v>
      </c>
      <c r="L91" s="3">
        <f>F91</f>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3349</v>
      </c>
      <c r="J92" s="30" t="str">
        <f>IF(A92&lt;&gt;"",IF(F92&lt;&gt;"",IF(OR(ISNA(A92),ISNA(F92)),"","["&amp;A92&amp;"]="&amp;F92&amp;","),""),"")</f>
        <v>[93]=101,</v>
      </c>
      <c r="K92" s="3">
        <f>A92</f>
        <v>93</v>
      </c>
      <c r="L92" s="3">
        <f>F92</f>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3350</v>
      </c>
      <c r="J93" s="30" t="str">
        <f>IF(A93&lt;&gt;"",IF(F93&lt;&gt;"",IF(OR(ISNA(A93),ISNA(F93)),"","["&amp;A93&amp;"]="&amp;F93&amp;","),""),"")</f>
        <v>[94]=101,</v>
      </c>
      <c r="K93" s="3">
        <f>A93</f>
        <v>94</v>
      </c>
      <c r="L93" s="3">
        <f>F93</f>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3351</v>
      </c>
      <c r="J94" s="30" t="str">
        <f>IF(A94&lt;&gt;"",IF(F94&lt;&gt;"",IF(OR(ISNA(A94),ISNA(F94)),"","["&amp;A94&amp;"]="&amp;F94&amp;","),""),"")</f>
        <v>[95]=101,</v>
      </c>
      <c r="K94" s="3">
        <f>A94</f>
        <v>95</v>
      </c>
      <c r="L94" s="3">
        <f>F94</f>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3336</v>
      </c>
      <c r="J95" s="30" t="str">
        <f>IF(A95&lt;&gt;"",IF(F95&lt;&gt;"",IF(OR(ISNA(A95),ISNA(F95)),"","["&amp;A95&amp;"]="&amp;F95&amp;","),""),"")</f>
        <v>[96]=101,</v>
      </c>
      <c r="K95" s="3">
        <f>A95</f>
        <v>96</v>
      </c>
      <c r="L95" s="3">
        <f>F95</f>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3337</v>
      </c>
      <c r="J96" s="30" t="str">
        <f>IF(A96&lt;&gt;"",IF(F96&lt;&gt;"",IF(OR(ISNA(A96),ISNA(F96)),"","["&amp;A96&amp;"]="&amp;F96&amp;","),""),"")</f>
        <v>[97]=101,</v>
      </c>
      <c r="K96" s="3">
        <f>A96</f>
        <v>97</v>
      </c>
      <c r="L96" s="3">
        <f>F96</f>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2897</v>
      </c>
      <c r="J97" s="30" t="str">
        <f>IF(A97&lt;&gt;"",IF(F97&lt;&gt;"",IF(OR(ISNA(A97),ISNA(F97)),"","["&amp;A97&amp;"]="&amp;F97&amp;","),""),"")</f>
        <v>[98]=41,</v>
      </c>
      <c r="K97" s="3">
        <f>A97</f>
        <v>98</v>
      </c>
      <c r="L97" s="3">
        <f>F97</f>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2898</v>
      </c>
      <c r="J98" s="30" t="str">
        <f>IF(A98&lt;&gt;"",IF(F98&lt;&gt;"",IF(OR(ISNA(A98),ISNA(F98)),"","["&amp;A98&amp;"]="&amp;F98&amp;","),""),"")</f>
        <v>[99]=58,</v>
      </c>
      <c r="K98" s="3">
        <f>A98</f>
        <v>99</v>
      </c>
      <c r="L98" s="3">
        <f>F98</f>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2899</v>
      </c>
      <c r="J99" s="30" t="str">
        <f>IF(A99&lt;&gt;"",IF(F99&lt;&gt;"",IF(OR(ISNA(A99),ISNA(F99)),"","["&amp;A99&amp;"]="&amp;F99&amp;","),""),"")</f>
        <v>[100]=58,</v>
      </c>
      <c r="K99" s="3">
        <f>A99</f>
        <v>100</v>
      </c>
      <c r="L99" s="3">
        <f>F99</f>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3269</v>
      </c>
      <c r="J100" s="30" t="str">
        <f>IF(A100&lt;&gt;"",IF(F100&lt;&gt;"",IF(OR(ISNA(A100),ISNA(F100)),"","["&amp;A100&amp;"]="&amp;F100&amp;","),""),"")</f>
        <v>[101]=58,</v>
      </c>
      <c r="K100" s="3">
        <f>A100</f>
        <v>101</v>
      </c>
      <c r="L100" s="3">
        <f>F100</f>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2900</v>
      </c>
      <c r="J101" s="30" t="str">
        <f>IF(A101&lt;&gt;"",IF(F101&lt;&gt;"",IF(OR(ISNA(A101),ISNA(F101)),"","["&amp;A101&amp;"]="&amp;F101&amp;","),""),"")</f>
        <v>[102]=58,</v>
      </c>
      <c r="K101" s="3">
        <f>A101</f>
        <v>102</v>
      </c>
      <c r="L101" s="3">
        <f>F101</f>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2901</v>
      </c>
      <c r="J102" s="30" t="str">
        <f>IF(A102&lt;&gt;"",IF(F102&lt;&gt;"",IF(OR(ISNA(A102),ISNA(F102)),"","["&amp;A102&amp;"]="&amp;F102&amp;","),""),"")</f>
        <v>[103]=58,</v>
      </c>
      <c r="K102" s="3">
        <f>A102</f>
        <v>103</v>
      </c>
      <c r="L102" s="3">
        <f>F102</f>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2902</v>
      </c>
      <c r="J103" s="30" t="str">
        <f>IF(A103&lt;&gt;"",IF(F103&lt;&gt;"",IF(OR(ISNA(A103),ISNA(F103)),"","["&amp;A103&amp;"]="&amp;F103&amp;","),""),"")</f>
        <v>[104]=58,</v>
      </c>
      <c r="K103" s="3">
        <f>A103</f>
        <v>104</v>
      </c>
      <c r="L103" s="3">
        <f>F103</f>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2903</v>
      </c>
      <c r="J104" s="30" t="str">
        <f>IF(A104&lt;&gt;"",IF(F104&lt;&gt;"",IF(OR(ISNA(A104),ISNA(F104)),"","["&amp;A104&amp;"]="&amp;F104&amp;","),""),"")</f>
        <v>[105]=58,</v>
      </c>
      <c r="K104" s="3">
        <f>A104</f>
        <v>105</v>
      </c>
      <c r="L104" s="3">
        <f>F104</f>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2904</v>
      </c>
      <c r="J105" s="30" t="str">
        <f>IF(A105&lt;&gt;"",IF(F105&lt;&gt;"",IF(OR(ISNA(A105),ISNA(F105)),"","["&amp;A105&amp;"]="&amp;F105&amp;","),""),"")</f>
        <v>[106]=58,</v>
      </c>
      <c r="K105" s="3">
        <f>A105</f>
        <v>106</v>
      </c>
      <c r="L105" s="3">
        <f>F105</f>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2905</v>
      </c>
      <c r="J106" s="30" t="str">
        <f>IF(A106&lt;&gt;"",IF(F106&lt;&gt;"",IF(OR(ISNA(A106),ISNA(F106)),"","["&amp;A106&amp;"]="&amp;F106&amp;","),""),"")</f>
        <v>[107]=58,</v>
      </c>
      <c r="K106" s="3">
        <f>A106</f>
        <v>107</v>
      </c>
      <c r="L106" s="3">
        <f>F106</f>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2906</v>
      </c>
      <c r="J107" s="30" t="str">
        <f>IF(A107&lt;&gt;"",IF(F107&lt;&gt;"",IF(OR(ISNA(A107),ISNA(F107)),"","["&amp;A107&amp;"]="&amp;F107&amp;","),""),"")</f>
        <v>[108]=41,</v>
      </c>
      <c r="K107" s="3">
        <f>A107</f>
        <v>108</v>
      </c>
      <c r="L107" s="3">
        <f>F107</f>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2907</v>
      </c>
      <c r="J108" s="30" t="str">
        <f>IF(A108&lt;&gt;"",IF(F108&lt;&gt;"",IF(OR(ISNA(A108),ISNA(F108)),"","["&amp;A108&amp;"]="&amp;F108&amp;","),""),"")</f>
        <v>[109]=103,</v>
      </c>
      <c r="K108" s="3">
        <f>A108</f>
        <v>109</v>
      </c>
      <c r="L108" s="3">
        <f>F108</f>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2908</v>
      </c>
      <c r="J109" s="30" t="str">
        <f>IF(A109&lt;&gt;"",IF(F109&lt;&gt;"",IF(OR(ISNA(A109),ISNA(F109)),"","["&amp;A109&amp;"]="&amp;F109&amp;","),""),"")</f>
        <v>[110]=103,</v>
      </c>
      <c r="K109" s="3">
        <f>A109</f>
        <v>110</v>
      </c>
      <c r="L109" s="3">
        <f>F109</f>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2909</v>
      </c>
      <c r="J110" s="30" t="str">
        <f>IF(A110&lt;&gt;"",IF(F110&lt;&gt;"",IF(OR(ISNA(A110),ISNA(F110)),"","["&amp;A110&amp;"]="&amp;F110&amp;","),""),"")</f>
        <v>[111]=103,</v>
      </c>
      <c r="K110" s="3">
        <f>A110</f>
        <v>111</v>
      </c>
      <c r="L110" s="3">
        <f>F110</f>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2910</v>
      </c>
      <c r="J111" s="30" t="str">
        <f>IF(A111&lt;&gt;"",IF(F111&lt;&gt;"",IF(OR(ISNA(A111),ISNA(F111)),"","["&amp;A111&amp;"]="&amp;F111&amp;","),""),"")</f>
        <v>[112]=103,</v>
      </c>
      <c r="K111" s="3">
        <f>A111</f>
        <v>112</v>
      </c>
      <c r="L111" s="3">
        <f>F111</f>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2911</v>
      </c>
      <c r="J112" s="30" t="str">
        <f>IF(A112&lt;&gt;"",IF(F112&lt;&gt;"",IF(OR(ISNA(A112),ISNA(F112)),"","["&amp;A112&amp;"]="&amp;F112&amp;","),""),"")</f>
        <v>[113]=103,</v>
      </c>
      <c r="K112" s="3">
        <f>A112</f>
        <v>113</v>
      </c>
      <c r="L112" s="3">
        <f>F112</f>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2912</v>
      </c>
      <c r="J113" s="30" t="str">
        <f>IF(A113&lt;&gt;"",IF(F113&lt;&gt;"",IF(OR(ISNA(A113),ISNA(F113)),"","["&amp;A113&amp;"]="&amp;F113&amp;","),""),"")</f>
        <v>[114]=103,</v>
      </c>
      <c r="K113" s="3">
        <f>A113</f>
        <v>114</v>
      </c>
      <c r="L113" s="3">
        <f>F113</f>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2913</v>
      </c>
      <c r="J114" s="30" t="str">
        <f>IF(A114&lt;&gt;"",IF(F114&lt;&gt;"",IF(OR(ISNA(A114),ISNA(F114)),"","["&amp;A114&amp;"]="&amp;F114&amp;","),""),"")</f>
        <v>[115]=103,</v>
      </c>
      <c r="K114" s="3">
        <f>A114</f>
        <v>115</v>
      </c>
      <c r="L114" s="3">
        <f>F114</f>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2914</v>
      </c>
      <c r="J115" s="30" t="str">
        <f>IF(A115&lt;&gt;"",IF(F115&lt;&gt;"",IF(OR(ISNA(A115),ISNA(F115)),"","["&amp;A115&amp;"]="&amp;F115&amp;","),""),"")</f>
        <v>[116]=103,</v>
      </c>
      <c r="K115" s="3">
        <f>A115</f>
        <v>116</v>
      </c>
      <c r="L115" s="3">
        <f>F115</f>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2915</v>
      </c>
      <c r="J116" s="30" t="str">
        <f>IF(A116&lt;&gt;"",IF(F116&lt;&gt;"",IF(OR(ISNA(A116),ISNA(F116)),"","["&amp;A116&amp;"]="&amp;F116&amp;","),""),"")</f>
        <v>[117]=103,</v>
      </c>
      <c r="K116" s="3">
        <f>A116</f>
        <v>117</v>
      </c>
      <c r="L116" s="3">
        <f>F116</f>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2916</v>
      </c>
      <c r="J117" s="30" t="str">
        <f>IF(A117&lt;&gt;"",IF(F117&lt;&gt;"",IF(OR(ISNA(A117),ISNA(F117)),"","["&amp;A117&amp;"]="&amp;F117&amp;","),""),"")</f>
        <v>[118]=103,</v>
      </c>
      <c r="K117" s="3">
        <f>A117</f>
        <v>118</v>
      </c>
      <c r="L117" s="3">
        <f>F117</f>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2917</v>
      </c>
      <c r="J118" s="30" t="str">
        <f>IF(A118&lt;&gt;"",IF(F118&lt;&gt;"",IF(OR(ISNA(A118),ISNA(F118)),"","["&amp;A118&amp;"]="&amp;F118&amp;","),""),"")</f>
        <v>[119]=103,</v>
      </c>
      <c r="K118" s="3">
        <f>A118</f>
        <v>119</v>
      </c>
      <c r="L118" s="3">
        <f>F118</f>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2918</v>
      </c>
      <c r="J119" s="30" t="str">
        <f>IF(A119&lt;&gt;"",IF(F119&lt;&gt;"",IF(OR(ISNA(A119),ISNA(F119)),"","["&amp;A119&amp;"]="&amp;F119&amp;","),""),"")</f>
        <v>[120]=103,</v>
      </c>
      <c r="K119" s="3">
        <f>A119</f>
        <v>120</v>
      </c>
      <c r="L119" s="3">
        <f>F119</f>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2919</v>
      </c>
      <c r="J120" s="30" t="str">
        <f>IF(A120&lt;&gt;"",IF(F120&lt;&gt;"",IF(OR(ISNA(A120),ISNA(F120)),"","["&amp;A120&amp;"]="&amp;F120&amp;","),""),"")</f>
        <v>[121]=381,</v>
      </c>
      <c r="K120" s="3">
        <f>A120</f>
        <v>121</v>
      </c>
      <c r="L120" s="3">
        <f>F120</f>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2920</v>
      </c>
      <c r="J121" s="30" t="str">
        <f>IF(A121&lt;&gt;"",IF(F121&lt;&gt;"",IF(OR(ISNA(A121),ISNA(F121)),"","["&amp;A121&amp;"]="&amp;F121&amp;","),""),"")</f>
        <v>[122]=381,</v>
      </c>
      <c r="K121" s="3">
        <f>A121</f>
        <v>122</v>
      </c>
      <c r="L121" s="3">
        <f>F121</f>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2921</v>
      </c>
      <c r="J122" s="30" t="str">
        <f>IF(A122&lt;&gt;"",IF(F122&lt;&gt;"",IF(OR(ISNA(A122),ISNA(F122)),"","["&amp;A122&amp;"]="&amp;F122&amp;","),""),"")</f>
        <v>[123]=381,</v>
      </c>
      <c r="K122" s="3">
        <f>A122</f>
        <v>123</v>
      </c>
      <c r="L122" s="3">
        <f>F122</f>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2922</v>
      </c>
      <c r="J123" s="30" t="str">
        <f>IF(A123&lt;&gt;"",IF(F123&lt;&gt;"",IF(OR(ISNA(A123),ISNA(F123)),"","["&amp;A123&amp;"]="&amp;F123&amp;","),""),"")</f>
        <v>[124]=381,</v>
      </c>
      <c r="K123" s="3">
        <f>A123</f>
        <v>124</v>
      </c>
      <c r="L123" s="3">
        <f>F123</f>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2923</v>
      </c>
      <c r="J124" s="30" t="str">
        <f>IF(A124&lt;&gt;"",IF(F124&lt;&gt;"",IF(OR(ISNA(A124),ISNA(F124)),"","["&amp;A124&amp;"]="&amp;F124&amp;","),""),"")</f>
        <v>[125]=281,</v>
      </c>
      <c r="K124" s="3">
        <f>A124</f>
        <v>125</v>
      </c>
      <c r="L124" s="3">
        <f>F124</f>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2924</v>
      </c>
      <c r="J125" s="30" t="str">
        <f>IF(A125&lt;&gt;"",IF(F125&lt;&gt;"",IF(OR(ISNA(A125),ISNA(F125)),"","["&amp;A125&amp;"]="&amp;F125&amp;","),""),"")</f>
        <v>[126]=281,</v>
      </c>
      <c r="K125" s="3">
        <f>A125</f>
        <v>126</v>
      </c>
      <c r="L125" s="3">
        <f>F125</f>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2925</v>
      </c>
      <c r="J126" s="30" t="str">
        <f>IF(A126&lt;&gt;"",IF(F126&lt;&gt;"",IF(OR(ISNA(A126),ISNA(F126)),"","["&amp;A126&amp;"]="&amp;F126&amp;","),""),"")</f>
        <v>[127]=381,</v>
      </c>
      <c r="K126" s="3">
        <f>A126</f>
        <v>127</v>
      </c>
      <c r="L126" s="3">
        <f>F126</f>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2926</v>
      </c>
      <c r="J127" s="30" t="str">
        <f>IF(A127&lt;&gt;"",IF(F127&lt;&gt;"",IF(OR(ISNA(A127),ISNA(F127)),"","["&amp;A127&amp;"]="&amp;F127&amp;","),""),"")</f>
        <v>[128]=347,</v>
      </c>
      <c r="K127" s="3">
        <f>A127</f>
        <v>128</v>
      </c>
      <c r="L127" s="3">
        <f>F127</f>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2927</v>
      </c>
      <c r="J128" s="30" t="str">
        <f>IF(A128&lt;&gt;"",IF(F128&lt;&gt;"",IF(OR(ISNA(A128),ISNA(F128)),"","["&amp;A128&amp;"]="&amp;F128&amp;","),""),"")</f>
        <v>[129]=347,</v>
      </c>
      <c r="K128" s="3">
        <f>A128</f>
        <v>129</v>
      </c>
      <c r="L128" s="3">
        <f>F128</f>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2928</v>
      </c>
      <c r="J129" s="30" t="str">
        <f>IF(A129&lt;&gt;"",IF(F129&lt;&gt;"",IF(OR(ISNA(A129),ISNA(F129)),"","["&amp;A129&amp;"]="&amp;F129&amp;","),""),"")</f>
        <v>[130]=347,</v>
      </c>
      <c r="K129" s="3">
        <f>A129</f>
        <v>130</v>
      </c>
      <c r="L129" s="3">
        <f>F129</f>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2929</v>
      </c>
      <c r="J130" s="30" t="str">
        <f>IF(A130&lt;&gt;"",IF(F130&lt;&gt;"",IF(OR(ISNA(A130),ISNA(F130)),"","["&amp;A130&amp;"]="&amp;F130&amp;","),""),"")</f>
        <v>[131]=347,</v>
      </c>
      <c r="K130" s="3">
        <f>A130</f>
        <v>131</v>
      </c>
      <c r="L130" s="3">
        <f>F130</f>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2930</v>
      </c>
      <c r="J131" s="30" t="str">
        <f>IF(A131&lt;&gt;"",IF(F131&lt;&gt;"",IF(OR(ISNA(A131),ISNA(F131)),"","["&amp;A131&amp;"]="&amp;F131&amp;","),""),"")</f>
        <v>[132]=347,</v>
      </c>
      <c r="K131" s="3">
        <f>A131</f>
        <v>132</v>
      </c>
      <c r="L131" s="3">
        <f>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2931</v>
      </c>
      <c r="J132" s="30" t="str">
        <f>IF(A132&lt;&gt;"",IF(F132&lt;&gt;"",IF(OR(ISNA(A132),ISNA(F132)),"","["&amp;A132&amp;"]="&amp;F132&amp;","),""),"")</f>
        <v>[133]=347,</v>
      </c>
      <c r="K132" s="3">
        <f>A132</f>
        <v>133</v>
      </c>
      <c r="L132" s="3">
        <f>F132</f>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2932</v>
      </c>
      <c r="J133" s="30" t="str">
        <f>IF(A133&lt;&gt;"",IF(F133&lt;&gt;"",IF(OR(ISNA(A133),ISNA(F133)),"","["&amp;A133&amp;"]="&amp;F133&amp;","),""),"")</f>
        <v>[134]=347,</v>
      </c>
      <c r="K133" s="3">
        <f>A133</f>
        <v>134</v>
      </c>
      <c r="L133" s="3">
        <f>F133</f>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2933</v>
      </c>
      <c r="J134" s="30" t="str">
        <f>IF(A134&lt;&gt;"",IF(F134&lt;&gt;"",IF(OR(ISNA(A134),ISNA(F134)),"","["&amp;A134&amp;"]="&amp;F134&amp;","),""),"")</f>
        <v>[135]=347,</v>
      </c>
      <c r="K134" s="3">
        <f>A134</f>
        <v>135</v>
      </c>
      <c r="L134" s="3">
        <f>F134</f>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2934</v>
      </c>
      <c r="J135" s="30" t="str">
        <f>IF(A135&lt;&gt;"",IF(F135&lt;&gt;"",IF(OR(ISNA(A135),ISNA(F135)),"","["&amp;A135&amp;"]="&amp;F135&amp;","),""),"")</f>
        <v>[136]=347,</v>
      </c>
      <c r="K135" s="3">
        <f>A135</f>
        <v>136</v>
      </c>
      <c r="L135" s="3">
        <f>F135</f>
        <v>347</v>
      </c>
      <c r="M135" s="8" t="str">
        <f>VLOOKUP(A135,'ESO wayshrine names'!$A$3:$B$9992,2,)</f>
        <v>Manor of Revelry Wayshrine</v>
      </c>
      <c r="N135" s="3" t="str">
        <f>VLOOKUP(F135,'ESO zone constants'!$A$3:$D$9999,4,FALSE)</f>
        <v>Coldharbour</v>
      </c>
    </row>
    <row r="136" spans="1:14" x14ac:dyDescent="0.25">
      <c r="A136" s="79">
        <v>137</v>
      </c>
      <c r="B136">
        <v>5</v>
      </c>
      <c r="C136">
        <v>30</v>
      </c>
      <c r="D136" t="s">
        <v>3268</v>
      </c>
      <c r="E136">
        <v>17</v>
      </c>
      <c r="F136">
        <v>104</v>
      </c>
      <c r="G136" t="s">
        <v>2319</v>
      </c>
      <c r="H136">
        <v>1</v>
      </c>
      <c r="I136" t="s">
        <v>2935</v>
      </c>
      <c r="J136" s="30" t="str">
        <f>IF(A136&lt;&gt;"",IF(F136&lt;&gt;"",IF(OR(ISNA(A136),ISNA(F136)),"","["&amp;A136&amp;"]="&amp;F136&amp;","),""),"")</f>
        <v>[137]=104,</v>
      </c>
      <c r="K136" s="3">
        <f>A136</f>
        <v>137</v>
      </c>
      <c r="L136" s="3">
        <f>F136</f>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2936</v>
      </c>
      <c r="J137" s="30" t="str">
        <f>IF(A137&lt;&gt;"",IF(F137&lt;&gt;"",IF(OR(ISNA(A137),ISNA(F137)),"","["&amp;A137&amp;"]="&amp;F137&amp;","),""),"")</f>
        <v>[138]=534,</v>
      </c>
      <c r="K137" s="3">
        <f>A137</f>
        <v>138</v>
      </c>
      <c r="L137" s="3">
        <f>F137</f>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2937</v>
      </c>
      <c r="J138" s="30" t="str">
        <f>IF(A138&lt;&gt;"",IF(F138&lt;&gt;"",IF(OR(ISNA(A138),ISNA(F138)),"","["&amp;A138&amp;"]="&amp;F138&amp;","),""),"")</f>
        <v>[139]=347,</v>
      </c>
      <c r="K138" s="3">
        <f>A138</f>
        <v>139</v>
      </c>
      <c r="L138" s="3">
        <f>F138</f>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2938</v>
      </c>
      <c r="J139" s="30" t="str">
        <f>IF(A139&lt;&gt;"",IF(F139&lt;&gt;"",IF(OR(ISNA(A139),ISNA(F139)),"","["&amp;A139&amp;"]="&amp;F139&amp;","),""),"")</f>
        <v>[140]=347,</v>
      </c>
      <c r="K139" s="3">
        <f>A139</f>
        <v>140</v>
      </c>
      <c r="L139" s="3">
        <f>F139</f>
        <v>347</v>
      </c>
      <c r="M139" s="8" t="str">
        <f>VLOOKUP(A139,'ESO wayshrine names'!$A$3:$B$9992,2,)</f>
        <v>The Orchard Wayshrine</v>
      </c>
      <c r="N139" s="3" t="str">
        <f>VLOOKUP(F139,'ESO zone constants'!$A$3:$D$9999,4,FALSE)</f>
        <v>Coldharbour</v>
      </c>
    </row>
    <row r="140" spans="1:14" x14ac:dyDescent="0.25">
      <c r="A140" s="79">
        <v>141</v>
      </c>
      <c r="B140">
        <v>21</v>
      </c>
      <c r="C140">
        <v>258</v>
      </c>
      <c r="D140" t="s">
        <v>2939</v>
      </c>
      <c r="E140">
        <v>306</v>
      </c>
      <c r="F140">
        <v>537</v>
      </c>
      <c r="G140" t="s">
        <v>2939</v>
      </c>
      <c r="H140">
        <v>1</v>
      </c>
      <c r="I140" t="s">
        <v>2940</v>
      </c>
      <c r="J140" s="30" t="str">
        <f>IF(A140&lt;&gt;"",IF(F140&lt;&gt;"",IF(OR(ISNA(A140),ISNA(F140)),"","["&amp;A140&amp;"]="&amp;F140&amp;","),""),"")</f>
        <v>[141]=537,</v>
      </c>
      <c r="K140" s="3">
        <f>A140</f>
        <v>141</v>
      </c>
      <c r="L140" s="3">
        <f>F140</f>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2939</v>
      </c>
      <c r="E141">
        <v>306</v>
      </c>
      <c r="F141">
        <v>537</v>
      </c>
      <c r="G141" t="s">
        <v>2939</v>
      </c>
      <c r="H141">
        <v>1</v>
      </c>
      <c r="I141" t="s">
        <v>2941</v>
      </c>
      <c r="J141" s="30" t="str">
        <f>IF(A141&lt;&gt;"",IF(F141&lt;&gt;"",IF(OR(ISNA(A141),ISNA(F141)),"","["&amp;A141&amp;"]="&amp;F141&amp;","),""),"")</f>
        <v>[142]=537,</v>
      </c>
      <c r="K141" s="3">
        <f>A141</f>
        <v>142</v>
      </c>
      <c r="L141" s="3">
        <f>F141</f>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2942</v>
      </c>
      <c r="J142" s="30" t="str">
        <f>IF(A142&lt;&gt;"",IF(F142&lt;&gt;"",IF(OR(ISNA(A142),ISNA(F142)),"","["&amp;A142&amp;"]="&amp;F142&amp;","),""),"")</f>
        <v>[143]=108,</v>
      </c>
      <c r="K142" s="3">
        <f>A142</f>
        <v>143</v>
      </c>
      <c r="L142" s="3">
        <f>F142</f>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2943</v>
      </c>
      <c r="J143" s="30" t="str">
        <f>IF(A143&lt;&gt;"",IF(F143&lt;&gt;"",IF(OR(ISNA(A143),ISNA(F143)),"","["&amp;A143&amp;"]="&amp;F143&amp;","),""),"")</f>
        <v>[144]=382,</v>
      </c>
      <c r="K143" s="3">
        <f>A143</f>
        <v>144</v>
      </c>
      <c r="L143" s="3">
        <f>F143</f>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2944</v>
      </c>
      <c r="J144" s="30" t="str">
        <f>IF(A144&lt;&gt;"",IF(F144&lt;&gt;"",IF(OR(ISNA(A144),ISNA(F144)),"","["&amp;A144&amp;"]="&amp;F144&amp;","),""),"")</f>
        <v>[145]=347,</v>
      </c>
      <c r="K144" s="3">
        <f>A144</f>
        <v>145</v>
      </c>
      <c r="L144" s="3">
        <f>F144</f>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2945</v>
      </c>
      <c r="J145" s="30" t="str">
        <f>IF(A145&lt;&gt;"",IF(F145&lt;&gt;"",IF(OR(ISNA(A145),ISNA(F145)),"","["&amp;A145&amp;"]="&amp;F145&amp;","),""),"")</f>
        <v>[146]=347,</v>
      </c>
      <c r="K145" s="3">
        <f>A145</f>
        <v>146</v>
      </c>
      <c r="L145" s="3">
        <f>F145</f>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2946</v>
      </c>
      <c r="J146" s="30" t="str">
        <f>IF(A146&lt;&gt;"",IF(F146&lt;&gt;"",IF(OR(ISNA(A146),ISNA(F146)),"","["&amp;A146&amp;"]="&amp;F146&amp;","),""),"")</f>
        <v>[147]=108,</v>
      </c>
      <c r="K146" s="3">
        <f>A146</f>
        <v>147</v>
      </c>
      <c r="L146" s="3">
        <f>F146</f>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2947</v>
      </c>
      <c r="J147" s="30" t="str">
        <f>IF(A147&lt;&gt;"",IF(F147&lt;&gt;"",IF(OR(ISNA(A147),ISNA(F147)),"","["&amp;A147&amp;"]="&amp;F147&amp;","),""),"")</f>
        <v>[148]=108,</v>
      </c>
      <c r="K147" s="3">
        <f>A147</f>
        <v>148</v>
      </c>
      <c r="L147" s="3">
        <f>F147</f>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2948</v>
      </c>
      <c r="J148" s="30" t="str">
        <f>IF(A148&lt;&gt;"",IF(F148&lt;&gt;"",IF(OR(ISNA(A148),ISNA(F148)),"","["&amp;A148&amp;"]="&amp;F148&amp;","),""),"")</f>
        <v>[149]=108,</v>
      </c>
      <c r="K148" s="3">
        <f>A148</f>
        <v>149</v>
      </c>
      <c r="L148" s="3">
        <f>F148</f>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2949</v>
      </c>
      <c r="J149" s="30" t="str">
        <f>IF(A149&lt;&gt;"",IF(F149&lt;&gt;"",IF(OR(ISNA(A149),ISNA(F149)),"","["&amp;A149&amp;"]="&amp;F149&amp;","),""),"")</f>
        <v>[150]=108,</v>
      </c>
      <c r="K149" s="3">
        <f>A149</f>
        <v>150</v>
      </c>
      <c r="L149" s="3">
        <f>F149</f>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2950</v>
      </c>
      <c r="J150" s="30" t="str">
        <f>IF(A150&lt;&gt;"",IF(F150&lt;&gt;"",IF(OR(ISNA(A150),ISNA(F150)),"","["&amp;A150&amp;"]="&amp;F150&amp;","),""),"")</f>
        <v>[151]=108,</v>
      </c>
      <c r="K150" s="3">
        <f>A150</f>
        <v>151</v>
      </c>
      <c r="L150" s="3">
        <f>F150</f>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2951</v>
      </c>
      <c r="J151" s="30" t="str">
        <f>IF(A151&lt;&gt;"",IF(F151&lt;&gt;"",IF(OR(ISNA(A151),ISNA(F151)),"","["&amp;A151&amp;"]="&amp;F151&amp;","),""),"")</f>
        <v>[152]=108,</v>
      </c>
      <c r="K151" s="3">
        <f>A151</f>
        <v>152</v>
      </c>
      <c r="L151" s="3">
        <f>F151</f>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2952</v>
      </c>
      <c r="J152" s="30" t="str">
        <f>IF(A152&lt;&gt;"",IF(F152&lt;&gt;"",IF(OR(ISNA(A152),ISNA(F152)),"","["&amp;A152&amp;"]="&amp;F152&amp;","),""),"")</f>
        <v>[153]=108,</v>
      </c>
      <c r="K152" s="3">
        <f>A152</f>
        <v>153</v>
      </c>
      <c r="L152" s="3">
        <f>F152</f>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2953</v>
      </c>
      <c r="J153" s="30" t="str">
        <f>IF(A153&lt;&gt;"",IF(F153&lt;&gt;"",IF(OR(ISNA(A153),ISNA(F153)),"","["&amp;A153&amp;"]="&amp;F153&amp;","),""),"")</f>
        <v>[154]=108,</v>
      </c>
      <c r="K153" s="3">
        <f>A153</f>
        <v>154</v>
      </c>
      <c r="L153" s="3">
        <f>F153</f>
        <v>108</v>
      </c>
      <c r="M153" s="8" t="str">
        <f>VLOOKUP(A153,'ESO wayshrine names'!$A$3:$B$9992,2,)</f>
        <v>Serpent's Grotto Wayshrine</v>
      </c>
      <c r="N153" s="3" t="str">
        <f>VLOOKUP(F153,'ESO zone constants'!$A$3:$D$9999,4,FALSE)</f>
        <v>Greenshade</v>
      </c>
    </row>
    <row r="154" spans="1:14" x14ac:dyDescent="0.25">
      <c r="A154" s="79">
        <v>155</v>
      </c>
      <c r="B154">
        <v>5</v>
      </c>
      <c r="C154">
        <v>30</v>
      </c>
      <c r="D154" t="s">
        <v>3268</v>
      </c>
      <c r="E154">
        <v>17</v>
      </c>
      <c r="F154">
        <v>104</v>
      </c>
      <c r="G154" t="s">
        <v>2319</v>
      </c>
      <c r="H154">
        <v>1</v>
      </c>
      <c r="I154" t="s">
        <v>2954</v>
      </c>
      <c r="J154" s="30" t="str">
        <f>IF(A154&lt;&gt;"",IF(F154&lt;&gt;"",IF(OR(ISNA(A154),ISNA(F154)),"","["&amp;A154&amp;"]="&amp;F154&amp;","),""),"")</f>
        <v>[155]=104,</v>
      </c>
      <c r="K154" s="3">
        <f>A154</f>
        <v>155</v>
      </c>
      <c r="L154" s="3">
        <f>F154</f>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2955</v>
      </c>
      <c r="J155" s="30" t="str">
        <f>IF(A155&lt;&gt;"",IF(F155&lt;&gt;"",IF(OR(ISNA(A155),ISNA(F155)),"","["&amp;A155&amp;"]="&amp;F155&amp;","),""),"")</f>
        <v>[156]=382,</v>
      </c>
      <c r="K155" s="3">
        <f>A155</f>
        <v>156</v>
      </c>
      <c r="L155" s="3">
        <f>F155</f>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2956</v>
      </c>
      <c r="J156" s="30" t="str">
        <f>IF(A156&lt;&gt;"",IF(F156&lt;&gt;"",IF(OR(ISNA(A156),ISNA(F156)),"","["&amp;A156&amp;"]="&amp;F156&amp;","),""),"")</f>
        <v>[157]=382,</v>
      </c>
      <c r="K156" s="3">
        <f>A156</f>
        <v>157</v>
      </c>
      <c r="L156" s="3">
        <f>F156</f>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2957</v>
      </c>
      <c r="J157" s="30" t="str">
        <f>IF(A157&lt;&gt;"",IF(F157&lt;&gt;"",IF(OR(ISNA(A157),ISNA(F157)),"","["&amp;A157&amp;"]="&amp;F157&amp;","),""),"")</f>
        <v>[158]=382,</v>
      </c>
      <c r="K157" s="3">
        <f>A157</f>
        <v>158</v>
      </c>
      <c r="L157" s="3">
        <f>F157</f>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2958</v>
      </c>
      <c r="J158" s="30" t="str">
        <f>IF(A158&lt;&gt;"",IF(F158&lt;&gt;"",IF(OR(ISNA(A158),ISNA(F158)),"","["&amp;A158&amp;"]="&amp;F158&amp;","),""),"")</f>
        <v>[159]=382,</v>
      </c>
      <c r="K158" s="3">
        <f>A158</f>
        <v>159</v>
      </c>
      <c r="L158" s="3">
        <f>F158</f>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2959</v>
      </c>
      <c r="J159" s="30" t="str">
        <f>IF(A159&lt;&gt;"",IF(F159&lt;&gt;"",IF(OR(ISNA(A159),ISNA(F159)),"","["&amp;A159&amp;"]="&amp;F159&amp;","),""),"")</f>
        <v>[160]=382,</v>
      </c>
      <c r="K159" s="3">
        <f>A159</f>
        <v>160</v>
      </c>
      <c r="L159" s="3">
        <f>F159</f>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2960</v>
      </c>
      <c r="J160" s="30" t="str">
        <f>IF(A160&lt;&gt;"",IF(F160&lt;&gt;"",IF(OR(ISNA(A160),ISNA(F160)),"","["&amp;A160&amp;"]="&amp;F160&amp;","),""),"")</f>
        <v>[161]=382,</v>
      </c>
      <c r="K160" s="3">
        <f>A160</f>
        <v>161</v>
      </c>
      <c r="L160" s="3">
        <f>F160</f>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3270</v>
      </c>
      <c r="J161" s="30" t="str">
        <f>IF(A161&lt;&gt;"",IF(F161&lt;&gt;"",IF(OR(ISNA(A161),ISNA(F161)),"","["&amp;A161&amp;"]="&amp;F161&amp;","),""),"")</f>
        <v>[162]=382,</v>
      </c>
      <c r="K161" s="3">
        <f>A161</f>
        <v>162</v>
      </c>
      <c r="L161" s="3">
        <f>F161</f>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3271</v>
      </c>
      <c r="J162" s="30" t="str">
        <f>IF(A162&lt;&gt;"",IF(F162&lt;&gt;"",IF(OR(ISNA(A162),ISNA(F162)),"","["&amp;A162&amp;"]="&amp;F162&amp;","),""),"")</f>
        <v>[163]=382,</v>
      </c>
      <c r="K162" s="3">
        <f>A162</f>
        <v>163</v>
      </c>
      <c r="L162" s="3">
        <f>F162</f>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2961</v>
      </c>
      <c r="J163" s="30" t="str">
        <f>IF(A163&lt;&gt;"",IF(F163&lt;&gt;"",IF(OR(ISNA(A163),ISNA(F163)),"","["&amp;A163&amp;"]="&amp;F163&amp;","),""),"")</f>
        <v>[164]=383,</v>
      </c>
      <c r="K163" s="3">
        <f>A163</f>
        <v>164</v>
      </c>
      <c r="L163" s="3">
        <f>F163</f>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2962</v>
      </c>
      <c r="J164" s="30" t="str">
        <f>IF(A164&lt;&gt;"",IF(F164&lt;&gt;"",IF(OR(ISNA(A164),ISNA(F164)),"","["&amp;A164&amp;"]="&amp;F164&amp;","),""),"")</f>
        <v>[165]=383,</v>
      </c>
      <c r="K164" s="3">
        <f>A164</f>
        <v>165</v>
      </c>
      <c r="L164" s="3">
        <f>F164</f>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2963</v>
      </c>
      <c r="J165" s="30" t="str">
        <f>IF(A165&lt;&gt;"",IF(F165&lt;&gt;"",IF(OR(ISNA(A165),ISNA(F165)),"","["&amp;A165&amp;"]="&amp;F165&amp;","),""),"")</f>
        <v>[166]=383,</v>
      </c>
      <c r="K165" s="3">
        <f>A165</f>
        <v>166</v>
      </c>
      <c r="L165" s="3">
        <f>F165</f>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2964</v>
      </c>
      <c r="J166" s="30" t="str">
        <f>IF(A166&lt;&gt;"",IF(F166&lt;&gt;"",IF(OR(ISNA(A166),ISNA(F166)),"","["&amp;A166&amp;"]="&amp;F166&amp;","),""),"")</f>
        <v>[167]=383,</v>
      </c>
      <c r="K166" s="3">
        <f>A166</f>
        <v>167</v>
      </c>
      <c r="L166" s="3">
        <f>F166</f>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2965</v>
      </c>
      <c r="J167" s="30" t="str">
        <f>IF(A167&lt;&gt;"",IF(F167&lt;&gt;"",IF(OR(ISNA(A167),ISNA(F167)),"","["&amp;A167&amp;"]="&amp;F167&amp;","),""),"")</f>
        <v>[168]=383,</v>
      </c>
      <c r="K167" s="3">
        <f>A167</f>
        <v>168</v>
      </c>
      <c r="L167" s="3">
        <f>F167</f>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2966</v>
      </c>
      <c r="J168" s="30" t="str">
        <f>IF(A168&lt;&gt;"",IF(F168&lt;&gt;"",IF(OR(ISNA(A168),ISNA(F168)),"","["&amp;A168&amp;"]="&amp;F168&amp;","),""),"")</f>
        <v>[169]=383,</v>
      </c>
      <c r="K168" s="3">
        <f>A168</f>
        <v>169</v>
      </c>
      <c r="L168" s="3">
        <f>F168</f>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2967</v>
      </c>
      <c r="J169" s="30" t="str">
        <f>IF(A169&lt;&gt;"",IF(F169&lt;&gt;"",IF(OR(ISNA(A169),ISNA(F169)),"","["&amp;A169&amp;"]="&amp;F169&amp;","),""),"")</f>
        <v>[170]=181,</v>
      </c>
      <c r="K169" s="3">
        <f>A169</f>
        <v>170</v>
      </c>
      <c r="L169" s="3">
        <f>F169</f>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2968</v>
      </c>
      <c r="J170" s="30" t="str">
        <f>IF(A170&lt;&gt;"",IF(F170&lt;&gt;"",IF(OR(ISNA(A170),ISNA(F170)),"","["&amp;A170&amp;"]="&amp;F170&amp;","),""),"")</f>
        <v>[171]=117,</v>
      </c>
      <c r="K170" s="3">
        <f>A170</f>
        <v>171</v>
      </c>
      <c r="L170" s="3">
        <f>F170</f>
        <v>117</v>
      </c>
      <c r="M170" s="8" t="str">
        <f>VLOOKUP(A170,'ESO wayshrine names'!$A$3:$B$9992,2,)</f>
        <v>Bogmother Wayshrine</v>
      </c>
      <c r="N170" s="3" t="str">
        <f>VLOOKUP(F170,'ESO zone constants'!$A$3:$D$9999,4,FALSE)</f>
        <v>Shadowfen</v>
      </c>
    </row>
    <row r="171" spans="1:14" x14ac:dyDescent="0.25">
      <c r="A171" s="78">
        <v>172</v>
      </c>
      <c r="B171">
        <v>22</v>
      </c>
      <c r="C171">
        <v>74</v>
      </c>
      <c r="D171" t="s">
        <v>3266</v>
      </c>
      <c r="E171">
        <v>109</v>
      </c>
      <c r="F171">
        <v>280</v>
      </c>
      <c r="G171" t="s">
        <v>3266</v>
      </c>
      <c r="H171">
        <v>1</v>
      </c>
      <c r="I171" t="s">
        <v>3266</v>
      </c>
      <c r="J171" s="30" t="str">
        <f>IF(A171&lt;&gt;"",IF(F171&lt;&gt;"",IF(OR(ISNA(A171),ISNA(F171)),"","["&amp;A171&amp;"]="&amp;F171&amp;","),""),"")</f>
        <v>[172]=280,</v>
      </c>
      <c r="K171" s="3">
        <f>A171</f>
        <v>172</v>
      </c>
      <c r="L171" s="3">
        <f>F171</f>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2969</v>
      </c>
      <c r="J172" s="30" t="str">
        <f>IF(A172&lt;&gt;"",IF(F172&lt;&gt;"",IF(OR(ISNA(A172),ISNA(F172)),"","["&amp;A172&amp;"]="&amp;F172&amp;","),""),"")</f>
        <v>[173]=281,</v>
      </c>
      <c r="K172" s="3">
        <f>A172</f>
        <v>173</v>
      </c>
      <c r="L172" s="3">
        <f>F172</f>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2970</v>
      </c>
      <c r="J173" s="30" t="str">
        <f>IF(A173&lt;&gt;"",IF(F173&lt;&gt;"",IF(OR(ISNA(A173),ISNA(F173)),"","["&amp;A173&amp;"]="&amp;F173&amp;","),""),"")</f>
        <v>[174]=381,</v>
      </c>
      <c r="K173" s="3">
        <f>A173</f>
        <v>174</v>
      </c>
      <c r="L173" s="3">
        <f>F173</f>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2971</v>
      </c>
      <c r="J174" s="30" t="str">
        <f>IF(A174&lt;&gt;"",IF(F174&lt;&gt;"",IF(OR(ISNA(A174),ISNA(F174)),"","["&amp;A174&amp;"]="&amp;F174&amp;","),""),"")</f>
        <v>[175]=381,</v>
      </c>
      <c r="K174" s="3">
        <f>A174</f>
        <v>175</v>
      </c>
      <c r="L174" s="3">
        <f>F174</f>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2972</v>
      </c>
      <c r="J175" s="30" t="str">
        <f>IF(A175&lt;&gt;"",IF(F175&lt;&gt;"",IF(OR(ISNA(A175),ISNA(F175)),"","["&amp;A175&amp;"]="&amp;F175&amp;","),""),"")</f>
        <v>[176]=381,</v>
      </c>
      <c r="K175" s="3">
        <f>A175</f>
        <v>176</v>
      </c>
      <c r="L175" s="3">
        <f>F175</f>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2973</v>
      </c>
      <c r="J176" s="30" t="str">
        <f>IF(A176&lt;&gt;"",IF(F176&lt;&gt;"",IF(OR(ISNA(A176),ISNA(F176)),"","["&amp;A176&amp;"]="&amp;F176&amp;","),""),"")</f>
        <v>[177]=381,</v>
      </c>
      <c r="K176" s="3">
        <f>A176</f>
        <v>177</v>
      </c>
      <c r="L176" s="3">
        <f>F176</f>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2974</v>
      </c>
      <c r="J177" s="30" t="str">
        <f>IF(A177&lt;&gt;"",IF(F177&lt;&gt;"",IF(OR(ISNA(A177),ISNA(F177)),"","["&amp;A177&amp;"]="&amp;F177&amp;","),""),"")</f>
        <v>[178]=381,</v>
      </c>
      <c r="K177" s="3">
        <f>A177</f>
        <v>178</v>
      </c>
      <c r="L177" s="3">
        <f>F177</f>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2975</v>
      </c>
      <c r="J178" s="30" t="str">
        <f>IF(A178&lt;&gt;"",IF(F178&lt;&gt;"",IF(OR(ISNA(A178),ISNA(F178)),"","["&amp;A178&amp;"]="&amp;F178&amp;","),""),"")</f>
        <v>[179]=534,</v>
      </c>
      <c r="K178" s="3">
        <f>A178</f>
        <v>179</v>
      </c>
      <c r="L178" s="3">
        <f>F178</f>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2976</v>
      </c>
      <c r="J179" s="30" t="str">
        <f>IF(A179&lt;&gt;"",IF(F179&lt;&gt;"",IF(OR(ISNA(A179),ISNA(F179)),"","["&amp;A179&amp;"]="&amp;F179&amp;","),""),"")</f>
        <v>[180]=534,</v>
      </c>
      <c r="K179" s="3">
        <f>A179</f>
        <v>180</v>
      </c>
      <c r="L179" s="3">
        <f>F179</f>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2977</v>
      </c>
      <c r="J180" s="30" t="str">
        <f>IF(A180&lt;&gt;"",IF(F180&lt;&gt;"",IF(OR(ISNA(A180),ISNA(F180)),"","["&amp;A180&amp;"]="&amp;F180&amp;","),""),"")</f>
        <v>[181]=535,</v>
      </c>
      <c r="K180" s="3">
        <f>A180</f>
        <v>181</v>
      </c>
      <c r="L180" s="3">
        <f>F180</f>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2978</v>
      </c>
      <c r="J181" s="30" t="str">
        <f>IF(A181&lt;&gt;"",IF(F181&lt;&gt;"",IF(OR(ISNA(A181),ISNA(F181)),"","["&amp;A181&amp;"]="&amp;F181&amp;","),""),"")</f>
        <v>[182]=535,</v>
      </c>
      <c r="K181" s="3">
        <f>A181</f>
        <v>182</v>
      </c>
      <c r="L181" s="3">
        <f>F181</f>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2979</v>
      </c>
      <c r="J182" s="30" t="str">
        <f>IF(A182&lt;&gt;"",IF(F182&lt;&gt;"",IF(OR(ISNA(A182),ISNA(F182)),"","["&amp;A182&amp;"]="&amp;F182&amp;","),""),"")</f>
        <v>[183]=535,</v>
      </c>
      <c r="K182" s="3">
        <f>A182</f>
        <v>183</v>
      </c>
      <c r="L182" s="3">
        <f>F182</f>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2980</v>
      </c>
      <c r="J183" s="30" t="str">
        <f>IF(A183&lt;&gt;"",IF(F183&lt;&gt;"",IF(OR(ISNA(A183),ISNA(F183)),"","["&amp;A183&amp;"]="&amp;F183&amp;","),""),"")</f>
        <v>[184]=347,</v>
      </c>
      <c r="K183" s="3">
        <f>A183</f>
        <v>184</v>
      </c>
      <c r="L183" s="3">
        <f>F183</f>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2981</v>
      </c>
      <c r="J184" s="30" t="str">
        <f>IF(A184&lt;&gt;"",IF(F184&lt;&gt;"",IF(OR(ISNA(A184),ISNA(F184)),"","["&amp;A184&amp;"]="&amp;F184&amp;","),""),"")</f>
        <v>[185]=382,</v>
      </c>
      <c r="K184" s="3">
        <f>A184</f>
        <v>185</v>
      </c>
      <c r="L184" s="3">
        <f>F184</f>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2982</v>
      </c>
      <c r="J185" s="30" t="str">
        <f>IF(A185&lt;&gt;"",IF(F185&lt;&gt;"",IF(OR(ISNA(A185),ISNA(F185)),"","["&amp;A185&amp;"]="&amp;F185&amp;","),""),"")</f>
        <v>[186]=92,</v>
      </c>
      <c r="K185" s="3">
        <f>A185</f>
        <v>186</v>
      </c>
      <c r="L185" s="3">
        <f>F185</f>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2983</v>
      </c>
      <c r="J186" s="30" t="str">
        <f>IF(A186&lt;&gt;"",IF(F186&lt;&gt;"",IF(OR(ISNA(A186),ISNA(F186)),"","["&amp;A186&amp;"]="&amp;F186&amp;","),""),"")</f>
        <v>[187]=103,</v>
      </c>
      <c r="K186" s="3">
        <f>A186</f>
        <v>187</v>
      </c>
      <c r="L186" s="3">
        <f>F186</f>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2984</v>
      </c>
      <c r="J187" s="30" t="str">
        <f>IF(A187&lt;&gt;"",IF(F187&lt;&gt;"",IF(OR(ISNA(A187),ISNA(F187)),"","["&amp;A187&amp;"]="&amp;F187&amp;","),""),"")</f>
        <v>[188]=58,</v>
      </c>
      <c r="K187" s="3">
        <f>A187</f>
        <v>188</v>
      </c>
      <c r="L187" s="3">
        <f>F187</f>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IF(A188&lt;&gt;"",IF(F188&lt;&gt;"",IF(OR(ISNA(A188),ISNA(F188)),"","["&amp;A188&amp;"]="&amp;F188&amp;","),""),"")</f>
        <v>[189]=19,</v>
      </c>
      <c r="K188" s="3">
        <f>A188</f>
        <v>189</v>
      </c>
      <c r="L188" s="3">
        <f>F188</f>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2985</v>
      </c>
      <c r="J189" s="30" t="str">
        <f>IF(A189&lt;&gt;"",IF(F189&lt;&gt;"",IF(OR(ISNA(A189),ISNA(F189)),"","["&amp;A189&amp;"]="&amp;F189&amp;","),""),"")</f>
        <v>[190]=20,</v>
      </c>
      <c r="K189" s="3">
        <f>A189</f>
        <v>190</v>
      </c>
      <c r="L189" s="3">
        <f>F189</f>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2986</v>
      </c>
      <c r="J190" s="30" t="str">
        <f>IF(A190&lt;&gt;"",IF(F190&lt;&gt;"",IF(OR(ISNA(A190),ISNA(F190)),"","["&amp;A190&amp;"]="&amp;F190&amp;","),""),"")</f>
        <v>[191]=383,</v>
      </c>
      <c r="K190" s="3">
        <f>A190</f>
        <v>191</v>
      </c>
      <c r="L190" s="3">
        <f>F190</f>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2987</v>
      </c>
      <c r="J191" s="30" t="str">
        <f>IF(A191&lt;&gt;"",IF(F191&lt;&gt;"",IF(OR(ISNA(A191),ISNA(F191)),"","["&amp;A191&amp;"]="&amp;F191&amp;","),""),"")</f>
        <v>[192]=117,</v>
      </c>
      <c r="K191" s="3">
        <f>A191</f>
        <v>192</v>
      </c>
      <c r="L191" s="3">
        <f>F191</f>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2988</v>
      </c>
      <c r="J192" s="30" t="str">
        <f>IF(A192&lt;&gt;"",IF(F192&lt;&gt;"",IF(OR(ISNA(A192),ISNA(F192)),"","["&amp;A192&amp;"]="&amp;F192&amp;","),""),"")</f>
        <v>[193]=3,</v>
      </c>
      <c r="K192" s="3">
        <f>A192</f>
        <v>193</v>
      </c>
      <c r="L192" s="3">
        <f>F192</f>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2989</v>
      </c>
      <c r="J193" s="30" t="str">
        <f>IF(A193&lt;&gt;"",IF(F193&lt;&gt;"",IF(OR(ISNA(A193),ISNA(F193)),"","["&amp;A193&amp;"]="&amp;F193&amp;","),""),"")</f>
        <v>[194]=381,</v>
      </c>
      <c r="K193" s="3">
        <f>A193</f>
        <v>194</v>
      </c>
      <c r="L193" s="3">
        <f>F193</f>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3339</v>
      </c>
      <c r="J194" s="30" t="str">
        <f>IF(A194&lt;&gt;"",IF(F194&lt;&gt;"",IF(OR(ISNA(A194),ISNA(F194)),"","["&amp;A194&amp;"]="&amp;F194&amp;","),""),"")</f>
        <v>[195]=101,</v>
      </c>
      <c r="K194" s="3">
        <f>A194</f>
        <v>195</v>
      </c>
      <c r="L194" s="3">
        <f>F194</f>
        <v>101</v>
      </c>
      <c r="M194" s="8" t="str">
        <f>VLOOKUP(A194,'ESO wayshrine names'!$A$3:$B$9992,2,)</f>
        <v>Dungeon: Direfrost Keep</v>
      </c>
      <c r="N194" s="3" t="str">
        <f>VLOOKUP(F194,'ESO zone constants'!$A$3:$D$9999,4,FALSE)</f>
        <v>Eastmarch</v>
      </c>
    </row>
    <row r="195" spans="1:14" x14ac:dyDescent="0.25">
      <c r="A195" s="79">
        <v>196</v>
      </c>
      <c r="B195">
        <v>5</v>
      </c>
      <c r="C195">
        <v>30</v>
      </c>
      <c r="D195" t="s">
        <v>3268</v>
      </c>
      <c r="E195">
        <v>17</v>
      </c>
      <c r="F195">
        <v>104</v>
      </c>
      <c r="G195" t="s">
        <v>2319</v>
      </c>
      <c r="H195">
        <v>6</v>
      </c>
      <c r="I195" t="s">
        <v>2990</v>
      </c>
      <c r="J195" s="30" t="str">
        <f>IF(A195&lt;&gt;"",IF(F195&lt;&gt;"",IF(OR(ISNA(A195),ISNA(F195)),"","["&amp;A195&amp;"]="&amp;F195&amp;","),""),"")</f>
        <v>[196]=104,</v>
      </c>
      <c r="K195" s="3">
        <f>A195</f>
        <v>196</v>
      </c>
      <c r="L195" s="3">
        <f>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2991</v>
      </c>
      <c r="J196" s="30" t="str">
        <f>IF(A196&lt;&gt;"",IF(F196&lt;&gt;"",IF(OR(ISNA(A196),ISNA(F196)),"","["&amp;A196&amp;"]="&amp;F196&amp;","),""),"")</f>
        <v>[197]=108,</v>
      </c>
      <c r="K196" s="3">
        <f>A196</f>
        <v>197</v>
      </c>
      <c r="L196" s="3">
        <f>F196</f>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2992</v>
      </c>
      <c r="J197" s="30" t="str">
        <f>IF(A197&lt;&gt;"",IF(F197&lt;&gt;"",IF(OR(ISNA(A197),ISNA(F197)),"","["&amp;A197&amp;"]="&amp;F197&amp;","),""),"")</f>
        <v>[198]=57,</v>
      </c>
      <c r="K197" s="3">
        <f>A197</f>
        <v>198</v>
      </c>
      <c r="L197" s="3">
        <f>F197</f>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2993</v>
      </c>
      <c r="J198" s="30" t="str">
        <f>IF(A198&lt;&gt;"",IF(F198&lt;&gt;"",IF(OR(ISNA(A198),ISNA(F198)),"","["&amp;A198&amp;"]="&amp;F198&amp;","),""),"")</f>
        <v>[199]=181,</v>
      </c>
      <c r="K198" s="3">
        <f>A198</f>
        <v>199</v>
      </c>
      <c r="L198" s="3">
        <f>F198</f>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2994</v>
      </c>
      <c r="J199" s="30" t="str">
        <f>IF(A199&lt;&gt;"",IF(F199&lt;&gt;"",IF(OR(ISNA(A199),ISNA(F199)),"","["&amp;A199&amp;"]="&amp;F199&amp;","),""),"")</f>
        <v>[200]=181,</v>
      </c>
      <c r="K199" s="3">
        <f>A199</f>
        <v>200</v>
      </c>
      <c r="L199" s="3">
        <f>F199</f>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2995</v>
      </c>
      <c r="J200" s="30" t="str">
        <f>IF(A200&lt;&gt;"",IF(F200&lt;&gt;"",IF(OR(ISNA(A200),ISNA(F200)),"","["&amp;A200&amp;"]="&amp;F200&amp;","),""),"")</f>
        <v>[201]=181,</v>
      </c>
      <c r="K200" s="3">
        <f>A200</f>
        <v>201</v>
      </c>
      <c r="L200" s="3">
        <f>F200</f>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2996</v>
      </c>
      <c r="J201" s="30" t="str">
        <f>IF(A201&lt;&gt;"",IF(F201&lt;&gt;"",IF(OR(ISNA(A201),ISNA(F201)),"","["&amp;A201&amp;"]="&amp;F201&amp;","),""),"")</f>
        <v>[202]=181,</v>
      </c>
      <c r="K201" s="3">
        <f>A201</f>
        <v>202</v>
      </c>
      <c r="L201" s="3">
        <f>F201</f>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2997</v>
      </c>
      <c r="J202" s="30" t="str">
        <f>IF(A202&lt;&gt;"",IF(F202&lt;&gt;"",IF(OR(ISNA(A202),ISNA(F202)),"","["&amp;A202&amp;"]="&amp;F202&amp;","),""),"")</f>
        <v>[203]=181,</v>
      </c>
      <c r="K202" s="3">
        <f>A202</f>
        <v>203</v>
      </c>
      <c r="L202" s="3">
        <f>F202</f>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2998</v>
      </c>
      <c r="J203" s="30" t="str">
        <f>IF(A203&lt;&gt;"",IF(F203&lt;&gt;"",IF(OR(ISNA(A203),ISNA(F203)),"","["&amp;A203&amp;"]="&amp;F203&amp;","),""),"")</f>
        <v>[204]=92,</v>
      </c>
      <c r="K203" s="3">
        <f>A203</f>
        <v>204</v>
      </c>
      <c r="L203" s="3">
        <f>F203</f>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2999</v>
      </c>
      <c r="J204" s="30" t="str">
        <f>IF(A204&lt;&gt;"",IF(F204&lt;&gt;"",IF(OR(ISNA(A204),ISNA(F204)),"","["&amp;A204&amp;"]="&amp;F204&amp;","),""),"")</f>
        <v>[205]=57,</v>
      </c>
      <c r="K204" s="3">
        <f>A204</f>
        <v>205</v>
      </c>
      <c r="L204" s="3">
        <f>F204</f>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3000</v>
      </c>
      <c r="J205" s="30" t="str">
        <f>IF(A205&lt;&gt;"",IF(F205&lt;&gt;"",IF(OR(ISNA(A205),ISNA(F205)),"","["&amp;A205&amp;"]="&amp;F205&amp;","),""),"")</f>
        <v>[206]=92,</v>
      </c>
      <c r="K205" s="3">
        <f>A205</f>
        <v>206</v>
      </c>
      <c r="L205" s="3">
        <f>F205</f>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3001</v>
      </c>
      <c r="J206" s="30" t="str">
        <f>IF(A206&lt;&gt;"",IF(F206&lt;&gt;"",IF(OR(ISNA(A206),ISNA(F206)),"","["&amp;A206&amp;"]="&amp;F206&amp;","),""),"")</f>
        <v>[207]=383,</v>
      </c>
      <c r="K206" s="3">
        <f>A206</f>
        <v>207</v>
      </c>
      <c r="L206" s="3">
        <f>F206</f>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3002</v>
      </c>
      <c r="J207" s="30" t="str">
        <f>IF(A207&lt;&gt;"",IF(F207&lt;&gt;"",IF(OR(ISNA(A207),ISNA(F207)),"","["&amp;A207&amp;"]="&amp;F207&amp;","),""),"")</f>
        <v>[208]=20,</v>
      </c>
      <c r="K207" s="3">
        <f>A207</f>
        <v>208</v>
      </c>
      <c r="L207" s="3">
        <f>F207</f>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3003</v>
      </c>
      <c r="J208" s="30" t="str">
        <f>IF(A208&lt;&gt;"",IF(F208&lt;&gt;"",IF(OR(ISNA(A208),ISNA(F208)),"","["&amp;A208&amp;"]="&amp;F208&amp;","),""),"")</f>
        <v>[210]=3,</v>
      </c>
      <c r="K208" s="3">
        <f>A208</f>
        <v>210</v>
      </c>
      <c r="L208" s="3">
        <f>F208</f>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3003</v>
      </c>
      <c r="J209" s="30" t="str">
        <f>IF(A209&lt;&gt;"",IF(F209&lt;&gt;"",IF(OR(ISNA(A209),ISNA(F209)),"","["&amp;A209&amp;"]="&amp;F209&amp;","),""),"")</f>
        <v>[211]=381,</v>
      </c>
      <c r="K209" s="3">
        <f>A209</f>
        <v>211</v>
      </c>
      <c r="L209" s="3">
        <f>F209</f>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3003</v>
      </c>
      <c r="J210" s="30" t="str">
        <f>IF(A210&lt;&gt;"",IF(F210&lt;&gt;"",IF(OR(ISNA(A210),ISNA(F210)),"","["&amp;A210&amp;"]="&amp;F210&amp;","),""),"")</f>
        <v>[212]=41,</v>
      </c>
      <c r="K210" s="3">
        <f>A210</f>
        <v>212</v>
      </c>
      <c r="L210" s="3">
        <f>F210</f>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3004</v>
      </c>
      <c r="J211" s="30" t="str">
        <f>IF(A211&lt;&gt;"",IF(F211&lt;&gt;"",IF(OR(ISNA(A211),ISNA(F211)),"","["&amp;A211&amp;"]="&amp;F211&amp;","),""),"")</f>
        <v>[213]=383,</v>
      </c>
      <c r="K211" s="3">
        <f>A211</f>
        <v>213</v>
      </c>
      <c r="L211" s="3">
        <f>F211</f>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3005</v>
      </c>
      <c r="J212" s="30" t="str">
        <f>IF(A212&lt;&gt;"",IF(F212&lt;&gt;"",IF(OR(ISNA(A212),ISNA(F212)),"","["&amp;A212&amp;"]="&amp;F212&amp;","),""),"")</f>
        <v>[214]=383,</v>
      </c>
      <c r="K212" s="3">
        <f>A212</f>
        <v>214</v>
      </c>
      <c r="L212" s="3">
        <f>F212</f>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3006</v>
      </c>
      <c r="J213" s="30" t="str">
        <f>IF(A213&lt;&gt;"",IF(F213&lt;&gt;"",IF(OR(ISNA(A213),ISNA(F213)),"","["&amp;A213&amp;"]="&amp;F213&amp;","),""),"")</f>
        <v>[216]=3,</v>
      </c>
      <c r="K213" s="3">
        <f>A213</f>
        <v>216</v>
      </c>
      <c r="L213" s="3">
        <f>F213</f>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IF(A214&lt;&gt;"",IF(F214&lt;&gt;"",IF(OR(ISNA(A214),ISNA(F214)),"","["&amp;A214&amp;"]="&amp;F214&amp;","),""),"")</f>
        <v>[217]=888,</v>
      </c>
      <c r="K214" s="3">
        <f>A214</f>
        <v>217</v>
      </c>
      <c r="L214" s="3">
        <f>F214</f>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IF(A215&lt;&gt;"",IF(F215&lt;&gt;"",IF(OR(ISNA(A215),ISNA(F215)),"","["&amp;A215&amp;"]="&amp;F215&amp;","),""),"")</f>
        <v>[218]=888,</v>
      </c>
      <c r="K215" s="3">
        <f>A215</f>
        <v>218</v>
      </c>
      <c r="L215" s="3">
        <f>F215</f>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IF(A216&lt;&gt;"",IF(F216&lt;&gt;"",IF(OR(ISNA(A216),ISNA(F216)),"","["&amp;A216&amp;"]="&amp;F216&amp;","),""),"")</f>
        <v>[219]=888,</v>
      </c>
      <c r="K216" s="3">
        <f>A216</f>
        <v>219</v>
      </c>
      <c r="L216" s="3">
        <f>F216</f>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IF(A217&lt;&gt;"",IF(F217&lt;&gt;"",IF(OR(ISNA(A217),ISNA(F217)),"","["&amp;A217&amp;"]="&amp;F217&amp;","),""),"")</f>
        <v>[220]=888,</v>
      </c>
      <c r="K217" s="3">
        <f>A217</f>
        <v>220</v>
      </c>
      <c r="L217" s="3">
        <f>F217</f>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IF(A218&lt;&gt;"",IF(F218&lt;&gt;"",IF(OR(ISNA(A218),ISNA(F218)),"","["&amp;A218&amp;"]="&amp;F218&amp;","),""),"")</f>
        <v>[225]=888,</v>
      </c>
      <c r="K218" s="3">
        <f>A218</f>
        <v>225</v>
      </c>
      <c r="L218" s="3">
        <f>F218</f>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IF(A219&lt;&gt;"",IF(F219&lt;&gt;"",IF(OR(ISNA(A219),ISNA(F219)),"","["&amp;A219&amp;"]="&amp;F219&amp;","),""),"")</f>
        <v>[226]=888,</v>
      </c>
      <c r="K219" s="3">
        <f>A219</f>
        <v>226</v>
      </c>
      <c r="L219" s="3">
        <f>F219</f>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IF(A220&lt;&gt;"",IF(F220&lt;&gt;"",IF(OR(ISNA(A220),ISNA(F220)),"","["&amp;A220&amp;"]="&amp;F220&amp;","),""),"")</f>
        <v>[227]=888,</v>
      </c>
      <c r="K220" s="3">
        <f>A220</f>
        <v>227</v>
      </c>
      <c r="L220" s="3">
        <f>F220</f>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IF(A221&lt;&gt;"",IF(F221&lt;&gt;"",IF(OR(ISNA(A221),ISNA(F221)),"","["&amp;A221&amp;"]="&amp;F221&amp;","),""),"")</f>
        <v>[229]=888,</v>
      </c>
      <c r="K221" s="3">
        <f>A221</f>
        <v>229</v>
      </c>
      <c r="L221" s="3">
        <f>F221</f>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IF(A222&lt;&gt;"",IF(F222&lt;&gt;"",IF(OR(ISNA(A222),ISNA(F222)),"","["&amp;A222&amp;"]="&amp;F222&amp;","),""),"")</f>
        <v>[230]=888,</v>
      </c>
      <c r="K222" s="3">
        <f>A222</f>
        <v>230</v>
      </c>
      <c r="L222" s="3">
        <f>F222</f>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IF(A223&lt;&gt;"",IF(F223&lt;&gt;"",IF(OR(ISNA(A223),ISNA(F223)),"","["&amp;A223&amp;"]="&amp;F223&amp;","),""),"")</f>
        <v>[231]=888,</v>
      </c>
      <c r="K223" s="3">
        <f>A223</f>
        <v>231</v>
      </c>
      <c r="L223" s="3">
        <f>F223</f>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IF(A224&lt;&gt;"",IF(F224&lt;&gt;"",IF(OR(ISNA(A224),ISNA(F224)),"","["&amp;A224&amp;"]="&amp;F224&amp;","),""),"")</f>
        <v>[232]=888,</v>
      </c>
      <c r="K224" s="3">
        <f>A224</f>
        <v>232</v>
      </c>
      <c r="L224" s="3">
        <f>F224</f>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IF(A225&lt;&gt;"",IF(F225&lt;&gt;"",IF(OR(ISNA(A225),ISNA(F225)),"","["&amp;A225&amp;"]="&amp;F225&amp;","),""),"")</f>
        <v>[233]=888,</v>
      </c>
      <c r="K225" s="3">
        <f>A225</f>
        <v>233</v>
      </c>
      <c r="L225" s="3">
        <f>F225</f>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IF(A226&lt;&gt;"",IF(F226&lt;&gt;"",IF(OR(ISNA(A226),ISNA(F226)),"","["&amp;A226&amp;"]="&amp;F226&amp;","),""),"")</f>
        <v>[234]=888,</v>
      </c>
      <c r="K226" s="3">
        <f>A226</f>
        <v>234</v>
      </c>
      <c r="L226" s="3">
        <f>F226</f>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IF(A227&lt;&gt;"",IF(F227&lt;&gt;"",IF(OR(ISNA(A227),ISNA(F227)),"","["&amp;A227&amp;"]="&amp;F227&amp;","),""),"")</f>
        <v>[235]=888,</v>
      </c>
      <c r="K227" s="3">
        <f>A227</f>
        <v>235</v>
      </c>
      <c r="L227" s="3">
        <f>F227</f>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3007</v>
      </c>
      <c r="J228" s="30" t="str">
        <f>IF(A228&lt;&gt;"",IF(F228&lt;&gt;"",IF(OR(ISNA(A228),ISNA(F228)),"","["&amp;A228&amp;"]="&amp;F228&amp;","),""),"")</f>
        <v>[236]=181,</v>
      </c>
      <c r="K228" s="3">
        <f>A228</f>
        <v>236</v>
      </c>
      <c r="L228" s="3">
        <f>F228</f>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3008</v>
      </c>
      <c r="J229" s="30" t="str">
        <f>IF(A229&lt;&gt;"",IF(F229&lt;&gt;"",IF(OR(ISNA(A229),ISNA(F229)),"","["&amp;A229&amp;"]="&amp;F229&amp;","),""),"")</f>
        <v>[237]=684,</v>
      </c>
      <c r="K229" s="3">
        <f>A229</f>
        <v>237</v>
      </c>
      <c r="L229" s="3">
        <f>F229</f>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3009</v>
      </c>
      <c r="J230" s="30" t="str">
        <f>IF(A230&lt;&gt;"",IF(F230&lt;&gt;"",IF(OR(ISNA(A230),ISNA(F230)),"","["&amp;A230&amp;"]="&amp;F230&amp;","),""),"")</f>
        <v>[238]=684,</v>
      </c>
      <c r="K230" s="3">
        <f>A230</f>
        <v>238</v>
      </c>
      <c r="L230" s="3">
        <f>F230</f>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3010</v>
      </c>
      <c r="J231" s="30" t="str">
        <f>IF(A231&lt;&gt;"",IF(F231&lt;&gt;"",IF(OR(ISNA(A231),ISNA(F231)),"","["&amp;A231&amp;"]="&amp;F231&amp;","),""),"")</f>
        <v>[239]=684,</v>
      </c>
      <c r="K231" s="3">
        <f>A231</f>
        <v>239</v>
      </c>
      <c r="L231" s="3">
        <f>F231</f>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3011</v>
      </c>
      <c r="J232" s="30" t="str">
        <f>IF(A232&lt;&gt;"",IF(F232&lt;&gt;"",IF(OR(ISNA(A232),ISNA(F232)),"","["&amp;A232&amp;"]="&amp;F232&amp;","),""),"")</f>
        <v>[240]=684,</v>
      </c>
      <c r="K232" s="3">
        <f>A232</f>
        <v>240</v>
      </c>
      <c r="L232" s="3">
        <f>F232</f>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3012</v>
      </c>
      <c r="J233" s="30" t="str">
        <f>IF(A233&lt;&gt;"",IF(F233&lt;&gt;"",IF(OR(ISNA(A233),ISNA(F233)),"","["&amp;A233&amp;"]="&amp;F233&amp;","),""),"")</f>
        <v>[241]=684,</v>
      </c>
      <c r="K233" s="3">
        <f>A233</f>
        <v>241</v>
      </c>
      <c r="L233" s="3">
        <f>F233</f>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3013</v>
      </c>
      <c r="J234" s="30" t="str">
        <f>IF(A234&lt;&gt;"",IF(F234&lt;&gt;"",IF(OR(ISNA(A234),ISNA(F234)),"","["&amp;A234&amp;"]="&amp;F234&amp;","),""),"")</f>
        <v>[242]=684,</v>
      </c>
      <c r="K234" s="3">
        <f>A234</f>
        <v>242</v>
      </c>
      <c r="L234" s="3">
        <f>F234</f>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3014</v>
      </c>
      <c r="J235" s="30" t="str">
        <f>IF(A235&lt;&gt;"",IF(F235&lt;&gt;"",IF(OR(ISNA(A235),ISNA(F235)),"","["&amp;A235&amp;"]="&amp;F235&amp;","),""),"")</f>
        <v>[243]=684,</v>
      </c>
      <c r="K235" s="3">
        <f>A235</f>
        <v>243</v>
      </c>
      <c r="L235" s="3">
        <f>F235</f>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3015</v>
      </c>
      <c r="J236" s="30" t="str">
        <f>IF(A236&lt;&gt;"",IF(F236&lt;&gt;"",IF(OR(ISNA(A236),ISNA(F236)),"","["&amp;A236&amp;"]="&amp;F236&amp;","),""),"")</f>
        <v>[244]=684,</v>
      </c>
      <c r="K236" s="3">
        <f>A236</f>
        <v>244</v>
      </c>
      <c r="L236" s="3">
        <f>F236</f>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3016</v>
      </c>
      <c r="J237" s="30" t="str">
        <f>IF(A237&lt;&gt;"",IF(F237&lt;&gt;"",IF(OR(ISNA(A237),ISNA(F237)),"","["&amp;A237&amp;"]="&amp;F237&amp;","),""),"")</f>
        <v>[245]=684,</v>
      </c>
      <c r="K237" s="3">
        <f>A237</f>
        <v>245</v>
      </c>
      <c r="L237" s="3">
        <f>F237</f>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3017</v>
      </c>
      <c r="J238" s="30" t="str">
        <f>IF(A238&lt;&gt;"",IF(F238&lt;&gt;"",IF(OR(ISNA(A238),ISNA(F238)),"","["&amp;A238&amp;"]="&amp;F238&amp;","),""),"")</f>
        <v>[246]=684,</v>
      </c>
      <c r="K238" s="3">
        <f>A238</f>
        <v>246</v>
      </c>
      <c r="L238" s="3">
        <f>F238</f>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3018</v>
      </c>
      <c r="J239" s="30" t="str">
        <f>IF(A239&lt;&gt;"",IF(F239&lt;&gt;"",IF(OR(ISNA(A239),ISNA(F239)),"","["&amp;A239&amp;"]="&amp;F239&amp;","),""),"")</f>
        <v>[247]=181,</v>
      </c>
      <c r="K239" s="3">
        <f>A239</f>
        <v>247</v>
      </c>
      <c r="L239" s="3">
        <f>F239</f>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3019</v>
      </c>
      <c r="J240" s="30" t="str">
        <f>IF(A240&lt;&gt;"",IF(F240&lt;&gt;"",IF(OR(ISNA(A240),ISNA(F240)),"","["&amp;A240&amp;"]="&amp;F240&amp;","),""),"")</f>
        <v>[249]=684,</v>
      </c>
      <c r="K240" s="3">
        <f>A240</f>
        <v>249</v>
      </c>
      <c r="L240" s="3">
        <f>F240</f>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3019</v>
      </c>
      <c r="J241" s="30" t="str">
        <f>IF(A241&lt;&gt;"",IF(F241&lt;&gt;"",IF(OR(ISNA(A241),ISNA(F241)),"","["&amp;A241&amp;"]="&amp;F241&amp;","),""),"")</f>
        <v>[250]=684,</v>
      </c>
      <c r="K241" s="3">
        <f>A241</f>
        <v>250</v>
      </c>
      <c r="L241" s="3">
        <f>F241</f>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3020</v>
      </c>
      <c r="H242">
        <v>1</v>
      </c>
      <c r="I242" t="s">
        <v>3021</v>
      </c>
      <c r="J242" s="30" t="str">
        <f>IF(A242&lt;&gt;"",IF(F242&lt;&gt;"",IF(OR(ISNA(A242),ISNA(F242)),"","["&amp;A242&amp;"]="&amp;F242&amp;","),""),"")</f>
        <v>[251]=823,</v>
      </c>
      <c r="K242" s="3">
        <f>A242</f>
        <v>251</v>
      </c>
      <c r="L242" s="3">
        <f>F242</f>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3020</v>
      </c>
      <c r="H243">
        <v>1</v>
      </c>
      <c r="I243" t="s">
        <v>3022</v>
      </c>
      <c r="J243" s="30" t="str">
        <f>IF(A243&lt;&gt;"",IF(F243&lt;&gt;"",IF(OR(ISNA(A243),ISNA(F243)),"","["&amp;A243&amp;"]="&amp;F243&amp;","),""),"")</f>
        <v>[252]=823,</v>
      </c>
      <c r="K243" s="3">
        <f>A243</f>
        <v>252</v>
      </c>
      <c r="L243" s="3">
        <f>F243</f>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3020</v>
      </c>
      <c r="H244">
        <v>1</v>
      </c>
      <c r="I244" t="s">
        <v>3023</v>
      </c>
      <c r="J244" s="30" t="str">
        <f>IF(A244&lt;&gt;"",IF(F244&lt;&gt;"",IF(OR(ISNA(A244),ISNA(F244)),"","["&amp;A244&amp;"]="&amp;F244&amp;","),""),"")</f>
        <v>[253]=823,</v>
      </c>
      <c r="K244" s="3">
        <f>A244</f>
        <v>253</v>
      </c>
      <c r="L244" s="3">
        <f>F244</f>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3020</v>
      </c>
      <c r="H245">
        <v>1</v>
      </c>
      <c r="I245" t="s">
        <v>3024</v>
      </c>
      <c r="J245" s="30" t="str">
        <f>IF(A245&lt;&gt;"",IF(F245&lt;&gt;"",IF(OR(ISNA(A245),ISNA(F245)),"","["&amp;A245&amp;"]="&amp;F245&amp;","),""),"")</f>
        <v>[254]=823,</v>
      </c>
      <c r="K245" s="3">
        <f>A245</f>
        <v>254</v>
      </c>
      <c r="L245" s="3">
        <f>F245</f>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3025</v>
      </c>
      <c r="J246" s="30" t="str">
        <f>IF(A246&lt;&gt;"",IF(F246&lt;&gt;"",IF(OR(ISNA(A246),ISNA(F246)),"","["&amp;A246&amp;"]="&amp;F246&amp;","),""),"")</f>
        <v>[255]=816,</v>
      </c>
      <c r="K246" s="3">
        <f>A246</f>
        <v>255</v>
      </c>
      <c r="L246" s="3">
        <f>F246</f>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3026</v>
      </c>
      <c r="J247" s="30" t="str">
        <f>IF(A247&lt;&gt;"",IF(F247&lt;&gt;"",IF(OR(ISNA(A247),ISNA(F247)),"","["&amp;A247&amp;"]="&amp;F247&amp;","),""),"")</f>
        <v>[256]=816,</v>
      </c>
      <c r="K247" s="3">
        <f>A247</f>
        <v>256</v>
      </c>
      <c r="L247" s="3">
        <f>F247</f>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3027</v>
      </c>
      <c r="J248" s="30" t="str">
        <f>IF(A248&lt;&gt;"",IF(F248&lt;&gt;"",IF(OR(ISNA(A248),ISNA(F248)),"","["&amp;A248&amp;"]="&amp;F248&amp;","),""),"")</f>
        <v>[257]=816,</v>
      </c>
      <c r="K248" s="3">
        <f>A248</f>
        <v>257</v>
      </c>
      <c r="L248" s="3">
        <f>F248</f>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3028</v>
      </c>
      <c r="J249" s="30" t="str">
        <f>IF(A249&lt;&gt;"",IF(F249&lt;&gt;"",IF(OR(ISNA(A249),ISNA(F249)),"","["&amp;A249&amp;"]="&amp;F249&amp;","),""),"")</f>
        <v>[258]=382,</v>
      </c>
      <c r="K249" s="3">
        <f>A249</f>
        <v>258</v>
      </c>
      <c r="L249" s="3">
        <f>F249</f>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3029</v>
      </c>
      <c r="J250" s="30" t="str">
        <f>IF(A250&lt;&gt;"",IF(F250&lt;&gt;"",IF(OR(ISNA(A250),ISNA(F250)),"","["&amp;A250&amp;"]="&amp;F250&amp;","),""),"")</f>
        <v>[260]=117,</v>
      </c>
      <c r="K250" s="3">
        <f>A250</f>
        <v>260</v>
      </c>
      <c r="L250" s="3">
        <f>F250</f>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3030</v>
      </c>
      <c r="J251" s="30" t="str">
        <f>IF(A251&lt;&gt;"",IF(F251&lt;&gt;"",IF(OR(ISNA(A251),ISNA(F251)),"","["&amp;A251&amp;"]="&amp;F251&amp;","),""),"")</f>
        <v>[261]=117,</v>
      </c>
      <c r="K251" s="3">
        <f>A251</f>
        <v>261</v>
      </c>
      <c r="L251" s="3">
        <f>F251</f>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3031</v>
      </c>
      <c r="J252" s="30" t="str">
        <f>IF(A252&lt;&gt;"",IF(F252&lt;&gt;"",IF(OR(ISNA(A252),ISNA(F252)),"","["&amp;A252&amp;"]="&amp;F252&amp;","),""),"")</f>
        <v>[262]=381,</v>
      </c>
      <c r="K252" s="3">
        <f>A252</f>
        <v>262</v>
      </c>
      <c r="L252" s="3">
        <f>F252</f>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IF(A253&lt;&gt;"",IF(F253&lt;&gt;"",IF(OR(ISNA(A253),ISNA(F253)),"","["&amp;A253&amp;"]="&amp;F253&amp;","),""),"")</f>
        <v>[263]=19,</v>
      </c>
      <c r="K253" s="3">
        <f>A253</f>
        <v>263</v>
      </c>
      <c r="L253" s="3">
        <f>F253</f>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3032</v>
      </c>
      <c r="J254" s="30" t="str">
        <f>IF(A254&lt;&gt;"",IF(F254&lt;&gt;"",IF(OR(ISNA(A254),ISNA(F254)),"","["&amp;A254&amp;"]="&amp;F254&amp;","),""),"")</f>
        <v>[264]=57,</v>
      </c>
      <c r="K254" s="3">
        <f>A254</f>
        <v>264</v>
      </c>
      <c r="L254" s="3">
        <f>F254</f>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3033</v>
      </c>
      <c r="J255" s="30" t="str">
        <f>IF(A255&lt;&gt;"",IF(F255&lt;&gt;"",IF(OR(ISNA(A255),ISNA(F255)),"","["&amp;A255&amp;"]="&amp;F255&amp;","),""),"")</f>
        <v>[265]=383,</v>
      </c>
      <c r="K255" s="3">
        <f>A255</f>
        <v>265</v>
      </c>
      <c r="L255" s="3">
        <f>F255</f>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3034</v>
      </c>
      <c r="J256" s="30" t="str">
        <f>IF(A256&lt;&gt;"",IF(F256&lt;&gt;"",IF(OR(ISNA(A256),ISNA(F256)),"","["&amp;A256&amp;"]="&amp;F256&amp;","),""),"")</f>
        <v>[266]=41,</v>
      </c>
      <c r="K256" s="3">
        <f>A256</f>
        <v>266</v>
      </c>
      <c r="L256" s="3">
        <f>F256</f>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3035</v>
      </c>
      <c r="J257" s="30" t="str">
        <f>IF(A257&lt;&gt;"",IF(F257&lt;&gt;"",IF(OR(ISNA(A257),ISNA(F257)),"","["&amp;A257&amp;"]="&amp;F257&amp;","),""),"")</f>
        <v>[267]=3,</v>
      </c>
      <c r="K257" s="3">
        <f>A257</f>
        <v>267</v>
      </c>
      <c r="L257" s="3">
        <f>F257</f>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3036</v>
      </c>
      <c r="J258" s="30" t="str">
        <f>IF(A258&lt;&gt;"",IF(F258&lt;&gt;"",IF(OR(ISNA(A258),ISNA(F258)),"","["&amp;A258&amp;"]="&amp;F258&amp;","),""),"")</f>
        <v>[268]=108,</v>
      </c>
      <c r="K258" s="3">
        <f>A258</f>
        <v>268</v>
      </c>
      <c r="L258" s="3">
        <f>F258</f>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3037</v>
      </c>
      <c r="J259" s="30" t="str">
        <f>IF(A259&lt;&gt;"",IF(F259&lt;&gt;"",IF(OR(ISNA(A259),ISNA(F259)),"","["&amp;A259&amp;"]="&amp;F259&amp;","),""),"")</f>
        <v>[269]=20,</v>
      </c>
      <c r="K259" s="3">
        <f>A259</f>
        <v>269</v>
      </c>
      <c r="L259" s="3">
        <f>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IF(A260&lt;&gt;"",IF(F260&lt;&gt;"",IF(OR(ISNA(A260),ISNA(F260)),"","["&amp;A260&amp;"]="&amp;F260&amp;","),""),"")</f>
        <v>[270]=888,</v>
      </c>
      <c r="K260" s="3">
        <f>A260</f>
        <v>270</v>
      </c>
      <c r="L260" s="3">
        <f>F260</f>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3038</v>
      </c>
      <c r="J261" s="30" t="str">
        <f>IF(A261&lt;&gt;"",IF(F261&lt;&gt;"",IF(OR(ISNA(A261),ISNA(F261)),"","["&amp;A261&amp;"]="&amp;F261&amp;","),""),"")</f>
        <v>[272]=849,</v>
      </c>
      <c r="K261" s="3">
        <f>A261</f>
        <v>272</v>
      </c>
      <c r="L261" s="3">
        <f>F261</f>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3039</v>
      </c>
      <c r="J262" s="30" t="str">
        <f>IF(A262&lt;&gt;"",IF(F262&lt;&gt;"",IF(OR(ISNA(A262),ISNA(F262)),"","["&amp;A262&amp;"]="&amp;F262&amp;","),""),"")</f>
        <v>[273]=849,</v>
      </c>
      <c r="K262" s="3">
        <f>A262</f>
        <v>273</v>
      </c>
      <c r="L262" s="3">
        <f>F262</f>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3272</v>
      </c>
      <c r="J263" s="30" t="str">
        <f>IF(A263&lt;&gt;"",IF(F263&lt;&gt;"",IF(OR(ISNA(A263),ISNA(F263)),"","["&amp;A263&amp;"]="&amp;F263&amp;","),""),"")</f>
        <v>[274]=849,</v>
      </c>
      <c r="K263" s="3">
        <f>A263</f>
        <v>274</v>
      </c>
      <c r="L263" s="3">
        <f>F263</f>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3040</v>
      </c>
      <c r="J264" s="30" t="str">
        <f>IF(A264&lt;&gt;"",IF(F264&lt;&gt;"",IF(OR(ISNA(A264),ISNA(F264)),"","["&amp;A264&amp;"]="&amp;F264&amp;","),""),"")</f>
        <v>[275]=849,</v>
      </c>
      <c r="K264" s="3">
        <f>A264</f>
        <v>275</v>
      </c>
      <c r="L264" s="3">
        <f>F264</f>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3041</v>
      </c>
      <c r="J265" s="30" t="str">
        <f>IF(A265&lt;&gt;"",IF(F265&lt;&gt;"",IF(OR(ISNA(A265),ISNA(F265)),"","["&amp;A265&amp;"]="&amp;F265&amp;","),""),"")</f>
        <v>[276]=849,</v>
      </c>
      <c r="K265" s="3">
        <f>A265</f>
        <v>276</v>
      </c>
      <c r="L265" s="3">
        <f>F265</f>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3042</v>
      </c>
      <c r="J266" s="30" t="str">
        <f>IF(A266&lt;&gt;"",IF(F266&lt;&gt;"",IF(OR(ISNA(A266),ISNA(F266)),"","["&amp;A266&amp;"]="&amp;F266&amp;","),""),"")</f>
        <v>[277]=849,</v>
      </c>
      <c r="K266" s="3">
        <f>A266</f>
        <v>277</v>
      </c>
      <c r="L266" s="3">
        <f>F266</f>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3043</v>
      </c>
      <c r="J267" s="30" t="str">
        <f>IF(A267&lt;&gt;"",IF(F267&lt;&gt;"",IF(OR(ISNA(A267),ISNA(F267)),"","["&amp;A267&amp;"]="&amp;F267&amp;","),""),"")</f>
        <v>[278]=849,</v>
      </c>
      <c r="K267" s="3">
        <f>A267</f>
        <v>278</v>
      </c>
      <c r="L267" s="3">
        <f>F267</f>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3044</v>
      </c>
      <c r="J268" s="30" t="str">
        <f>IF(A268&lt;&gt;"",IF(F268&lt;&gt;"",IF(OR(ISNA(A268),ISNA(F268)),"","["&amp;A268&amp;"]="&amp;F268&amp;","),""),"")</f>
        <v>[279]=849,</v>
      </c>
      <c r="K268" s="3">
        <f>A268</f>
        <v>279</v>
      </c>
      <c r="L268" s="3">
        <f>F268</f>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3045</v>
      </c>
      <c r="J269" s="30" t="str">
        <f>IF(A269&lt;&gt;"",IF(F269&lt;&gt;"",IF(OR(ISNA(A269),ISNA(F269)),"","["&amp;A269&amp;"]="&amp;F269&amp;","),""),"")</f>
        <v>[280]=849,</v>
      </c>
      <c r="K269" s="3">
        <f>A269</f>
        <v>280</v>
      </c>
      <c r="L269" s="3">
        <f>F269</f>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3046</v>
      </c>
      <c r="J270" s="30" t="str">
        <f>IF(A270&lt;&gt;"",IF(F270&lt;&gt;"",IF(OR(ISNA(A270),ISNA(F270)),"","["&amp;A270&amp;"]="&amp;F270&amp;","),""),"")</f>
        <v>[281]=849,</v>
      </c>
      <c r="K270" s="3">
        <f>A270</f>
        <v>281</v>
      </c>
      <c r="L270" s="3">
        <f>F270</f>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3047</v>
      </c>
      <c r="J271" s="30" t="str">
        <f>IF(A271&lt;&gt;"",IF(F271&lt;&gt;"",IF(OR(ISNA(A271),ISNA(F271)),"","["&amp;A271&amp;"]="&amp;F271&amp;","),""),"")</f>
        <v>[282]=849,</v>
      </c>
      <c r="K271" s="3">
        <f>A271</f>
        <v>282</v>
      </c>
      <c r="L271" s="3">
        <f>F271</f>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3048</v>
      </c>
      <c r="J272" s="30" t="str">
        <f>IF(A272&lt;&gt;"",IF(F272&lt;&gt;"",IF(OR(ISNA(A272),ISNA(F272)),"","["&amp;A272&amp;"]="&amp;F272&amp;","),""),"")</f>
        <v>[284]=849,</v>
      </c>
      <c r="K272" s="3">
        <f>A272</f>
        <v>284</v>
      </c>
      <c r="L272" s="3">
        <f>F272</f>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3049</v>
      </c>
      <c r="J273" s="30" t="str">
        <f>IF(A273&lt;&gt;"",IF(F273&lt;&gt;"",IF(OR(ISNA(A273),ISNA(F273)),"","["&amp;A273&amp;"]="&amp;F273&amp;","),""),"")</f>
        <v>[285]=381,</v>
      </c>
      <c r="K273" s="3">
        <f>A273</f>
        <v>285</v>
      </c>
      <c r="L273" s="3">
        <f>F273</f>
        <v>381</v>
      </c>
      <c r="M273" s="8" t="str">
        <f>VLOOKUP(A273,'ESO wayshrine names'!$A$3:$B$9992,2,)</f>
        <v>Barbed Hook Private Room</v>
      </c>
      <c r="N273" s="3" t="str">
        <f>VLOOKUP(F273,'ESO zone constants'!$A$3:$D$9999,4,FALSE)</f>
        <v>Auridon</v>
      </c>
    </row>
    <row r="274" spans="1:14" x14ac:dyDescent="0.25">
      <c r="A274" s="79">
        <v>286</v>
      </c>
      <c r="B274">
        <v>5</v>
      </c>
      <c r="C274">
        <v>30</v>
      </c>
      <c r="D274" t="s">
        <v>3268</v>
      </c>
      <c r="E274">
        <v>17</v>
      </c>
      <c r="F274">
        <v>104</v>
      </c>
      <c r="G274" t="s">
        <v>2319</v>
      </c>
      <c r="H274">
        <v>7</v>
      </c>
      <c r="I274" t="s">
        <v>3050</v>
      </c>
      <c r="J274" s="30" t="str">
        <f>IF(A274&lt;&gt;"",IF(F274&lt;&gt;"",IF(OR(ISNA(A274),ISNA(F274)),"","["&amp;A274&amp;"]="&amp;F274&amp;","),""),"")</f>
        <v>[286]=104,</v>
      </c>
      <c r="K274" s="3">
        <f>A274</f>
        <v>286</v>
      </c>
      <c r="L274" s="3">
        <f>F274</f>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3051</v>
      </c>
      <c r="J275" s="30" t="str">
        <f>IF(A275&lt;&gt;"",IF(F275&lt;&gt;"",IF(OR(ISNA(A275),ISNA(F275)),"","["&amp;A275&amp;"]="&amp;F275&amp;","),""),"")</f>
        <v>[287]=57,</v>
      </c>
      <c r="K275" s="3">
        <f>A275</f>
        <v>287</v>
      </c>
      <c r="L275" s="3">
        <f>F275</f>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3052</v>
      </c>
      <c r="J276" s="30" t="str">
        <f>IF(A276&lt;&gt;"",IF(F276&lt;&gt;"",IF(OR(ISNA(A276),ISNA(F276)),"","["&amp;A276&amp;"]="&amp;F276&amp;","),""),"")</f>
        <v>[288]=381,</v>
      </c>
      <c r="K276" s="3">
        <f>A276</f>
        <v>288</v>
      </c>
      <c r="L276" s="3">
        <f>F276</f>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3053</v>
      </c>
      <c r="J277" s="30" t="str">
        <f>IF(A277&lt;&gt;"",IF(F277&lt;&gt;"",IF(OR(ISNA(A277),ISNA(F277)),"","["&amp;A277&amp;"]="&amp;F277&amp;","),""),"")</f>
        <v>[289]=3,</v>
      </c>
      <c r="K277" s="3">
        <f>A277</f>
        <v>289</v>
      </c>
      <c r="L277" s="3">
        <f>F277</f>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3054</v>
      </c>
      <c r="J278" s="30" t="str">
        <f>IF(A278&lt;&gt;"",IF(F278&lt;&gt;"",IF(OR(ISNA(A278),ISNA(F278)),"","["&amp;A278&amp;"]="&amp;F278&amp;","),""),"")</f>
        <v>[290]=41,</v>
      </c>
      <c r="K278" s="3">
        <f>A278</f>
        <v>290</v>
      </c>
      <c r="L278" s="3">
        <f>F278</f>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3055</v>
      </c>
      <c r="J279" s="30" t="str">
        <f>IF(A279&lt;&gt;"",IF(F279&lt;&gt;"",IF(OR(ISNA(A279),ISNA(F279)),"","["&amp;A279&amp;"]="&amp;F279&amp;","),""),"")</f>
        <v>[291]=382,</v>
      </c>
      <c r="K279" s="3">
        <f>A279</f>
        <v>291</v>
      </c>
      <c r="L279" s="3">
        <f>F279</f>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3056</v>
      </c>
      <c r="J280" s="30" t="str">
        <f>IF(A280&lt;&gt;"",IF(F280&lt;&gt;"",IF(OR(ISNA(A280),ISNA(F280)),"","["&amp;A280&amp;"]="&amp;F280&amp;","),""),"")</f>
        <v>[292]=3,</v>
      </c>
      <c r="K280" s="3">
        <f>A280</f>
        <v>292</v>
      </c>
      <c r="L280" s="3">
        <f>F280</f>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3057</v>
      </c>
      <c r="J281" s="30" t="str">
        <f>IF(A281&lt;&gt;"",IF(F281&lt;&gt;"",IF(OR(ISNA(A281),ISNA(F281)),"","["&amp;A281&amp;"]="&amp;F281&amp;","),""),"")</f>
        <v>[293]=41,</v>
      </c>
      <c r="K281" s="3">
        <f>A281</f>
        <v>293</v>
      </c>
      <c r="L281" s="3">
        <f>F281</f>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3058</v>
      </c>
      <c r="J282" s="30" t="str">
        <f>IF(A282&lt;&gt;"",IF(F282&lt;&gt;"",IF(OR(ISNA(A282),ISNA(F282)),"","["&amp;A282&amp;"]="&amp;F282&amp;","),""),"")</f>
        <v>[294]=58,</v>
      </c>
      <c r="K282" s="3">
        <f>A282</f>
        <v>294</v>
      </c>
      <c r="L282" s="3">
        <f>F282</f>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3059</v>
      </c>
      <c r="J283" s="30" t="str">
        <f>IF(A283&lt;&gt;"",IF(F283&lt;&gt;"",IF(OR(ISNA(A283),ISNA(F283)),"","["&amp;A283&amp;"]="&amp;F283&amp;","),""),"")</f>
        <v>[295]=281,</v>
      </c>
      <c r="K283" s="3">
        <f>A283</f>
        <v>295</v>
      </c>
      <c r="L283" s="3">
        <f>F283</f>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3060</v>
      </c>
      <c r="J284" s="30" t="str">
        <f>IF(A284&lt;&gt;"",IF(F284&lt;&gt;"",IF(OR(ISNA(A284),ISNA(F284)),"","["&amp;A284&amp;"]="&amp;F284&amp;","),""),"")</f>
        <v>[296]=383,</v>
      </c>
      <c r="K284" s="3">
        <f>A284</f>
        <v>296</v>
      </c>
      <c r="L284" s="3">
        <f>F284</f>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3273</v>
      </c>
      <c r="J285" s="30" t="str">
        <f>IF(A285&lt;&gt;"",IF(F285&lt;&gt;"",IF(OR(ISNA(A285),ISNA(F285)),"","["&amp;A285&amp;"]="&amp;F285&amp;","),""),"")</f>
        <v>[297]=3,</v>
      </c>
      <c r="K285" s="3">
        <f>A285</f>
        <v>297</v>
      </c>
      <c r="L285" s="3">
        <f>F285</f>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3061</v>
      </c>
      <c r="J286" s="30" t="str">
        <f>IF(A286&lt;&gt;"",IF(F286&lt;&gt;"",IF(OR(ISNA(A286),ISNA(F286)),"","["&amp;A286&amp;"]="&amp;F286&amp;","),""),"")</f>
        <v>[298]=41,</v>
      </c>
      <c r="K286" s="3">
        <f>A286</f>
        <v>298</v>
      </c>
      <c r="L286" s="3">
        <f>F286</f>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3062</v>
      </c>
      <c r="J287" s="30" t="str">
        <f>IF(A287&lt;&gt;"",IF(F287&lt;&gt;"",IF(OR(ISNA(A287),ISNA(F287)),"","["&amp;A287&amp;"]="&amp;F287&amp;","),""),"")</f>
        <v>[299]=58,</v>
      </c>
      <c r="K287" s="3">
        <f>A287</f>
        <v>299</v>
      </c>
      <c r="L287" s="3">
        <f>F287</f>
        <v>58</v>
      </c>
      <c r="M287" s="8" t="str">
        <f>VLOOKUP(A287,'ESO wayshrine names'!$A$3:$B$9992,2,)</f>
        <v>Cyrodilic Jungle House</v>
      </c>
      <c r="N287" s="3" t="str">
        <f>VLOOKUP(F287,'ESO zone constants'!$A$3:$D$9999,4,FALSE)</f>
        <v>Malabal Tor</v>
      </c>
    </row>
    <row r="288" spans="1:14" x14ac:dyDescent="0.25">
      <c r="A288" s="78">
        <v>300</v>
      </c>
      <c r="B288">
        <v>21</v>
      </c>
      <c r="C288">
        <v>258</v>
      </c>
      <c r="D288" t="s">
        <v>2939</v>
      </c>
      <c r="E288">
        <v>306</v>
      </c>
      <c r="F288">
        <v>537</v>
      </c>
      <c r="G288" t="s">
        <v>2939</v>
      </c>
      <c r="H288">
        <v>7</v>
      </c>
      <c r="I288" t="s">
        <v>3063</v>
      </c>
      <c r="J288" s="30" t="str">
        <f>IF(A288&lt;&gt;"",IF(F288&lt;&gt;"",IF(OR(ISNA(A288),ISNA(F288)),"","["&amp;A288&amp;"]="&amp;F288&amp;","),""),"")</f>
        <v>[300]=537,</v>
      </c>
      <c r="K288" s="3">
        <f>A288</f>
        <v>300</v>
      </c>
      <c r="L288" s="3">
        <f>F288</f>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3064</v>
      </c>
      <c r="J289" s="30" t="str">
        <f>IF(A289&lt;&gt;"",IF(F289&lt;&gt;"",IF(OR(ISNA(A289),ISNA(F289)),"","["&amp;A289&amp;"]="&amp;F289&amp;","),""),"")</f>
        <v>[301]=103,</v>
      </c>
      <c r="K289" s="3">
        <f>A289</f>
        <v>301</v>
      </c>
      <c r="L289" s="3">
        <f>F289</f>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3065</v>
      </c>
      <c r="J290" s="30" t="str">
        <f>IF(A290&lt;&gt;"",IF(F290&lt;&gt;"",IF(OR(ISNA(A290),ISNA(F290)),"","["&amp;A290&amp;"]="&amp;F290&amp;","),""),"")</f>
        <v>[303]=92,</v>
      </c>
      <c r="K290" s="3">
        <f>A290</f>
        <v>303</v>
      </c>
      <c r="L290" s="3">
        <f>F290</f>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3066</v>
      </c>
      <c r="J291" s="30" t="str">
        <f>IF(A291&lt;&gt;"",IF(F291&lt;&gt;"",IF(OR(ISNA(A291),ISNA(F291)),"","["&amp;A291&amp;"]="&amp;F291&amp;","),""),"")</f>
        <v>[304]=108,</v>
      </c>
      <c r="K291" s="3">
        <f>A291</f>
        <v>304</v>
      </c>
      <c r="L291" s="3">
        <f>F291</f>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3067</v>
      </c>
      <c r="J292" s="30" t="str">
        <f>IF(A292&lt;&gt;"",IF(F292&lt;&gt;"",IF(OR(ISNA(A292),ISNA(F292)),"","["&amp;A292&amp;"]="&amp;F292&amp;","),""),"")</f>
        <v>[305]=117,</v>
      </c>
      <c r="K292" s="3">
        <f>A292</f>
        <v>305</v>
      </c>
      <c r="L292" s="3">
        <f>F292</f>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3068</v>
      </c>
      <c r="J293" s="30" t="str">
        <f>IF(A293&lt;&gt;"",IF(F293&lt;&gt;"",IF(OR(ISNA(A293),ISNA(F293)),"","["&amp;A293&amp;"]="&amp;F293&amp;","),""),"")</f>
        <v>[306]=108,</v>
      </c>
      <c r="K293" s="3">
        <f>A293</f>
        <v>306</v>
      </c>
      <c r="L293" s="3">
        <f>F293</f>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3069</v>
      </c>
      <c r="J294" s="30" t="str">
        <f>IF(A294&lt;&gt;"",IF(F294&lt;&gt;"",IF(OR(ISNA(A294),ISNA(F294)),"","["&amp;A294&amp;"]="&amp;F294&amp;","),""),"")</f>
        <v>[307]=20,</v>
      </c>
      <c r="K294" s="3">
        <f>A294</f>
        <v>307</v>
      </c>
      <c r="L294" s="3">
        <f>F294</f>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3070</v>
      </c>
      <c r="J295" s="30" t="str">
        <f>IF(A295&lt;&gt;"",IF(F295&lt;&gt;"",IF(OR(ISNA(A295),ISNA(F295)),"","["&amp;A295&amp;"]="&amp;F295&amp;","),""),"")</f>
        <v>[309]=57,</v>
      </c>
      <c r="K295" s="3">
        <f>A295</f>
        <v>309</v>
      </c>
      <c r="L295" s="3">
        <f>F295</f>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IF(A296&lt;&gt;"",IF(F296&lt;&gt;"",IF(OR(ISNA(A296),ISNA(F296)),"","["&amp;A296&amp;"]="&amp;F296&amp;","),""),"")</f>
        <v>[310]=888,</v>
      </c>
      <c r="K296" s="3">
        <f>A296</f>
        <v>310</v>
      </c>
      <c r="L296" s="3">
        <f>F296</f>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3071</v>
      </c>
      <c r="J297" s="30" t="str">
        <f>IF(A297&lt;&gt;"",IF(F297&lt;&gt;"",IF(OR(ISNA(A297),ISNA(F297)),"","["&amp;A297&amp;"]="&amp;F297&amp;","),""),"")</f>
        <v>[311]=382,</v>
      </c>
      <c r="K297" s="3">
        <f>A297</f>
        <v>311</v>
      </c>
      <c r="L297" s="3">
        <f>F297</f>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3344</v>
      </c>
      <c r="J298" s="30" t="str">
        <f>IF(A298&lt;&gt;"",IF(F298&lt;&gt;"",IF(OR(ISNA(A298),ISNA(F298)),"","["&amp;A298&amp;"]="&amp;F298&amp;","),""),"")</f>
        <v>[312]=101,</v>
      </c>
      <c r="K298" s="3">
        <f>A298</f>
        <v>312</v>
      </c>
      <c r="L298" s="3">
        <f>F298</f>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3072</v>
      </c>
      <c r="J299" s="30" t="str">
        <f>IF(A299&lt;&gt;"",IF(F299&lt;&gt;"",IF(OR(ISNA(A299),ISNA(F299)),"","["&amp;A299&amp;"]="&amp;F299&amp;","),""),"")</f>
        <v>[313]=92,</v>
      </c>
      <c r="K299" s="3">
        <f>A299</f>
        <v>313</v>
      </c>
      <c r="L299" s="3">
        <f>F299</f>
        <v>92</v>
      </c>
      <c r="M299" s="8" t="str">
        <f>VLOOKUP(A299,'ESO wayshrine names'!$A$3:$B$9992,2,)</f>
        <v>Mournoth Keep</v>
      </c>
      <c r="N299" s="3" t="str">
        <f>VLOOKUP(F299,'ESO zone constants'!$A$3:$D$9999,4,FALSE)</f>
        <v>Bangkorai</v>
      </c>
    </row>
    <row r="300" spans="1:14" x14ac:dyDescent="0.25">
      <c r="A300" s="78">
        <v>314</v>
      </c>
      <c r="B300">
        <v>5</v>
      </c>
      <c r="C300">
        <v>30</v>
      </c>
      <c r="D300" t="s">
        <v>3268</v>
      </c>
      <c r="E300">
        <v>17</v>
      </c>
      <c r="F300">
        <v>104</v>
      </c>
      <c r="G300" t="s">
        <v>2319</v>
      </c>
      <c r="H300">
        <v>7</v>
      </c>
      <c r="I300" t="s">
        <v>3073</v>
      </c>
      <c r="J300" s="30" t="str">
        <f>IF(A300&lt;&gt;"",IF(F300&lt;&gt;"",IF(OR(ISNA(A300),ISNA(F300)),"","["&amp;A300&amp;"]="&amp;F300&amp;","),""),"")</f>
        <v>[314]=104,</v>
      </c>
      <c r="K300" s="3">
        <f>A300</f>
        <v>314</v>
      </c>
      <c r="L300" s="3">
        <f>F300</f>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3074</v>
      </c>
      <c r="J301" s="30" t="str">
        <f>IF(A301&lt;&gt;"",IF(F301&lt;&gt;"",IF(OR(ISNA(A301),ISNA(F301)),"","["&amp;A301&amp;"]="&amp;F301&amp;","),""),"")</f>
        <v>[315]=381,</v>
      </c>
      <c r="K301" s="3">
        <f>A301</f>
        <v>315</v>
      </c>
      <c r="L301" s="3">
        <f>F301</f>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3075</v>
      </c>
      <c r="J302" s="30" t="str">
        <f>IF(A302&lt;&gt;"",IF(F302&lt;&gt;"",IF(OR(ISNA(A302),ISNA(F302)),"","["&amp;A302&amp;"]="&amp;F302&amp;","),""),"")</f>
        <v>[316]=117,</v>
      </c>
      <c r="K302" s="3">
        <f>A302</f>
        <v>316</v>
      </c>
      <c r="L302" s="3">
        <f>F302</f>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3076</v>
      </c>
      <c r="J303" s="30" t="str">
        <f>IF(A303&lt;&gt;"",IF(F303&lt;&gt;"",IF(OR(ISNA(A303),ISNA(F303)),"","["&amp;A303&amp;"]="&amp;F303&amp;","),""),"")</f>
        <v>[317]=383,</v>
      </c>
      <c r="K303" s="3">
        <f>A303</f>
        <v>317</v>
      </c>
      <c r="L303" s="3">
        <f>F303</f>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IF(A304&lt;&gt;"",IF(F304&lt;&gt;"",IF(OR(ISNA(A304),ISNA(F304)),"","["&amp;A304&amp;"]="&amp;F304&amp;","),""),"")</f>
        <v>[319]=57,</v>
      </c>
      <c r="K304" s="3">
        <f>A304</f>
        <v>319</v>
      </c>
      <c r="L304" s="3">
        <f>F304</f>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3077</v>
      </c>
      <c r="J305" s="30" t="str">
        <f>IF(A305&lt;&gt;"",IF(F305&lt;&gt;"",IF(OR(ISNA(A305),ISNA(F305)),"","["&amp;A305&amp;"]="&amp;F305&amp;","),""),"")</f>
        <v>[320]=382,</v>
      </c>
      <c r="K305" s="3">
        <f>A305</f>
        <v>320</v>
      </c>
      <c r="L305" s="3">
        <f>F305</f>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3078</v>
      </c>
      <c r="J306" s="30" t="str">
        <f>IF(A306&lt;&gt;"",IF(F306&lt;&gt;"",IF(OR(ISNA(A306),ISNA(F306)),"","["&amp;A306&amp;"]="&amp;F306&amp;","),""),"")</f>
        <v>[321]=382,</v>
      </c>
      <c r="K306" s="3">
        <f>A306</f>
        <v>321</v>
      </c>
      <c r="L306" s="3">
        <f>F306</f>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3079</v>
      </c>
      <c r="J307" s="30" t="str">
        <f>IF(A307&lt;&gt;"",IF(F307&lt;&gt;"",IF(OR(ISNA(A307),ISNA(F307)),"","["&amp;A307&amp;"]="&amp;F307&amp;","),""),"")</f>
        <v>[322]=103,</v>
      </c>
      <c r="K307" s="3">
        <f>A307</f>
        <v>322</v>
      </c>
      <c r="L307" s="3">
        <f>F307</f>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3080</v>
      </c>
      <c r="J308" s="30" t="str">
        <f>IF(A308&lt;&gt;"",IF(F308&lt;&gt;"",IF(OR(ISNA(A308),ISNA(F308)),"","["&amp;A308&amp;"]="&amp;F308&amp;","),""),"")</f>
        <v>[323]=92,</v>
      </c>
      <c r="K308" s="3">
        <f>A308</f>
        <v>323</v>
      </c>
      <c r="L308" s="3">
        <f>F308</f>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3081</v>
      </c>
      <c r="J309" s="30" t="str">
        <f>IF(A309&lt;&gt;"",IF(F309&lt;&gt;"",IF(OR(ISNA(A309),ISNA(F309)),"","["&amp;A309&amp;"]="&amp;F309&amp;","),""),"")</f>
        <v>[324]=534,</v>
      </c>
      <c r="K309" s="3">
        <f>A309</f>
        <v>324</v>
      </c>
      <c r="L309" s="3">
        <f>F309</f>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3082</v>
      </c>
      <c r="J310" s="30" t="str">
        <f>IF(A310&lt;&gt;"",IF(F310&lt;&gt;"",IF(OR(ISNA(A310),ISNA(F310)),"","["&amp;A310&amp;"]="&amp;F310&amp;","),""),"")</f>
        <v>[325]=383,</v>
      </c>
      <c r="K310" s="3">
        <f>A310</f>
        <v>325</v>
      </c>
      <c r="L310" s="3">
        <f>F310</f>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IF(A311&lt;&gt;"",IF(F311&lt;&gt;"",IF(OR(ISNA(A311),ISNA(F311)),"","["&amp;A311&amp;"]="&amp;F311&amp;","),""),"")</f>
        <v>[326]=888,</v>
      </c>
      <c r="K311" s="3">
        <f>A311</f>
        <v>326</v>
      </c>
      <c r="L311" s="3">
        <f>F311</f>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IF(A312&lt;&gt;"",IF(F312&lt;&gt;"",IF(OR(ISNA(A312),ISNA(F312)),"","["&amp;A312&amp;"]="&amp;F312&amp;","),""),"")</f>
        <v>[327]=888,</v>
      </c>
      <c r="K312" s="3">
        <f>A312</f>
        <v>327</v>
      </c>
      <c r="L312" s="3">
        <f>F312</f>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3083</v>
      </c>
      <c r="J313" s="30" t="str">
        <f>IF(A313&lt;&gt;"",IF(F313&lt;&gt;"",IF(OR(ISNA(A313),ISNA(F313)),"","["&amp;A313&amp;"]="&amp;F313&amp;","),""),"")</f>
        <v>[328]=849,</v>
      </c>
      <c r="K313" s="3">
        <f>A313</f>
        <v>328</v>
      </c>
      <c r="L313" s="3">
        <f>F313</f>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3084</v>
      </c>
      <c r="J314" s="30" t="str">
        <f>IF(A314&lt;&gt;"",IF(F314&lt;&gt;"",IF(OR(ISNA(A314),ISNA(F314)),"","["&amp;A314&amp;"]="&amp;F314&amp;","),""),"")</f>
        <v>[329]=849,</v>
      </c>
      <c r="K314" s="3">
        <f>A314</f>
        <v>329</v>
      </c>
      <c r="L314" s="3">
        <f>F314</f>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3085</v>
      </c>
      <c r="J315" s="30" t="str">
        <f>IF(A315&lt;&gt;"",IF(F315&lt;&gt;"",IF(OR(ISNA(A315),ISNA(F315)),"","["&amp;A315&amp;"]="&amp;F315&amp;","),""),"")</f>
        <v>[330]=849,</v>
      </c>
      <c r="K315" s="3">
        <f>A315</f>
        <v>330</v>
      </c>
      <c r="L315" s="3">
        <f>F315</f>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3086</v>
      </c>
      <c r="J316" s="30" t="str">
        <f>IF(A316&lt;&gt;"",IF(F316&lt;&gt;"",IF(OR(ISNA(A316),ISNA(F316)),"","["&amp;A316&amp;"]="&amp;F316&amp;","),""),"")</f>
        <v>[331]=849,</v>
      </c>
      <c r="K316" s="3">
        <f>A316</f>
        <v>331</v>
      </c>
      <c r="L316" s="3">
        <f>F316</f>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IF(A317&lt;&gt;"",IF(F317&lt;&gt;"",IF(OR(ISNA(A317),ISNA(F317)),"","["&amp;A317&amp;"]="&amp;F317&amp;","),""),"")</f>
        <v>[332]=888,</v>
      </c>
      <c r="K317" s="3">
        <f>A317</f>
        <v>332</v>
      </c>
      <c r="L317" s="3">
        <f>F317</f>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3087</v>
      </c>
      <c r="J318" s="30" t="str">
        <f>IF(A318&lt;&gt;"",IF(F318&lt;&gt;"",IF(OR(ISNA(A318),ISNA(F318)),"","["&amp;A318&amp;"]="&amp;F318&amp;","),""),"")</f>
        <v>[333]=849,</v>
      </c>
      <c r="K318" s="3">
        <f>A318</f>
        <v>333</v>
      </c>
      <c r="L318" s="3">
        <f>F318</f>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3088</v>
      </c>
      <c r="J319" s="30" t="str">
        <f>IF(A319&lt;&gt;"",IF(F319&lt;&gt;"",IF(OR(ISNA(A319),ISNA(F319)),"","["&amp;A319&amp;"]="&amp;F319&amp;","),""),"")</f>
        <v>[334]=849,</v>
      </c>
      <c r="K319" s="3">
        <f>A319</f>
        <v>334</v>
      </c>
      <c r="L319" s="3">
        <f>F319</f>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3089</v>
      </c>
      <c r="J320" s="30" t="str">
        <f>IF(A320&lt;&gt;"",IF(F320&lt;&gt;"",IF(OR(ISNA(A320),ISNA(F320)),"","["&amp;A320&amp;"]="&amp;F320&amp;","),""),"")</f>
        <v>[335]=849,</v>
      </c>
      <c r="K320" s="3">
        <f>A320</f>
        <v>335</v>
      </c>
      <c r="L320" s="3">
        <f>F320</f>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IF(A321&lt;&gt;"",IF(F321&lt;&gt;"",IF(OR(ISNA(A321),ISNA(F321)),"","["&amp;A321&amp;"]="&amp;F321&amp;","),""),"")</f>
        <v>[336]=849,</v>
      </c>
      <c r="K321" s="3">
        <f>A321</f>
        <v>336</v>
      </c>
      <c r="L321" s="3">
        <f>F321</f>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3090</v>
      </c>
      <c r="H322">
        <v>1</v>
      </c>
      <c r="I322" t="s">
        <v>3091</v>
      </c>
      <c r="J322" s="30" t="str">
        <f>IF(A322&lt;&gt;"",IF(F322&lt;&gt;"",IF(OR(ISNA(A322),ISNA(F322)),"","["&amp;A322&amp;"]="&amp;F322&amp;","),""),"")</f>
        <v>[337]=980,</v>
      </c>
      <c r="K322" s="3">
        <f>A322</f>
        <v>337</v>
      </c>
      <c r="L322" s="3">
        <f>F322</f>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3090</v>
      </c>
      <c r="H323">
        <v>1</v>
      </c>
      <c r="I323" t="s">
        <v>3092</v>
      </c>
      <c r="J323" s="30" t="str">
        <f>IF(A323&lt;&gt;"",IF(F323&lt;&gt;"",IF(OR(ISNA(A323),ISNA(F323)),"","["&amp;A323&amp;"]="&amp;F323&amp;","),""),"")</f>
        <v>[338]=980,</v>
      </c>
      <c r="K323" s="3">
        <f>A323</f>
        <v>338</v>
      </c>
      <c r="L323" s="3">
        <f>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3090</v>
      </c>
      <c r="H324">
        <v>1</v>
      </c>
      <c r="I324" t="s">
        <v>3093</v>
      </c>
      <c r="J324" s="30" t="str">
        <f>IF(A324&lt;&gt;"",IF(F324&lt;&gt;"",IF(OR(ISNA(A324),ISNA(F324)),"","["&amp;A324&amp;"]="&amp;F324&amp;","),""),"")</f>
        <v>[339]=980,</v>
      </c>
      <c r="K324" s="3">
        <f>A324</f>
        <v>339</v>
      </c>
      <c r="L324" s="3">
        <f>F324</f>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3090</v>
      </c>
      <c r="H325">
        <v>1</v>
      </c>
      <c r="I325" t="s">
        <v>3094</v>
      </c>
      <c r="J325" s="30" t="str">
        <f>IF(A325&lt;&gt;"",IF(F325&lt;&gt;"",IF(OR(ISNA(A325),ISNA(F325)),"","["&amp;A325&amp;"]="&amp;F325&amp;","),""),"")</f>
        <v>[340]=980,</v>
      </c>
      <c r="K325" s="3">
        <f>A325</f>
        <v>340</v>
      </c>
      <c r="L325" s="3">
        <f>F325</f>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3095</v>
      </c>
      <c r="J326" s="30" t="str">
        <f>IF(A326&lt;&gt;"",IF(F326&lt;&gt;"",IF(OR(ISNA(A326),ISNA(F326)),"","["&amp;A326&amp;"]="&amp;F326&amp;","),""),"")</f>
        <v>[341]=92,</v>
      </c>
      <c r="K326" s="3">
        <f>A326</f>
        <v>341</v>
      </c>
      <c r="L326" s="3">
        <f>F326</f>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3096</v>
      </c>
      <c r="J327" s="30" t="str">
        <f>IF(A327&lt;&gt;"",IF(F327&lt;&gt;"",IF(OR(ISNA(A327),ISNA(F327)),"","["&amp;A327&amp;"]="&amp;F327&amp;","),""),"")</f>
        <v>[342]=3,</v>
      </c>
      <c r="K327" s="3">
        <f>A327</f>
        <v>342</v>
      </c>
      <c r="L327" s="3">
        <f>F327</f>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3020</v>
      </c>
      <c r="H328">
        <v>7</v>
      </c>
      <c r="I328" t="s">
        <v>3097</v>
      </c>
      <c r="J328" s="30" t="str">
        <f>IF(A328&lt;&gt;"",IF(F328&lt;&gt;"",IF(OR(ISNA(A328),ISNA(F328)),"","["&amp;A328&amp;"]="&amp;F328&amp;","),""),"")</f>
        <v>[343]=823,</v>
      </c>
      <c r="K328" s="3">
        <f>A328</f>
        <v>343</v>
      </c>
      <c r="L328" s="3">
        <f>F328</f>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3098</v>
      </c>
      <c r="J329" s="30" t="str">
        <f>IF(A329&lt;&gt;"",IF(F329&lt;&gt;"",IF(OR(ISNA(A329),ISNA(F329)),"","["&amp;A329&amp;"]="&amp;F329&amp;","),""),"")</f>
        <v>[344]=347,</v>
      </c>
      <c r="K329" s="3">
        <f>A329</f>
        <v>344</v>
      </c>
      <c r="L329" s="3">
        <f>F329</f>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IF(A330&lt;&gt;"",IF(F330&lt;&gt;"",IF(OR(ISNA(A330),ISNA(F330)),"","["&amp;A330&amp;"]="&amp;F330&amp;","),""),"")</f>
        <v>[345]=888,</v>
      </c>
      <c r="K330" s="3">
        <f>A330</f>
        <v>345</v>
      </c>
      <c r="L330" s="3">
        <f>F330</f>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3090</v>
      </c>
      <c r="H331">
        <v>3</v>
      </c>
      <c r="I331" t="s">
        <v>3099</v>
      </c>
      <c r="J331" s="30" t="str">
        <f>IF(A331&lt;&gt;"",IF(F331&lt;&gt;"",IF(OR(ISNA(A331),ISNA(F331)),"","["&amp;A331&amp;"]="&amp;F331&amp;","),""),"")</f>
        <v>[346]=980,</v>
      </c>
      <c r="K331" s="3">
        <f>A331</f>
        <v>346</v>
      </c>
      <c r="L331" s="3">
        <f>F331</f>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3090</v>
      </c>
      <c r="H332">
        <v>7</v>
      </c>
      <c r="I332" t="s">
        <v>3100</v>
      </c>
      <c r="J332" s="30" t="str">
        <f>IF(A332&lt;&gt;"",IF(F332&lt;&gt;"",IF(OR(ISNA(A332),ISNA(F332)),"","["&amp;A332&amp;"]="&amp;F332&amp;","),""),"")</f>
        <v>[347]=980,</v>
      </c>
      <c r="K332" s="3">
        <f>A332</f>
        <v>347</v>
      </c>
      <c r="L332" s="3">
        <f>F332</f>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3101</v>
      </c>
      <c r="J333" s="30" t="str">
        <f>IF(A333&lt;&gt;"",IF(F333&lt;&gt;"",IF(OR(ISNA(A333),ISNA(F333)),"","["&amp;A333&amp;"]="&amp;F333&amp;","),""),"")</f>
        <v>[348]=684,</v>
      </c>
      <c r="K333" s="3">
        <f>A333</f>
        <v>348</v>
      </c>
      <c r="L333" s="3">
        <f>F333</f>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3102</v>
      </c>
      <c r="J334" s="30" t="str">
        <f>IF(A334&lt;&gt;"",IF(F334&lt;&gt;"",IF(OR(ISNA(A334),ISNA(F334)),"","["&amp;A334&amp;"]="&amp;F334&amp;","),""),"")</f>
        <v>[349]=1011,</v>
      </c>
      <c r="K334" s="3">
        <f>A334</f>
        <v>349</v>
      </c>
      <c r="L334" s="3">
        <f>F334</f>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3103</v>
      </c>
      <c r="J335" s="30" t="str">
        <f>IF(A335&lt;&gt;"",IF(F335&lt;&gt;"",IF(OR(ISNA(A335),ISNA(F335)),"","["&amp;A335&amp;"]="&amp;F335&amp;","),""),"")</f>
        <v>[350]=1011,</v>
      </c>
      <c r="K335" s="3">
        <f>A335</f>
        <v>350</v>
      </c>
      <c r="L335" s="3">
        <f>F335</f>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3104</v>
      </c>
      <c r="J336" s="30" t="str">
        <f>IF(A336&lt;&gt;"",IF(F336&lt;&gt;"",IF(OR(ISNA(A336),ISNA(F336)),"","["&amp;A336&amp;"]="&amp;F336&amp;","),""),"")</f>
        <v>[351]=1011,</v>
      </c>
      <c r="K336" s="3">
        <f>A336</f>
        <v>351</v>
      </c>
      <c r="L336" s="3">
        <f>F336</f>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3105</v>
      </c>
      <c r="J337" s="30" t="str">
        <f>IF(A337&lt;&gt;"",IF(F337&lt;&gt;"",IF(OR(ISNA(A337),ISNA(F337)),"","["&amp;A337&amp;"]="&amp;F337&amp;","),""),"")</f>
        <v>[352]=1011,</v>
      </c>
      <c r="K337" s="3">
        <f>A337</f>
        <v>352</v>
      </c>
      <c r="L337" s="3">
        <f>F337</f>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3106</v>
      </c>
      <c r="J338" s="30" t="str">
        <f>IF(A338&lt;&gt;"",IF(F338&lt;&gt;"",IF(OR(ISNA(A338),ISNA(F338)),"","["&amp;A338&amp;"]="&amp;F338&amp;","),""),"")</f>
        <v>[353]=1011,</v>
      </c>
      <c r="K338" s="3">
        <f>A338</f>
        <v>353</v>
      </c>
      <c r="L338" s="3">
        <f>F338</f>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3107</v>
      </c>
      <c r="J339" s="30" t="str">
        <f>IF(A339&lt;&gt;"",IF(F339&lt;&gt;"",IF(OR(ISNA(A339),ISNA(F339)),"","["&amp;A339&amp;"]="&amp;F339&amp;","),""),"")</f>
        <v>[354]=1011,</v>
      </c>
      <c r="K339" s="3">
        <f>A339</f>
        <v>354</v>
      </c>
      <c r="L339" s="3">
        <f>F339</f>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3108</v>
      </c>
      <c r="J340" s="30" t="str">
        <f>IF(A340&lt;&gt;"",IF(F340&lt;&gt;"",IF(OR(ISNA(A340),ISNA(F340)),"","["&amp;A340&amp;"]="&amp;F340&amp;","),""),"")</f>
        <v>[355]=1011,</v>
      </c>
      <c r="K340" s="3">
        <f>A340</f>
        <v>355</v>
      </c>
      <c r="L340" s="3">
        <f>F340</f>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3109</v>
      </c>
      <c r="J341" s="30" t="str">
        <f>IF(A341&lt;&gt;"",IF(F341&lt;&gt;"",IF(OR(ISNA(A341),ISNA(F341)),"","["&amp;A341&amp;"]="&amp;F341&amp;","),""),"")</f>
        <v>[356]=1011,</v>
      </c>
      <c r="K341" s="3">
        <f>A341</f>
        <v>356</v>
      </c>
      <c r="L341" s="3">
        <f>F341</f>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3110</v>
      </c>
      <c r="J342" s="30" t="str">
        <f>IF(A342&lt;&gt;"",IF(F342&lt;&gt;"",IF(OR(ISNA(A342),ISNA(F342)),"","["&amp;A342&amp;"]="&amp;F342&amp;","),""),"")</f>
        <v>[357]=1011,</v>
      </c>
      <c r="K342" s="3">
        <f>A342</f>
        <v>357</v>
      </c>
      <c r="L342" s="3">
        <f>F342</f>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3111</v>
      </c>
      <c r="J343" s="30" t="str">
        <f>IF(A343&lt;&gt;"",IF(F343&lt;&gt;"",IF(OR(ISNA(A343),ISNA(F343)),"","["&amp;A343&amp;"]="&amp;F343&amp;","),""),"")</f>
        <v>[358]=1011,</v>
      </c>
      <c r="K343" s="3">
        <f>A343</f>
        <v>358</v>
      </c>
      <c r="L343" s="3">
        <f>F343</f>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3112</v>
      </c>
      <c r="J344" s="30" t="str">
        <f>IF(A344&lt;&gt;"",IF(F344&lt;&gt;"",IF(OR(ISNA(A344),ISNA(F344)),"","["&amp;A344&amp;"]="&amp;F344&amp;","),""),"")</f>
        <v>[359]=1011,</v>
      </c>
      <c r="K344" s="3">
        <f>A344</f>
        <v>359</v>
      </c>
      <c r="L344" s="3">
        <f>F344</f>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3113</v>
      </c>
      <c r="J345" s="30" t="str">
        <f>IF(A345&lt;&gt;"",IF(F345&lt;&gt;"",IF(OR(ISNA(A345),ISNA(F345)),"","["&amp;A345&amp;"]="&amp;F345&amp;","),""),"")</f>
        <v>[360]=1027,</v>
      </c>
      <c r="K345" s="3">
        <f>A345</f>
        <v>360</v>
      </c>
      <c r="L345" s="3">
        <f>F345</f>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3114</v>
      </c>
      <c r="J346" s="30" t="str">
        <f>IF(A346&lt;&gt;"",IF(F346&lt;&gt;"",IF(OR(ISNA(A346),ISNA(F346)),"","["&amp;A346&amp;"]="&amp;F346&amp;","),""),"")</f>
        <v>[361]=816,</v>
      </c>
      <c r="K346" s="3">
        <f>A346</f>
        <v>361</v>
      </c>
      <c r="L346" s="3">
        <f>F346</f>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3020</v>
      </c>
      <c r="H347">
        <v>7</v>
      </c>
      <c r="I347" t="s">
        <v>3115</v>
      </c>
      <c r="J347" s="30" t="str">
        <f>IF(A347&lt;&gt;"",IF(F347&lt;&gt;"",IF(OR(ISNA(A347),ISNA(F347)),"","["&amp;A347&amp;"]="&amp;F347&amp;","),""),"")</f>
        <v>[362]=823,</v>
      </c>
      <c r="K347" s="3">
        <f>A347</f>
        <v>362</v>
      </c>
      <c r="L347" s="3">
        <f>F347</f>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IF(A348&lt;&gt;"",IF(F348&lt;&gt;"",IF(OR(ISNA(A348),ISNA(F348)),"","["&amp;A348&amp;"]="&amp;F348&amp;","),""),"")</f>
        <v>[363]=19,</v>
      </c>
      <c r="K348" s="3">
        <f>A348</f>
        <v>363</v>
      </c>
      <c r="L348" s="3">
        <f>F348</f>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3116</v>
      </c>
      <c r="J349" s="30" t="str">
        <f>IF(A349&lt;&gt;"",IF(F349&lt;&gt;"",IF(OR(ISNA(A349),ISNA(F349)),"","["&amp;A349&amp;"]="&amp;F349&amp;","),""),"")</f>
        <v>[364]=1011,</v>
      </c>
      <c r="K349" s="3">
        <f>A349</f>
        <v>364</v>
      </c>
      <c r="L349" s="3">
        <f>F349</f>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3117</v>
      </c>
      <c r="J350" s="30" t="str">
        <f>IF(A350&lt;&gt;"",IF(F350&lt;&gt;"",IF(OR(ISNA(A350),ISNA(F350)),"","["&amp;A350&amp;"]="&amp;F350&amp;","),""),"")</f>
        <v>[365]=1011,</v>
      </c>
      <c r="K350" s="3">
        <f>A350</f>
        <v>365</v>
      </c>
      <c r="L350" s="3">
        <f>F350</f>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3118</v>
      </c>
      <c r="J351" s="30" t="str">
        <f>IF(A351&lt;&gt;"",IF(F351&lt;&gt;"",IF(OR(ISNA(A351),ISNA(F351)),"","["&amp;A351&amp;"]="&amp;F351&amp;","),""),"")</f>
        <v>[366]=1011,</v>
      </c>
      <c r="K351" s="3">
        <f>A351</f>
        <v>366</v>
      </c>
      <c r="L351" s="3">
        <f>F351</f>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3119</v>
      </c>
      <c r="J352" s="30" t="str">
        <f>IF(A352&lt;&gt;"",IF(F352&lt;&gt;"",IF(OR(ISNA(A352),ISNA(F352)),"","["&amp;A352&amp;"]="&amp;F352&amp;","),""),"")</f>
        <v>[367]=1011,</v>
      </c>
      <c r="K352" s="3">
        <f>A352</f>
        <v>367</v>
      </c>
      <c r="L352" s="3">
        <f>F352</f>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3120</v>
      </c>
      <c r="J353" s="30" t="str">
        <f>IF(A353&lt;&gt;"",IF(F353&lt;&gt;"",IF(OR(ISNA(A353),ISNA(F353)),"","["&amp;A353&amp;"]="&amp;F353&amp;","),""),"")</f>
        <v>[368]=1011,</v>
      </c>
      <c r="K353" s="3">
        <f>A353</f>
        <v>368</v>
      </c>
      <c r="L353" s="3">
        <f>F353</f>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3121</v>
      </c>
      <c r="J354" s="30" t="str">
        <f>IF(A354&lt;&gt;"",IF(F354&lt;&gt;"",IF(OR(ISNA(A354),ISNA(F354)),"","["&amp;A354&amp;"]="&amp;F354&amp;","),""),"")</f>
        <v>[369]=1011,</v>
      </c>
      <c r="K354" s="3">
        <f>A354</f>
        <v>369</v>
      </c>
      <c r="L354" s="3">
        <f>F354</f>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3122</v>
      </c>
      <c r="J355" s="30" t="str">
        <f>IF(A355&lt;&gt;"",IF(F355&lt;&gt;"",IF(OR(ISNA(A355),ISNA(F355)),"","["&amp;A355&amp;"]="&amp;F355&amp;","),""),"")</f>
        <v>[370]=108,</v>
      </c>
      <c r="K355" s="3">
        <f>A355</f>
        <v>370</v>
      </c>
      <c r="L355" s="3">
        <f>F355</f>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3123</v>
      </c>
      <c r="J356" s="30" t="str">
        <f>IF(A356&lt;&gt;"",IF(F356&lt;&gt;"",IF(OR(ISNA(A356),ISNA(F356)),"","["&amp;A356&amp;"]="&amp;F356&amp;","),""),"")</f>
        <v>[371]=382,</v>
      </c>
      <c r="K356" s="3">
        <f>A356</f>
        <v>371</v>
      </c>
      <c r="L356" s="3">
        <f>F356</f>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3124</v>
      </c>
      <c r="J357" s="30" t="str">
        <f>IF(A357&lt;&gt;"",IF(F357&lt;&gt;"",IF(OR(ISNA(A357),ISNA(F357)),"","["&amp;A357&amp;"]="&amp;F357&amp;","),""),"")</f>
        <v>[372]=103,</v>
      </c>
      <c r="K357" s="3">
        <f>A357</f>
        <v>372</v>
      </c>
      <c r="L357" s="3">
        <f>F357</f>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3125</v>
      </c>
      <c r="J358" s="30" t="str">
        <f>IF(A358&lt;&gt;"",IF(F358&lt;&gt;"",IF(OR(ISNA(A358),ISNA(F358)),"","["&amp;A358&amp;"]="&amp;F358&amp;","),""),"")</f>
        <v>[373]=1027,</v>
      </c>
      <c r="K358" s="3">
        <f>A358</f>
        <v>373</v>
      </c>
      <c r="L358" s="3">
        <f>F358</f>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3126</v>
      </c>
      <c r="J359" s="30" t="str">
        <f>IF(A359&lt;&gt;"",IF(F359&lt;&gt;"",IF(OR(ISNA(A359),ISNA(F359)),"","["&amp;A359&amp;"]="&amp;F359&amp;","),""),"")</f>
        <v>[374]=726,</v>
      </c>
      <c r="K359" s="3">
        <f>A359</f>
        <v>374</v>
      </c>
      <c r="L359" s="3">
        <f>F359</f>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3127</v>
      </c>
      <c r="J360" s="30" t="str">
        <f>IF(A360&lt;&gt;"",IF(F360&lt;&gt;"",IF(OR(ISNA(A360),ISNA(F360)),"","["&amp;A360&amp;"]="&amp;F360&amp;","),""),"")</f>
        <v>[375]=726,</v>
      </c>
      <c r="K360" s="3">
        <f>A360</f>
        <v>375</v>
      </c>
      <c r="L360" s="3">
        <f>F360</f>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3128</v>
      </c>
      <c r="J361" s="30" t="str">
        <f>IF(A361&lt;&gt;"",IF(F361&lt;&gt;"",IF(OR(ISNA(A361),ISNA(F361)),"","["&amp;A361&amp;"]="&amp;F361&amp;","),""),"")</f>
        <v>[376]=726,</v>
      </c>
      <c r="K361" s="3">
        <f>A361</f>
        <v>376</v>
      </c>
      <c r="L361" s="3">
        <f>F361</f>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3129</v>
      </c>
      <c r="J362" s="30" t="str">
        <f>IF(A362&lt;&gt;"",IF(F362&lt;&gt;"",IF(OR(ISNA(A362),ISNA(F362)),"","["&amp;A362&amp;"]="&amp;F362&amp;","),""),"")</f>
        <v>[377]=726,</v>
      </c>
      <c r="K362" s="3">
        <f>A362</f>
        <v>377</v>
      </c>
      <c r="L362" s="3">
        <f>F362</f>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3130</v>
      </c>
      <c r="J363" s="30" t="str">
        <f>IF(A363&lt;&gt;"",IF(F363&lt;&gt;"",IF(OR(ISNA(A363),ISNA(F363)),"","["&amp;A363&amp;"]="&amp;F363&amp;","),""),"")</f>
        <v>[378]=726,</v>
      </c>
      <c r="K363" s="3">
        <f>A363</f>
        <v>378</v>
      </c>
      <c r="L363" s="3">
        <f>F363</f>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3131</v>
      </c>
      <c r="J364" s="30" t="str">
        <f>IF(A364&lt;&gt;"",IF(F364&lt;&gt;"",IF(OR(ISNA(A364),ISNA(F364)),"","["&amp;A364&amp;"]="&amp;F364&amp;","),""),"")</f>
        <v>[379]=726,</v>
      </c>
      <c r="K364" s="3">
        <f>A364</f>
        <v>379</v>
      </c>
      <c r="L364" s="3">
        <f>F364</f>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3348</v>
      </c>
      <c r="J365" s="30" t="str">
        <f>IF(A365&lt;&gt;"",IF(F365&lt;&gt;"",IF(OR(ISNA(A365),ISNA(F365)),"","["&amp;A365&amp;"]="&amp;F365&amp;","),""),"")</f>
        <v>[380]=101,</v>
      </c>
      <c r="K365" s="3">
        <f>A365</f>
        <v>380</v>
      </c>
      <c r="L365" s="3">
        <f>F365</f>
        <v>101</v>
      </c>
      <c r="M365" s="8" t="str">
        <f>VLOOKUP(A365,'ESO wayshrine names'!$A$3:$B$9992,2,)</f>
        <v>Enchanted Snow Globe Home</v>
      </c>
      <c r="N365" s="3" t="str">
        <f>VLOOKUP(F365,'ESO zone constants'!$A$3:$D$9999,4,FALSE)</f>
        <v>Eastmarch</v>
      </c>
    </row>
    <row r="366" spans="1:14" x14ac:dyDescent="0.25">
      <c r="A366" s="79">
        <v>381</v>
      </c>
      <c r="B366">
        <v>36</v>
      </c>
      <c r="C366">
        <v>1555</v>
      </c>
      <c r="D366" t="s">
        <v>3132</v>
      </c>
      <c r="E366">
        <v>681</v>
      </c>
      <c r="F366">
        <v>1086</v>
      </c>
      <c r="G366" t="s">
        <v>3132</v>
      </c>
      <c r="H366">
        <v>1</v>
      </c>
      <c r="I366" t="s">
        <v>3133</v>
      </c>
      <c r="J366" s="30" t="str">
        <f>IF(A366&lt;&gt;"",IF(F366&lt;&gt;"",IF(OR(ISNA(A366),ISNA(F366)),"","["&amp;A366&amp;"]="&amp;F366&amp;","),""),"")</f>
        <v>[381]=1086,</v>
      </c>
      <c r="K366" s="3">
        <f>A366</f>
        <v>381</v>
      </c>
      <c r="L366" s="3">
        <f>F366</f>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3132</v>
      </c>
      <c r="E367">
        <v>681</v>
      </c>
      <c r="F367">
        <v>1086</v>
      </c>
      <c r="G367" t="s">
        <v>3132</v>
      </c>
      <c r="H367">
        <v>1</v>
      </c>
      <c r="I367" t="s">
        <v>3134</v>
      </c>
      <c r="J367" s="30" t="str">
        <f>IF(A367&lt;&gt;"",IF(F367&lt;&gt;"",IF(OR(ISNA(A367),ISNA(F367)),"","["&amp;A367&amp;"]="&amp;F367&amp;","),""),"")</f>
        <v>[382]=1086,</v>
      </c>
      <c r="K367" s="3">
        <f>A367</f>
        <v>382</v>
      </c>
      <c r="L367" s="3">
        <f>F367</f>
        <v>1086</v>
      </c>
      <c r="M367" s="8" t="str">
        <f>VLOOKUP(A367,'ESO wayshrine names'!$A$3:$B$9992,2,)</f>
        <v>Rimmen Wayshrine</v>
      </c>
      <c r="N367" s="3" t="str">
        <f>VLOOKUP(F367,'ESO zone constants'!$A$3:$D$9999,4,FALSE)</f>
        <v>Northern Elsweyr</v>
      </c>
    </row>
    <row r="368" spans="1:14" x14ac:dyDescent="0.25">
      <c r="A368" s="79">
        <v>383</v>
      </c>
      <c r="B368">
        <v>36</v>
      </c>
      <c r="C368">
        <v>1555</v>
      </c>
      <c r="D368" t="s">
        <v>3132</v>
      </c>
      <c r="E368">
        <v>681</v>
      </c>
      <c r="F368">
        <v>1086</v>
      </c>
      <c r="G368" t="s">
        <v>3132</v>
      </c>
      <c r="H368">
        <v>1</v>
      </c>
      <c r="I368" t="s">
        <v>3135</v>
      </c>
      <c r="J368" s="30" t="str">
        <f>IF(A368&lt;&gt;"",IF(F368&lt;&gt;"",IF(OR(ISNA(A368),ISNA(F368)),"","["&amp;A368&amp;"]="&amp;F368&amp;","),""),"")</f>
        <v>[383]=1086,</v>
      </c>
      <c r="K368" s="3">
        <f>A368</f>
        <v>383</v>
      </c>
      <c r="L368" s="3">
        <f>F368</f>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3132</v>
      </c>
      <c r="E369">
        <v>681</v>
      </c>
      <c r="F369">
        <v>1086</v>
      </c>
      <c r="G369" t="s">
        <v>3132</v>
      </c>
      <c r="H369">
        <v>1</v>
      </c>
      <c r="I369" t="s">
        <v>3136</v>
      </c>
      <c r="J369" s="30" t="str">
        <f>IF(A369&lt;&gt;"",IF(F369&lt;&gt;"",IF(OR(ISNA(A369),ISNA(F369)),"","["&amp;A369&amp;"]="&amp;F369&amp;","),""),"")</f>
        <v>[384]=1086,</v>
      </c>
      <c r="K369" s="3">
        <f>A369</f>
        <v>384</v>
      </c>
      <c r="L369" s="3">
        <f>F369</f>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3132</v>
      </c>
      <c r="E370">
        <v>681</v>
      </c>
      <c r="F370">
        <v>1086</v>
      </c>
      <c r="G370" t="s">
        <v>3132</v>
      </c>
      <c r="H370">
        <v>1</v>
      </c>
      <c r="I370" t="s">
        <v>3137</v>
      </c>
      <c r="J370" s="30" t="str">
        <f>IF(A370&lt;&gt;"",IF(F370&lt;&gt;"",IF(OR(ISNA(A370),ISNA(F370)),"","["&amp;A370&amp;"]="&amp;F370&amp;","),""),"")</f>
        <v>[386]=1086,</v>
      </c>
      <c r="K370" s="3">
        <f>A370</f>
        <v>386</v>
      </c>
      <c r="L370" s="3">
        <f>F370</f>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3132</v>
      </c>
      <c r="E371">
        <v>681</v>
      </c>
      <c r="F371">
        <v>1086</v>
      </c>
      <c r="G371" t="s">
        <v>3132</v>
      </c>
      <c r="H371">
        <v>1</v>
      </c>
      <c r="I371" t="s">
        <v>3138</v>
      </c>
      <c r="J371" s="30" t="str">
        <f>IF(A371&lt;&gt;"",IF(F371&lt;&gt;"",IF(OR(ISNA(A371),ISNA(F371)),"","["&amp;A371&amp;"]="&amp;F371&amp;","),""),"")</f>
        <v>[387]=1086,</v>
      </c>
      <c r="K371" s="3">
        <f>A371</f>
        <v>387</v>
      </c>
      <c r="L371" s="3">
        <f>F371</f>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3139</v>
      </c>
      <c r="J372" s="30" t="str">
        <f>IF(A372&lt;&gt;"",IF(F372&lt;&gt;"",IF(OR(ISNA(A372),ISNA(F372)),"","["&amp;A372&amp;"]="&amp;F372&amp;","),""),"")</f>
        <v>[388]=726,</v>
      </c>
      <c r="K372" s="3">
        <f>A372</f>
        <v>388</v>
      </c>
      <c r="L372" s="3">
        <f>F372</f>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3341</v>
      </c>
      <c r="J373" s="30" t="str">
        <f>IF(A373&lt;&gt;"",IF(F373&lt;&gt;"",IF(OR(ISNA(A373),ISNA(F373)),"","["&amp;A373&amp;"]="&amp;F373&amp;","),""),"")</f>
        <v>[389]=101,</v>
      </c>
      <c r="K373" s="3">
        <f>A373</f>
        <v>389</v>
      </c>
      <c r="L373" s="3">
        <f>F373</f>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3020</v>
      </c>
      <c r="H374">
        <v>6</v>
      </c>
      <c r="I374" t="s">
        <v>3140</v>
      </c>
      <c r="J374" s="30" t="str">
        <f>IF(A374&lt;&gt;"",IF(F374&lt;&gt;"",IF(OR(ISNA(A374),ISNA(F374)),"","["&amp;A374&amp;"]="&amp;F374&amp;","),""),"")</f>
        <v>[390]=823,</v>
      </c>
      <c r="K374" s="3">
        <f>A374</f>
        <v>390</v>
      </c>
      <c r="L374" s="3">
        <f>F374</f>
        <v>823</v>
      </c>
      <c r="M374" s="8" t="str">
        <f>VLOOKUP(A374,'ESO wayshrine names'!$A$3:$B$9992,2,)</f>
        <v>Dungeon: Depths of Malatar</v>
      </c>
      <c r="N374" s="3" t="str">
        <f>VLOOKUP(F374,'ESO zone constants'!$A$3:$D$9999,4,FALSE)</f>
        <v>Gold Coast</v>
      </c>
    </row>
    <row r="375" spans="1:14" x14ac:dyDescent="0.25">
      <c r="A375" s="79">
        <v>391</v>
      </c>
      <c r="B375">
        <v>36</v>
      </c>
      <c r="C375">
        <v>1555</v>
      </c>
      <c r="D375" t="s">
        <v>3132</v>
      </c>
      <c r="E375">
        <v>681</v>
      </c>
      <c r="F375">
        <v>1086</v>
      </c>
      <c r="G375" t="s">
        <v>3132</v>
      </c>
      <c r="H375">
        <v>6</v>
      </c>
      <c r="I375" t="s">
        <v>3141</v>
      </c>
      <c r="J375" s="30" t="str">
        <f>IF(A375&lt;&gt;"",IF(F375&lt;&gt;"",IF(OR(ISNA(A375),ISNA(F375)),"","["&amp;A375&amp;"]="&amp;F375&amp;","),""),"")</f>
        <v>[391]=1086,</v>
      </c>
      <c r="K375" s="3">
        <f>A375</f>
        <v>391</v>
      </c>
      <c r="L375" s="3">
        <f>F375</f>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3338</v>
      </c>
      <c r="J376" s="30" t="str">
        <f>IF(A376&lt;&gt;"",IF(F376&lt;&gt;"",IF(OR(ISNA(A376),ISNA(F376)),"","["&amp;A376&amp;"]="&amp;F376&amp;","),""),"")</f>
        <v>[392]=101,</v>
      </c>
      <c r="K376" s="3">
        <f>A376</f>
        <v>392</v>
      </c>
      <c r="L376" s="3">
        <f>F376</f>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IF(A377&lt;&gt;"",IF(F377&lt;&gt;"",IF(OR(ISNA(A377),ISNA(F377)),"","["&amp;A377&amp;"]="&amp;F377&amp;","),""),"")</f>
        <v>[395]=888,</v>
      </c>
      <c r="K377" s="3">
        <f>A377</f>
        <v>395</v>
      </c>
      <c r="L377" s="3">
        <f>F377</f>
        <v>888</v>
      </c>
      <c r="M377" s="8" t="str">
        <f>VLOOKUP(A377,'ESO wayshrine names'!$A$3:$B$9992,2,)</f>
        <v>Elinhir Private Arena</v>
      </c>
      <c r="N377" s="3" t="str">
        <f>VLOOKUP(F377,'ESO zone constants'!$A$3:$D$9999,4,FALSE)</f>
        <v>Craglorn</v>
      </c>
    </row>
    <row r="378" spans="1:14" x14ac:dyDescent="0.25">
      <c r="A378" s="79">
        <v>396</v>
      </c>
      <c r="B378">
        <v>36</v>
      </c>
      <c r="C378">
        <v>1555</v>
      </c>
      <c r="D378" t="s">
        <v>3132</v>
      </c>
      <c r="E378">
        <v>681</v>
      </c>
      <c r="F378">
        <v>1086</v>
      </c>
      <c r="G378" t="s">
        <v>3132</v>
      </c>
      <c r="H378">
        <v>7</v>
      </c>
      <c r="I378" t="s">
        <v>3142</v>
      </c>
      <c r="J378" s="30" t="str">
        <f>IF(A378&lt;&gt;"",IF(F378&lt;&gt;"",IF(OR(ISNA(A378),ISNA(F378)),"","["&amp;A378&amp;"]="&amp;F378&amp;","),""),"")</f>
        <v>[396]=1086,</v>
      </c>
      <c r="K378" s="3">
        <f>A378</f>
        <v>396</v>
      </c>
      <c r="L378" s="3">
        <f>F378</f>
        <v>1086</v>
      </c>
      <c r="M378" s="8" t="str">
        <f>VLOOKUP(A378,'ESO wayshrine names'!$A$3:$B$9992,2,)</f>
        <v>Sugar Bowl Suite</v>
      </c>
      <c r="N378" s="3" t="str">
        <f>VLOOKUP(F378,'ESO zone constants'!$A$3:$D$9999,4,FALSE)</f>
        <v>Northern Elsweyr</v>
      </c>
    </row>
    <row r="379" spans="1:14" x14ac:dyDescent="0.25">
      <c r="A379" s="79">
        <v>397</v>
      </c>
      <c r="B379">
        <v>36</v>
      </c>
      <c r="C379">
        <v>1555</v>
      </c>
      <c r="D379" t="s">
        <v>3132</v>
      </c>
      <c r="E379">
        <v>681</v>
      </c>
      <c r="F379">
        <v>1086</v>
      </c>
      <c r="G379" t="s">
        <v>3132</v>
      </c>
      <c r="H379">
        <v>1</v>
      </c>
      <c r="I379" t="s">
        <v>3143</v>
      </c>
      <c r="J379" s="30" t="str">
        <f>IF(A379&lt;&gt;"",IF(F379&lt;&gt;"",IF(OR(ISNA(A379),ISNA(F379)),"","["&amp;A379&amp;"]="&amp;F379&amp;","),""),"")</f>
        <v>[397]=1086,</v>
      </c>
      <c r="K379" s="3">
        <f>A379</f>
        <v>397</v>
      </c>
      <c r="L379" s="3">
        <f>F379</f>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3144</v>
      </c>
      <c r="J380" s="30" t="str">
        <f>IF(A380&lt;&gt;"",IF(F380&lt;&gt;"",IF(OR(ISNA(A380),ISNA(F380)),"","["&amp;A380&amp;"]="&amp;F380&amp;","),""),"")</f>
        <v>[398]=383,</v>
      </c>
      <c r="K380" s="3">
        <f>A380</f>
        <v>398</v>
      </c>
      <c r="L380" s="3">
        <f>F380</f>
        <v>383</v>
      </c>
      <c r="M380" s="8" t="str">
        <f>VLOOKUP(A380,'ESO wayshrine names'!$A$3:$B$9992,2,)</f>
        <v>Dungeon: Lair of Maarselok</v>
      </c>
      <c r="N380" s="3" t="str">
        <f>VLOOKUP(F380,'ESO zone constants'!$A$3:$D$9999,4,FALSE)</f>
        <v>Grahtwood</v>
      </c>
    </row>
    <row r="381" spans="1:14" x14ac:dyDescent="0.25">
      <c r="A381" s="79">
        <v>399</v>
      </c>
      <c r="B381">
        <v>36</v>
      </c>
      <c r="C381">
        <v>1555</v>
      </c>
      <c r="D381" t="s">
        <v>3132</v>
      </c>
      <c r="E381">
        <v>681</v>
      </c>
      <c r="F381">
        <v>1086</v>
      </c>
      <c r="G381" t="s">
        <v>3132</v>
      </c>
      <c r="H381">
        <v>3</v>
      </c>
      <c r="I381" t="s">
        <v>3145</v>
      </c>
      <c r="J381" s="30" t="str">
        <f>IF(A381&lt;&gt;"",IF(F381&lt;&gt;"",IF(OR(ISNA(A381),ISNA(F381)),"","["&amp;A381&amp;"]="&amp;F381&amp;","),""),"")</f>
        <v>[399]=1086,</v>
      </c>
      <c r="K381" s="3">
        <f>A381</f>
        <v>399</v>
      </c>
      <c r="L381" s="3">
        <f>F381</f>
        <v>1086</v>
      </c>
      <c r="M381" s="8" t="str">
        <f>VLOOKUP(A381,'ESO wayshrine names'!$A$3:$B$9992,2,)</f>
        <v>Trial: Sunspire</v>
      </c>
      <c r="N381" s="3" t="str">
        <f>VLOOKUP(F381,'ESO zone constants'!$A$3:$D$9999,4,FALSE)</f>
        <v>Northern Elsweyr</v>
      </c>
    </row>
    <row r="382" spans="1:14" x14ac:dyDescent="0.25">
      <c r="A382" s="79">
        <v>400</v>
      </c>
      <c r="B382">
        <v>36</v>
      </c>
      <c r="C382">
        <v>1555</v>
      </c>
      <c r="D382" t="s">
        <v>3132</v>
      </c>
      <c r="E382">
        <v>681</v>
      </c>
      <c r="F382">
        <v>1086</v>
      </c>
      <c r="G382" t="s">
        <v>3132</v>
      </c>
      <c r="H382">
        <v>7</v>
      </c>
      <c r="I382" t="s">
        <v>3146</v>
      </c>
      <c r="J382" s="30" t="str">
        <f>IF(A382&lt;&gt;"",IF(F382&lt;&gt;"",IF(OR(ISNA(A382),ISNA(F382)),"","["&amp;A382&amp;"]="&amp;F382&amp;","),""),"")</f>
        <v>[400]=1086,</v>
      </c>
      <c r="K382" s="3">
        <f>A382</f>
        <v>400</v>
      </c>
      <c r="L382" s="3">
        <f>F382</f>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3132</v>
      </c>
      <c r="E383">
        <v>681</v>
      </c>
      <c r="F383">
        <v>1086</v>
      </c>
      <c r="G383" t="s">
        <v>3132</v>
      </c>
      <c r="H383">
        <v>7</v>
      </c>
      <c r="I383" t="s">
        <v>3147</v>
      </c>
      <c r="J383" s="30" t="str">
        <f>IF(A383&lt;&gt;"",IF(F383&lt;&gt;"",IF(OR(ISNA(A383),ISNA(F383)),"","["&amp;A383&amp;"]="&amp;F383&amp;","),""),"")</f>
        <v>[401]=1086,</v>
      </c>
      <c r="K383" s="3">
        <f>A383</f>
        <v>401</v>
      </c>
      <c r="L383" s="3">
        <f>F383</f>
        <v>1086</v>
      </c>
      <c r="M383" s="8" t="str">
        <f>VLOOKUP(A383,'ESO wayshrine names'!$A$3:$B$9992,2,)</f>
        <v>Jode's Embrace</v>
      </c>
      <c r="N383" s="3" t="str">
        <f>VLOOKUP(F383,'ESO zone constants'!$A$3:$D$9999,4,FALSE)</f>
        <v>Northern Elsweyr</v>
      </c>
    </row>
    <row r="384" spans="1:14" x14ac:dyDescent="0.25">
      <c r="A384" s="79">
        <v>402</v>
      </c>
      <c r="B384">
        <v>37</v>
      </c>
      <c r="C384">
        <v>1654</v>
      </c>
      <c r="D384" t="s">
        <v>3148</v>
      </c>
      <c r="E384">
        <v>720</v>
      </c>
      <c r="F384">
        <v>1133</v>
      </c>
      <c r="G384" t="s">
        <v>3148</v>
      </c>
      <c r="H384">
        <v>1</v>
      </c>
      <c r="I384" t="s">
        <v>3149</v>
      </c>
      <c r="J384" s="30" t="str">
        <f>IF(A384&lt;&gt;"",IF(F384&lt;&gt;"",IF(OR(ISNA(A384),ISNA(F384)),"","["&amp;A384&amp;"]="&amp;F384&amp;","),""),"")</f>
        <v>[402]=1133,</v>
      </c>
      <c r="K384" s="3">
        <f>A384</f>
        <v>402</v>
      </c>
      <c r="L384" s="3">
        <f>F384</f>
        <v>1133</v>
      </c>
      <c r="M384" s="8" t="str">
        <f>VLOOKUP(A384,'ESO wayshrine names'!$A$3:$B$9992,2,)</f>
        <v>Senchal Wayshrine</v>
      </c>
      <c r="N384" s="3" t="str">
        <f>VLOOKUP(F384,'ESO zone constants'!$A$3:$D$9999,4,FALSE)</f>
        <v>Southern Elsweyr</v>
      </c>
    </row>
    <row r="385" spans="1:14" x14ac:dyDescent="0.25">
      <c r="A385" s="79">
        <v>403</v>
      </c>
      <c r="B385">
        <v>37</v>
      </c>
      <c r="C385">
        <v>1654</v>
      </c>
      <c r="D385" t="s">
        <v>3148</v>
      </c>
      <c r="E385">
        <v>720</v>
      </c>
      <c r="F385">
        <v>1133</v>
      </c>
      <c r="G385" t="s">
        <v>3148</v>
      </c>
      <c r="H385">
        <v>1</v>
      </c>
      <c r="I385" t="s">
        <v>3150</v>
      </c>
      <c r="J385" s="30" t="str">
        <f>IF(A385&lt;&gt;"",IF(F385&lt;&gt;"",IF(OR(ISNA(A385),ISNA(F385)),"","["&amp;A385&amp;"]="&amp;F385&amp;","),""),"")</f>
        <v>[403]=1133,</v>
      </c>
      <c r="K385" s="3">
        <f>A385</f>
        <v>403</v>
      </c>
      <c r="L385" s="3">
        <f>F385</f>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3148</v>
      </c>
      <c r="E386">
        <v>720</v>
      </c>
      <c r="F386">
        <v>1133</v>
      </c>
      <c r="G386" t="s">
        <v>3148</v>
      </c>
      <c r="H386">
        <v>1</v>
      </c>
      <c r="I386" t="s">
        <v>3151</v>
      </c>
      <c r="J386" s="30" t="str">
        <f>IF(A386&lt;&gt;"",IF(F386&lt;&gt;"",IF(OR(ISNA(A386),ISNA(F386)),"","["&amp;A386&amp;"]="&amp;F386&amp;","),""),"")</f>
        <v>[404]=1133,</v>
      </c>
      <c r="K386" s="3">
        <f>A386</f>
        <v>404</v>
      </c>
      <c r="L386" s="3">
        <f>F386</f>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3148</v>
      </c>
      <c r="E387">
        <v>720</v>
      </c>
      <c r="F387">
        <v>1133</v>
      </c>
      <c r="G387" t="s">
        <v>3148</v>
      </c>
      <c r="H387">
        <v>1</v>
      </c>
      <c r="I387" t="s">
        <v>3152</v>
      </c>
      <c r="J387" s="30" t="str">
        <f>IF(A387&lt;&gt;"",IF(F387&lt;&gt;"",IF(OR(ISNA(A387),ISNA(F387)),"","["&amp;A387&amp;"]="&amp;F387&amp;","),""),"")</f>
        <v>[405]=1133,</v>
      </c>
      <c r="K387" s="3">
        <f>A387</f>
        <v>405</v>
      </c>
      <c r="L387" s="3">
        <f>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3148</v>
      </c>
      <c r="E388">
        <v>720</v>
      </c>
      <c r="F388">
        <v>1133</v>
      </c>
      <c r="G388" t="s">
        <v>3148</v>
      </c>
      <c r="H388">
        <v>1</v>
      </c>
      <c r="I388" t="s">
        <v>3153</v>
      </c>
      <c r="J388" s="30" t="str">
        <f>IF(A388&lt;&gt;"",IF(F388&lt;&gt;"",IF(OR(ISNA(A388),ISNA(F388)),"","["&amp;A388&amp;"]="&amp;F388&amp;","),""),"")</f>
        <v>[406]=1133,</v>
      </c>
      <c r="K388" s="3">
        <f>A388</f>
        <v>406</v>
      </c>
      <c r="L388" s="3">
        <f>F388</f>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3154</v>
      </c>
      <c r="J389" s="30" t="str">
        <f>IF(A389&lt;&gt;"",IF(F389&lt;&gt;"",IF(OR(ISNA(A389),ISNA(F389)),"","["&amp;A389&amp;"]="&amp;F389&amp;","),""),"")</f>
        <v>[409]=20,</v>
      </c>
      <c r="K389" s="3">
        <f>A389</f>
        <v>409</v>
      </c>
      <c r="L389" s="3">
        <f>F389</f>
        <v>20</v>
      </c>
      <c r="M389" s="8" t="str">
        <f>VLOOKUP(A389,'ESO wayshrine names'!$A$3:$B$9992,2,)</f>
        <v>Wraithhome</v>
      </c>
      <c r="N389" s="3" t="str">
        <f>VLOOKUP(F389,'ESO zone constants'!$A$3:$D$9999,4,FALSE)</f>
        <v>Rivenspire</v>
      </c>
    </row>
    <row r="390" spans="1:14" x14ac:dyDescent="0.25">
      <c r="A390" s="79">
        <v>410</v>
      </c>
      <c r="B390">
        <v>36</v>
      </c>
      <c r="C390">
        <v>1555</v>
      </c>
      <c r="D390" t="s">
        <v>3132</v>
      </c>
      <c r="E390">
        <v>681</v>
      </c>
      <c r="F390">
        <v>1086</v>
      </c>
      <c r="G390" t="s">
        <v>3132</v>
      </c>
      <c r="H390">
        <v>7</v>
      </c>
      <c r="I390" t="s">
        <v>3155</v>
      </c>
      <c r="J390" s="30" t="str">
        <f>IF(A390&lt;&gt;"",IF(F390&lt;&gt;"",IF(OR(ISNA(A390),ISNA(F390)),"","["&amp;A390&amp;"]="&amp;F390&amp;","),""),"")</f>
        <v>[410]=1086,</v>
      </c>
      <c r="K390" s="3">
        <f>A390</f>
        <v>410</v>
      </c>
      <c r="L390" s="3">
        <f>F390</f>
        <v>1086</v>
      </c>
      <c r="M390" s="8" t="str">
        <f>VLOOKUP(A390,'ESO wayshrine names'!$A$3:$B$9992,2,)</f>
        <v>Moon-Sugar Meadow</v>
      </c>
      <c r="N390" s="3" t="str">
        <f>VLOOKUP(F390,'ESO zone constants'!$A$3:$D$9999,4,FALSE)</f>
        <v>Northern Elsweyr</v>
      </c>
    </row>
    <row r="391" spans="1:14" x14ac:dyDescent="0.25">
      <c r="A391" s="79">
        <v>411</v>
      </c>
      <c r="B391">
        <v>40</v>
      </c>
      <c r="C391">
        <v>1782</v>
      </c>
      <c r="D391" t="s">
        <v>3156</v>
      </c>
      <c r="E391">
        <v>4294967296</v>
      </c>
      <c r="F391">
        <v>0</v>
      </c>
      <c r="H391">
        <v>1</v>
      </c>
      <c r="I391" t="s">
        <v>3157</v>
      </c>
      <c r="J391" s="30" t="str">
        <f>IF(A391&lt;&gt;"",IF(F391&lt;&gt;"",IF(OR(ISNA(A391),ISNA(F391)),"","["&amp;A391&amp;"]="&amp;F391&amp;","),""),"")</f>
        <v>[411]=0,</v>
      </c>
      <c r="K391" s="3">
        <f>A391</f>
        <v>411</v>
      </c>
      <c r="L391" s="3">
        <f>F391</f>
        <v>0</v>
      </c>
      <c r="M391" s="8" t="str">
        <f>VLOOKUP(A391,'ESO wayshrine names'!$A$3:$B$9992,2,)</f>
        <v>Dusktown Wayshrine</v>
      </c>
      <c r="N391" s="3" t="str">
        <f>VLOOKUP(F391,'ESO zone constants'!$A$3:$D$9999,4,FALSE)</f>
        <v>Tamriel Map</v>
      </c>
    </row>
    <row r="392" spans="1:14" x14ac:dyDescent="0.25">
      <c r="A392" s="79">
        <v>412</v>
      </c>
      <c r="B392">
        <v>40</v>
      </c>
      <c r="C392">
        <v>1782</v>
      </c>
      <c r="D392" t="s">
        <v>3156</v>
      </c>
      <c r="E392">
        <v>4294967296</v>
      </c>
      <c r="F392">
        <v>0</v>
      </c>
      <c r="H392">
        <v>1</v>
      </c>
      <c r="I392" t="s">
        <v>3158</v>
      </c>
      <c r="J392" s="30" t="str">
        <f>IF(A392&lt;&gt;"",IF(F392&lt;&gt;"",IF(OR(ISNA(A392),ISNA(F392)),"","["&amp;A392&amp;"]="&amp;F392&amp;","),""),"")</f>
        <v>[412]=0,</v>
      </c>
      <c r="K392" s="3">
        <f>A392</f>
        <v>412</v>
      </c>
      <c r="L392" s="3">
        <f>F392</f>
        <v>0</v>
      </c>
      <c r="M392" s="8" t="str">
        <f>VLOOKUP(A392,'ESO wayshrine names'!$A$3:$B$9992,2,)</f>
        <v>Greymoor Keep Wayshrine</v>
      </c>
      <c r="N392" s="3" t="str">
        <f>VLOOKUP(F392,'ESO zone constants'!$A$3:$D$9999,4,FALSE)</f>
        <v>Tamriel Map</v>
      </c>
    </row>
    <row r="393" spans="1:14" x14ac:dyDescent="0.25">
      <c r="A393" s="79">
        <v>413</v>
      </c>
      <c r="B393">
        <v>40</v>
      </c>
      <c r="C393">
        <v>1782</v>
      </c>
      <c r="D393" t="s">
        <v>3156</v>
      </c>
      <c r="E393">
        <v>4294967296</v>
      </c>
      <c r="F393">
        <v>0</v>
      </c>
      <c r="H393">
        <v>1</v>
      </c>
      <c r="I393" t="s">
        <v>3159</v>
      </c>
      <c r="J393" s="30" t="str">
        <f>IF(A393&lt;&gt;"",IF(F393&lt;&gt;"",IF(OR(ISNA(A393),ISNA(F393)),"","["&amp;A393&amp;"]="&amp;F393&amp;","),""),"")</f>
        <v>[413]=0,</v>
      </c>
      <c r="K393" s="3">
        <f>A393</f>
        <v>413</v>
      </c>
      <c r="L393" s="3">
        <f>F393</f>
        <v>0</v>
      </c>
      <c r="M393" s="8" t="str">
        <f>VLOOKUP(A393,'ESO wayshrine names'!$A$3:$B$9992,2,)</f>
        <v>Lightless Hollow Wayshrine</v>
      </c>
      <c r="N393" s="3" t="str">
        <f>VLOOKUP(F393,'ESO zone constants'!$A$3:$D$9999,4,FALSE)</f>
        <v>Tamriel Map</v>
      </c>
    </row>
    <row r="394" spans="1:14" x14ac:dyDescent="0.25">
      <c r="A394" s="79">
        <v>414</v>
      </c>
      <c r="B394">
        <v>40</v>
      </c>
      <c r="C394">
        <v>1782</v>
      </c>
      <c r="D394" t="s">
        <v>3156</v>
      </c>
      <c r="E394">
        <v>4294967296</v>
      </c>
      <c r="F394">
        <v>0</v>
      </c>
      <c r="H394">
        <v>1</v>
      </c>
      <c r="I394" t="s">
        <v>3160</v>
      </c>
      <c r="J394" s="30" t="str">
        <f>IF(A394&lt;&gt;"",IF(F394&lt;&gt;"",IF(OR(ISNA(A394),ISNA(F394)),"","["&amp;A394&amp;"]="&amp;F394&amp;","),""),"")</f>
        <v>[414]=0,</v>
      </c>
      <c r="K394" s="3">
        <f>A394</f>
        <v>414</v>
      </c>
      <c r="L394" s="3">
        <f>F394</f>
        <v>0</v>
      </c>
      <c r="M394" s="8" t="str">
        <f>VLOOKUP(A394,'ESO wayshrine names'!$A$3:$B$9992,2,)</f>
        <v>Dark Moon Grotto Wayshrine</v>
      </c>
      <c r="N394" s="3" t="str">
        <f>VLOOKUP(F394,'ESO zone constants'!$A$3:$D$9999,4,FALSE)</f>
        <v>Tamriel Map</v>
      </c>
    </row>
    <row r="395" spans="1:14" x14ac:dyDescent="0.25">
      <c r="A395" s="79">
        <v>415</v>
      </c>
      <c r="B395">
        <v>38</v>
      </c>
      <c r="C395">
        <v>1719</v>
      </c>
      <c r="D395" t="s">
        <v>3161</v>
      </c>
      <c r="E395">
        <v>743</v>
      </c>
      <c r="F395">
        <v>1160</v>
      </c>
      <c r="G395" t="s">
        <v>3161</v>
      </c>
      <c r="H395">
        <v>1</v>
      </c>
      <c r="I395" t="s">
        <v>3162</v>
      </c>
      <c r="J395" s="30" t="str">
        <f>IF(A395&lt;&gt;"",IF(F395&lt;&gt;"",IF(OR(ISNA(A395),ISNA(F395)),"","["&amp;A395&amp;"]="&amp;F395&amp;","),""),"")</f>
        <v>[415]=1160,</v>
      </c>
      <c r="K395" s="3">
        <f>A395</f>
        <v>415</v>
      </c>
      <c r="L395" s="3">
        <f>F395</f>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3161</v>
      </c>
      <c r="E396">
        <v>743</v>
      </c>
      <c r="F396">
        <v>1160</v>
      </c>
      <c r="G396" t="s">
        <v>3161</v>
      </c>
      <c r="H396">
        <v>1</v>
      </c>
      <c r="I396" t="s">
        <v>3163</v>
      </c>
      <c r="J396" s="30" t="str">
        <f>IF(A396&lt;&gt;"",IF(F396&lt;&gt;"",IF(OR(ISNA(A396),ISNA(F396)),"","["&amp;A396&amp;"]="&amp;F396&amp;","),""),"")</f>
        <v>[416]=1160,</v>
      </c>
      <c r="K396" s="3">
        <f>A396</f>
        <v>416</v>
      </c>
      <c r="L396" s="3">
        <f>F396</f>
        <v>1160</v>
      </c>
      <c r="M396" s="8" t="str">
        <f>VLOOKUP(A396,'ESO wayshrine names'!$A$3:$B$9992,2,)</f>
        <v>Morthal Wayshrine</v>
      </c>
      <c r="N396" s="3" t="str">
        <f>VLOOKUP(F396,'ESO zone constants'!$A$3:$D$9999,4,FALSE)</f>
        <v>Western Skyrim</v>
      </c>
    </row>
    <row r="397" spans="1:14" x14ac:dyDescent="0.25">
      <c r="A397" s="79">
        <v>417</v>
      </c>
      <c r="B397">
        <v>38</v>
      </c>
      <c r="C397">
        <v>1719</v>
      </c>
      <c r="D397" t="s">
        <v>3161</v>
      </c>
      <c r="E397">
        <v>743</v>
      </c>
      <c r="F397">
        <v>1160</v>
      </c>
      <c r="G397" t="s">
        <v>3161</v>
      </c>
      <c r="H397">
        <v>1</v>
      </c>
      <c r="I397" t="s">
        <v>3164</v>
      </c>
      <c r="J397" s="30" t="str">
        <f>IF(A397&lt;&gt;"",IF(F397&lt;&gt;"",IF(OR(ISNA(A397),ISNA(F397)),"","["&amp;A397&amp;"]="&amp;F397&amp;","),""),"")</f>
        <v>[417]=1160,</v>
      </c>
      <c r="K397" s="3">
        <f>A397</f>
        <v>417</v>
      </c>
      <c r="L397" s="3">
        <f>F397</f>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3161</v>
      </c>
      <c r="E398">
        <v>743</v>
      </c>
      <c r="F398">
        <v>1160</v>
      </c>
      <c r="G398" t="s">
        <v>3161</v>
      </c>
      <c r="H398">
        <v>1</v>
      </c>
      <c r="I398" t="s">
        <v>3165</v>
      </c>
      <c r="J398" s="30" t="str">
        <f>IF(A398&lt;&gt;"",IF(F398&lt;&gt;"",IF(OR(ISNA(A398),ISNA(F398)),"","["&amp;A398&amp;"]="&amp;F398&amp;","),""),"")</f>
        <v>[418]=1160,</v>
      </c>
      <c r="K398" s="3">
        <f>A398</f>
        <v>418</v>
      </c>
      <c r="L398" s="3">
        <f>F398</f>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3161</v>
      </c>
      <c r="E399">
        <v>743</v>
      </c>
      <c r="F399">
        <v>1160</v>
      </c>
      <c r="G399" t="s">
        <v>3161</v>
      </c>
      <c r="H399">
        <v>1</v>
      </c>
      <c r="I399" t="s">
        <v>3166</v>
      </c>
      <c r="J399" s="30" t="str">
        <f>IF(A399&lt;&gt;"",IF(F399&lt;&gt;"",IF(OR(ISNA(A399),ISNA(F399)),"","["&amp;A399&amp;"]="&amp;F399&amp;","),""),"")</f>
        <v>[419]=1160,</v>
      </c>
      <c r="K399" s="3">
        <f>A399</f>
        <v>419</v>
      </c>
      <c r="L399" s="3">
        <f>F399</f>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3161</v>
      </c>
      <c r="E400">
        <v>743</v>
      </c>
      <c r="F400">
        <v>1160</v>
      </c>
      <c r="G400" t="s">
        <v>3161</v>
      </c>
      <c r="H400">
        <v>1</v>
      </c>
      <c r="I400" t="s">
        <v>3167</v>
      </c>
      <c r="J400" s="30" t="str">
        <f>IF(A400&lt;&gt;"",IF(F400&lt;&gt;"",IF(OR(ISNA(A400),ISNA(F400)),"","["&amp;A400&amp;"]="&amp;F400&amp;","),""),"")</f>
        <v>[420]=1160,</v>
      </c>
      <c r="K400" s="3">
        <f>A400</f>
        <v>420</v>
      </c>
      <c r="L400" s="3">
        <f>F400</f>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3161</v>
      </c>
      <c r="E401">
        <v>743</v>
      </c>
      <c r="F401">
        <v>1160</v>
      </c>
      <c r="G401" t="s">
        <v>3161</v>
      </c>
      <c r="H401">
        <v>1</v>
      </c>
      <c r="I401" t="s">
        <v>3168</v>
      </c>
      <c r="J401" s="30" t="str">
        <f>IF(A401&lt;&gt;"",IF(F401&lt;&gt;"",IF(OR(ISNA(A401),ISNA(F401)),"","["&amp;A401&amp;"]="&amp;F401&amp;","),""),"")</f>
        <v>[421]=1160,</v>
      </c>
      <c r="K401" s="3">
        <f>A401</f>
        <v>421</v>
      </c>
      <c r="L401" s="3">
        <f>F401</f>
        <v>1160</v>
      </c>
      <c r="M401" s="8" t="str">
        <f>VLOOKUP(A401,'ESO wayshrine names'!$A$3:$B$9992,2,)</f>
        <v>Solitude Wayshrine</v>
      </c>
      <c r="N401" s="3" t="str">
        <f>VLOOKUP(F401,'ESO zone constants'!$A$3:$D$9999,4,FALSE)</f>
        <v>Western Skyrim</v>
      </c>
    </row>
    <row r="402" spans="1:14" x14ac:dyDescent="0.25">
      <c r="A402" s="79">
        <v>422</v>
      </c>
      <c r="B402">
        <v>37</v>
      </c>
      <c r="C402">
        <v>1654</v>
      </c>
      <c r="D402" t="s">
        <v>3148</v>
      </c>
      <c r="E402">
        <v>720</v>
      </c>
      <c r="F402">
        <v>1133</v>
      </c>
      <c r="G402" t="s">
        <v>3148</v>
      </c>
      <c r="H402">
        <v>7</v>
      </c>
      <c r="I402" t="s">
        <v>3169</v>
      </c>
      <c r="J402" s="30" t="str">
        <f>IF(A402&lt;&gt;"",IF(F402&lt;&gt;"",IF(OR(ISNA(A402),ISNA(F402)),"","["&amp;A402&amp;"]="&amp;F402&amp;","),""),"")</f>
        <v>[422]=1133,</v>
      </c>
      <c r="K402" s="3">
        <f>A402</f>
        <v>422</v>
      </c>
      <c r="L402" s="3">
        <f>F402</f>
        <v>1133</v>
      </c>
      <c r="M402" s="8" t="str">
        <f>VLOOKUP(A402,'ESO wayshrine names'!$A$3:$B$9992,2,)</f>
        <v>Lucky Cat Landing</v>
      </c>
      <c r="N402" s="3" t="str">
        <f>VLOOKUP(F402,'ESO zone constants'!$A$3:$D$9999,4,FALSE)</f>
        <v>Southern Elsweyr</v>
      </c>
    </row>
    <row r="403" spans="1:14" x14ac:dyDescent="0.25">
      <c r="A403" s="79">
        <v>423</v>
      </c>
      <c r="B403">
        <v>37</v>
      </c>
      <c r="C403">
        <v>1654</v>
      </c>
      <c r="D403" t="s">
        <v>3148</v>
      </c>
      <c r="E403">
        <v>720</v>
      </c>
      <c r="F403">
        <v>1133</v>
      </c>
      <c r="G403" t="s">
        <v>3148</v>
      </c>
      <c r="H403">
        <v>7</v>
      </c>
      <c r="I403" t="s">
        <v>3170</v>
      </c>
      <c r="J403" s="30" t="str">
        <f>IF(A403&lt;&gt;"",IF(F403&lt;&gt;"",IF(OR(ISNA(A403),ISNA(F403)),"","["&amp;A403&amp;"]="&amp;F403&amp;","),""),"")</f>
        <v>[423]=1133,</v>
      </c>
      <c r="K403" s="3">
        <f>A403</f>
        <v>423</v>
      </c>
      <c r="L403" s="3">
        <f>F403</f>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3171</v>
      </c>
      <c r="J404" s="30" t="str">
        <f>IF(A404&lt;&gt;"",IF(F404&lt;&gt;"",IF(OR(ISNA(A404),ISNA(F404)),"","["&amp;A404&amp;"]="&amp;F404&amp;","),""),"")</f>
        <v>[424]=684,</v>
      </c>
      <c r="K404" s="3">
        <f>A404</f>
        <v>424</v>
      </c>
      <c r="L404" s="3">
        <f>F404</f>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3172</v>
      </c>
      <c r="J405" s="30" t="str">
        <f>IF(A405&lt;&gt;"",IF(F405&lt;&gt;"",IF(OR(ISNA(A405),ISNA(F405)),"","["&amp;A405&amp;"]="&amp;F405&amp;","),""),"")</f>
        <v>[425]=92,</v>
      </c>
      <c r="K405" s="3">
        <f>A405</f>
        <v>425</v>
      </c>
      <c r="L405" s="3">
        <f>F405</f>
        <v>92</v>
      </c>
      <c r="M405" s="8" t="str">
        <f>VLOOKUP(A405,'ESO wayshrine names'!$A$3:$B$9992,2,)</f>
        <v>Dungeon: Unhallowed Grave</v>
      </c>
      <c r="N405" s="3" t="str">
        <f>VLOOKUP(F405,'ESO zone constants'!$A$3:$D$9999,4,FALSE)</f>
        <v>Bangkorai</v>
      </c>
    </row>
    <row r="406" spans="1:14" x14ac:dyDescent="0.25">
      <c r="A406" s="79">
        <v>426</v>
      </c>
      <c r="B406">
        <v>38</v>
      </c>
      <c r="C406">
        <v>1719</v>
      </c>
      <c r="D406" t="s">
        <v>3161</v>
      </c>
      <c r="E406">
        <v>743</v>
      </c>
      <c r="F406">
        <v>1160</v>
      </c>
      <c r="G406" t="s">
        <v>3161</v>
      </c>
      <c r="H406">
        <v>1</v>
      </c>
      <c r="I406" t="s">
        <v>3173</v>
      </c>
      <c r="J406" s="30" t="str">
        <f>IF(A406&lt;&gt;"",IF(F406&lt;&gt;"",IF(OR(ISNA(A406),ISNA(F406)),"","["&amp;A406&amp;"]="&amp;F406&amp;","),""),"")</f>
        <v>[426]=1160,</v>
      </c>
      <c r="K406" s="3">
        <f>A406</f>
        <v>426</v>
      </c>
      <c r="L406" s="3">
        <f>F406</f>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3174</v>
      </c>
      <c r="J407" s="30" t="str">
        <f>IF(A407&lt;&gt;"",IF(F407&lt;&gt;"",IF(OR(ISNA(A407),ISNA(F407)),"","["&amp;A407&amp;"]="&amp;F407&amp;","),""),"")</f>
        <v>[427]=92,</v>
      </c>
      <c r="K407" s="3">
        <f>A407</f>
        <v>427</v>
      </c>
      <c r="L407" s="3">
        <f>F407</f>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3175</v>
      </c>
      <c r="J408" s="30" t="str">
        <f>IF(A408&lt;&gt;"",IF(F408&lt;&gt;"",IF(OR(ISNA(A408),ISNA(F408)),"","["&amp;A408&amp;"]="&amp;F408&amp;","),""),"")</f>
        <v>[428]=684,</v>
      </c>
      <c r="K408" s="3">
        <f>A408</f>
        <v>428</v>
      </c>
      <c r="L408" s="3">
        <f>F408</f>
        <v>684</v>
      </c>
      <c r="M408" s="8" t="str">
        <f>VLOOKUP(A408,'ESO wayshrine names'!$A$3:$B$9992,2,)</f>
        <v>Forgemaster Falls</v>
      </c>
      <c r="N408" s="3" t="str">
        <f>VLOOKUP(F408,'ESO zone constants'!$A$3:$D$9999,4,FALSE)</f>
        <v>Wrothgar</v>
      </c>
    </row>
    <row r="409" spans="1:14" x14ac:dyDescent="0.25">
      <c r="A409" s="79">
        <v>429</v>
      </c>
      <c r="B409">
        <v>38</v>
      </c>
      <c r="C409">
        <v>1719</v>
      </c>
      <c r="D409" t="s">
        <v>3161</v>
      </c>
      <c r="E409">
        <v>743</v>
      </c>
      <c r="F409">
        <v>1160</v>
      </c>
      <c r="G409" t="s">
        <v>3161</v>
      </c>
      <c r="H409">
        <v>1</v>
      </c>
      <c r="I409" t="s">
        <v>3176</v>
      </c>
      <c r="J409" s="30" t="str">
        <f>IF(A409&lt;&gt;"",IF(F409&lt;&gt;"",IF(OR(ISNA(A409),ISNA(F409)),"","["&amp;A409&amp;"]="&amp;F409&amp;","),""),"")</f>
        <v>[429]=1160,</v>
      </c>
      <c r="K409" s="3">
        <f>A409</f>
        <v>429</v>
      </c>
      <c r="L409" s="3">
        <f>F409</f>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3156</v>
      </c>
      <c r="E410">
        <v>4294967296</v>
      </c>
      <c r="F410">
        <v>0</v>
      </c>
      <c r="H410">
        <v>1</v>
      </c>
      <c r="I410" t="s">
        <v>3177</v>
      </c>
      <c r="J410" s="30" t="str">
        <f>IF(A410&lt;&gt;"",IF(F410&lt;&gt;"",IF(OR(ISNA(A410),ISNA(F410)),"","["&amp;A410&amp;"]="&amp;F410&amp;","),""),"")</f>
        <v>[430]=0,</v>
      </c>
      <c r="K410" s="3">
        <f>A410</f>
        <v>430</v>
      </c>
      <c r="L410" s="3">
        <f>F410</f>
        <v>0</v>
      </c>
      <c r="M410" s="8" t="str">
        <f>VLOOKUP(A410,'ESO wayshrine names'!$A$3:$B$9992,2,)</f>
        <v>Dwarven Run Wayshrine</v>
      </c>
      <c r="N410" s="3" t="str">
        <f>VLOOKUP(F410,'ESO zone constants'!$A$3:$D$9999,4,FALSE)</f>
        <v>Tamriel Map</v>
      </c>
    </row>
    <row r="411" spans="1:14" x14ac:dyDescent="0.25">
      <c r="A411" s="79">
        <v>431</v>
      </c>
      <c r="B411">
        <v>40</v>
      </c>
      <c r="C411">
        <v>1782</v>
      </c>
      <c r="D411" t="s">
        <v>3156</v>
      </c>
      <c r="E411">
        <v>4294967296</v>
      </c>
      <c r="F411">
        <v>0</v>
      </c>
      <c r="H411">
        <v>1</v>
      </c>
      <c r="I411" t="s">
        <v>3178</v>
      </c>
      <c r="J411" s="30" t="str">
        <f>IF(A411&lt;&gt;"",IF(F411&lt;&gt;"",IF(OR(ISNA(A411),ISNA(F411)),"","["&amp;A411&amp;"]="&amp;F411&amp;","),""),"")</f>
        <v>[431]=0,</v>
      </c>
      <c r="K411" s="3">
        <f>A411</f>
        <v>431</v>
      </c>
      <c r="L411" s="3">
        <f>F411</f>
        <v>0</v>
      </c>
      <c r="M411" s="8" t="str">
        <f>VLOOKUP(A411,'ESO wayshrine names'!$A$3:$B$9992,2,)</f>
        <v>Grotto Falls Wayshrine</v>
      </c>
      <c r="N411" s="3" t="str">
        <f>VLOOKUP(F411,'ESO zone constants'!$A$3:$D$9999,4,FALSE)</f>
        <v>Tamriel Map</v>
      </c>
    </row>
    <row r="412" spans="1:14" x14ac:dyDescent="0.25">
      <c r="A412" s="79">
        <v>432</v>
      </c>
      <c r="B412">
        <v>40</v>
      </c>
      <c r="C412">
        <v>1782</v>
      </c>
      <c r="D412" t="s">
        <v>3156</v>
      </c>
      <c r="E412">
        <v>4294967296</v>
      </c>
      <c r="F412">
        <v>0</v>
      </c>
      <c r="H412">
        <v>1</v>
      </c>
      <c r="I412" t="s">
        <v>3179</v>
      </c>
      <c r="J412" s="30" t="str">
        <f>IF(A412&lt;&gt;"",IF(F412&lt;&gt;"",IF(OR(ISNA(A412),ISNA(F412)),"","["&amp;A412&amp;"]="&amp;F412&amp;","),""),"")</f>
        <v>[432]=0,</v>
      </c>
      <c r="K412" s="3">
        <f>A412</f>
        <v>432</v>
      </c>
      <c r="L412" s="3">
        <f>F412</f>
        <v>0</v>
      </c>
      <c r="M412" s="8" t="str">
        <f>VLOOKUP(A412,'ESO wayshrine names'!$A$3:$B$9992,2,)</f>
        <v>Deep Overlook Wayshrine</v>
      </c>
      <c r="N412" s="3" t="str">
        <f>VLOOKUP(F412,'ESO zone constants'!$A$3:$D$9999,4,FALSE)</f>
        <v>Tamriel Map</v>
      </c>
    </row>
    <row r="413" spans="1:14" x14ac:dyDescent="0.25">
      <c r="A413" s="79">
        <v>433</v>
      </c>
      <c r="B413">
        <v>40</v>
      </c>
      <c r="C413">
        <v>1782</v>
      </c>
      <c r="D413" t="s">
        <v>3156</v>
      </c>
      <c r="E413">
        <v>4294967296</v>
      </c>
      <c r="F413">
        <v>0</v>
      </c>
      <c r="H413">
        <v>1</v>
      </c>
      <c r="I413" t="s">
        <v>3180</v>
      </c>
      <c r="J413" s="30" t="str">
        <f>IF(A413&lt;&gt;"",IF(F413&lt;&gt;"",IF(OR(ISNA(A413),ISNA(F413)),"","["&amp;A413&amp;"]="&amp;F413&amp;","),""),"")</f>
        <v>[433]=0,</v>
      </c>
      <c r="K413" s="3">
        <f>A413</f>
        <v>433</v>
      </c>
      <c r="L413" s="3">
        <f>F413</f>
        <v>0</v>
      </c>
      <c r="M413" s="8" t="str">
        <f>VLOOKUP(A413,'ESO wayshrine names'!$A$3:$B$9992,2,)</f>
        <v>Western Greymoor Wayshrine</v>
      </c>
      <c r="N413" s="3" t="str">
        <f>VLOOKUP(F413,'ESO zone constants'!$A$3:$D$9999,4,FALSE)</f>
        <v>Tamriel Map</v>
      </c>
    </row>
    <row r="414" spans="1:14" x14ac:dyDescent="0.25">
      <c r="A414" s="79">
        <v>434</v>
      </c>
      <c r="B414">
        <v>38</v>
      </c>
      <c r="C414">
        <v>1719</v>
      </c>
      <c r="D414" t="s">
        <v>3161</v>
      </c>
      <c r="E414">
        <v>743</v>
      </c>
      <c r="F414">
        <v>1160</v>
      </c>
      <c r="G414" t="s">
        <v>3161</v>
      </c>
      <c r="H414">
        <v>3</v>
      </c>
      <c r="I414" t="s">
        <v>3181</v>
      </c>
      <c r="J414" s="30" t="str">
        <f>IF(A414&lt;&gt;"",IF(F414&lt;&gt;"",IF(OR(ISNA(A414),ISNA(F414)),"","["&amp;A414&amp;"]="&amp;F414&amp;","),""),"")</f>
        <v>[434]=1160,</v>
      </c>
      <c r="K414" s="3">
        <f>A414</f>
        <v>434</v>
      </c>
      <c r="L414" s="3">
        <f>F414</f>
        <v>1160</v>
      </c>
      <c r="M414" s="8" t="str">
        <f>VLOOKUP(A414,'ESO wayshrine names'!$A$3:$B$9992,2,)</f>
        <v>Trial: Kyne's Aegis</v>
      </c>
      <c r="N414" s="3" t="str">
        <f>VLOOKUP(F414,'ESO zone constants'!$A$3:$D$9999,4,FALSE)</f>
        <v>Western Skyrim</v>
      </c>
    </row>
    <row r="415" spans="1:14" x14ac:dyDescent="0.25">
      <c r="A415" s="79">
        <v>435</v>
      </c>
      <c r="B415">
        <v>40</v>
      </c>
      <c r="C415">
        <v>1782</v>
      </c>
      <c r="D415" t="s">
        <v>3156</v>
      </c>
      <c r="E415">
        <v>4294967296</v>
      </c>
      <c r="F415">
        <v>0</v>
      </c>
      <c r="H415">
        <v>6</v>
      </c>
      <c r="I415" t="s">
        <v>3182</v>
      </c>
      <c r="J415" s="30" t="str">
        <f>IF(A415&lt;&gt;"",IF(F415&lt;&gt;"",IF(OR(ISNA(A415),ISNA(F415)),"","["&amp;A415&amp;"]="&amp;F415&amp;","),""),"")</f>
        <v>[435]=0,</v>
      </c>
      <c r="K415" s="3">
        <f>A415</f>
        <v>435</v>
      </c>
      <c r="L415" s="3">
        <f>F415</f>
        <v>0</v>
      </c>
      <c r="M415" s="8" t="str">
        <f>VLOOKUP(A415,'ESO wayshrine names'!$A$3:$B$9992,2,)</f>
        <v>Dungeon: Stone Garden</v>
      </c>
      <c r="N415" s="3" t="str">
        <f>VLOOKUP(F415,'ESO zone constants'!$A$3:$D$9999,4,FALSE)</f>
        <v>Tamriel Map</v>
      </c>
    </row>
    <row r="416" spans="1:14" x14ac:dyDescent="0.25">
      <c r="A416" s="79">
        <v>436</v>
      </c>
      <c r="B416">
        <v>38</v>
      </c>
      <c r="C416">
        <v>1719</v>
      </c>
      <c r="D416" t="s">
        <v>3161</v>
      </c>
      <c r="E416">
        <v>743</v>
      </c>
      <c r="F416">
        <v>1160</v>
      </c>
      <c r="G416" t="s">
        <v>3161</v>
      </c>
      <c r="H416">
        <v>6</v>
      </c>
      <c r="I416" t="s">
        <v>3183</v>
      </c>
      <c r="J416" s="30" t="str">
        <f>IF(A416&lt;&gt;"",IF(F416&lt;&gt;"",IF(OR(ISNA(A416),ISNA(F416)),"","["&amp;A416&amp;"]="&amp;F416&amp;","),""),"")</f>
        <v>[436]=1160,</v>
      </c>
      <c r="K416" s="3">
        <f>A416</f>
        <v>436</v>
      </c>
      <c r="L416" s="3">
        <f>F416</f>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3020</v>
      </c>
      <c r="H417">
        <v>6</v>
      </c>
      <c r="I417" t="s">
        <v>3184</v>
      </c>
      <c r="J417" s="30" t="str">
        <f>IF(A417&lt;&gt;"",IF(F417&lt;&gt;"",IF(OR(ISNA(A417),ISNA(F417)),"","["&amp;A417&amp;"]="&amp;F417&amp;","),""),"")</f>
        <v>[437]=823,</v>
      </c>
      <c r="K417" s="3">
        <f>A417</f>
        <v>437</v>
      </c>
      <c r="L417" s="3">
        <f>F417</f>
        <v>823</v>
      </c>
      <c r="M417" s="8" t="str">
        <f>VLOOKUP(A417,'ESO wayshrine names'!$A$3:$B$9992,2,)</f>
        <v>Dungeon: Black Drake Villa</v>
      </c>
      <c r="N417" s="3" t="str">
        <f>VLOOKUP(F417,'ESO zone constants'!$A$3:$D$9999,4,FALSE)</f>
        <v>Gold Coast</v>
      </c>
    </row>
    <row r="418" spans="1:14" x14ac:dyDescent="0.25">
      <c r="A418" s="79">
        <v>438</v>
      </c>
      <c r="B418">
        <v>38</v>
      </c>
      <c r="C418">
        <v>1719</v>
      </c>
      <c r="D418" t="s">
        <v>3161</v>
      </c>
      <c r="E418">
        <v>743</v>
      </c>
      <c r="F418">
        <v>1160</v>
      </c>
      <c r="G418" t="s">
        <v>3161</v>
      </c>
      <c r="H418">
        <v>7</v>
      </c>
      <c r="I418" t="s">
        <v>3185</v>
      </c>
      <c r="J418" s="30" t="str">
        <f>IF(A418&lt;&gt;"",IF(F418&lt;&gt;"",IF(OR(ISNA(A418),ISNA(F418)),"","["&amp;A418&amp;"]="&amp;F418&amp;","),""),"")</f>
        <v>[438]=1160,</v>
      </c>
      <c r="K418" s="3">
        <f>A418</f>
        <v>438</v>
      </c>
      <c r="L418" s="3">
        <f>F418</f>
        <v>1160</v>
      </c>
      <c r="M418" s="8" t="str">
        <f>VLOOKUP(A418,'ESO wayshrine names'!$A$3:$B$9992,2,)</f>
        <v>Snowmelt Suite</v>
      </c>
      <c r="N418" s="3" t="str">
        <f>VLOOKUP(F418,'ESO zone constants'!$A$3:$D$9999,4,FALSE)</f>
        <v>Western Skyrim</v>
      </c>
    </row>
    <row r="419" spans="1:14" x14ac:dyDescent="0.25">
      <c r="A419" s="79">
        <v>439</v>
      </c>
      <c r="B419">
        <v>38</v>
      </c>
      <c r="C419">
        <v>1719</v>
      </c>
      <c r="D419" t="s">
        <v>3161</v>
      </c>
      <c r="E419">
        <v>743</v>
      </c>
      <c r="F419">
        <v>1160</v>
      </c>
      <c r="G419" t="s">
        <v>3161</v>
      </c>
      <c r="H419">
        <v>7</v>
      </c>
      <c r="I419" t="s">
        <v>3186</v>
      </c>
      <c r="J419" s="30" t="str">
        <f>IF(A419&lt;&gt;"",IF(F419&lt;&gt;"",IF(OR(ISNA(A419),ISNA(F419)),"","["&amp;A419&amp;"]="&amp;F419&amp;","),""),"")</f>
        <v>[439]=1160,</v>
      </c>
      <c r="K419" s="3">
        <f>A419</f>
        <v>439</v>
      </c>
      <c r="L419" s="3">
        <f>F419</f>
        <v>1160</v>
      </c>
      <c r="M419" s="8" t="str">
        <f>VLOOKUP(A419,'ESO wayshrine names'!$A$3:$B$9992,2,)</f>
        <v>Proudspire Manor</v>
      </c>
      <c r="N419" s="3" t="str">
        <f>VLOOKUP(F419,'ESO zone constants'!$A$3:$D$9999,4,FALSE)</f>
        <v>Western Skyrim</v>
      </c>
    </row>
    <row r="420" spans="1:14" x14ac:dyDescent="0.25">
      <c r="A420" s="79">
        <v>440</v>
      </c>
      <c r="B420">
        <v>40</v>
      </c>
      <c r="C420">
        <v>1782</v>
      </c>
      <c r="D420" t="s">
        <v>3156</v>
      </c>
      <c r="E420">
        <v>4294967296</v>
      </c>
      <c r="F420">
        <v>0</v>
      </c>
      <c r="H420">
        <v>7</v>
      </c>
      <c r="I420" t="s">
        <v>3187</v>
      </c>
      <c r="J420" s="30" t="str">
        <f>IF(A420&lt;&gt;"",IF(F420&lt;&gt;"",IF(OR(ISNA(A420),ISNA(F420)),"","["&amp;A420&amp;"]="&amp;F420&amp;","),""),"")</f>
        <v>[440]=0,</v>
      </c>
      <c r="K420" s="3">
        <f>A420</f>
        <v>440</v>
      </c>
      <c r="L420" s="3">
        <f>F420</f>
        <v>0</v>
      </c>
      <c r="M420" s="8" t="str">
        <f>VLOOKUP(A420,'ESO wayshrine names'!$A$3:$B$9992,2,)</f>
        <v>Bastion Sanguinaris</v>
      </c>
      <c r="N420" s="3" t="str">
        <f>VLOOKUP(F420,'ESO zone constants'!$A$3:$D$9999,4,FALSE)</f>
        <v>Tamriel Map</v>
      </c>
    </row>
    <row r="421" spans="1:14" x14ac:dyDescent="0.25">
      <c r="A421" s="79">
        <v>441</v>
      </c>
      <c r="B421">
        <v>42</v>
      </c>
      <c r="C421">
        <v>1814</v>
      </c>
      <c r="D421" t="s">
        <v>2326</v>
      </c>
      <c r="E421">
        <v>783</v>
      </c>
      <c r="F421">
        <v>1207</v>
      </c>
      <c r="G421" t="s">
        <v>2326</v>
      </c>
      <c r="H421">
        <v>1</v>
      </c>
      <c r="I421" t="s">
        <v>3188</v>
      </c>
      <c r="J421" s="30" t="str">
        <f>IF(A421&lt;&gt;"",IF(F421&lt;&gt;"",IF(OR(ISNA(A421),ISNA(F421)),"","["&amp;A421&amp;"]="&amp;F421&amp;","),""),"")</f>
        <v>[441]=1207,</v>
      </c>
      <c r="K421" s="3">
        <f>A421</f>
        <v>441</v>
      </c>
      <c r="L421" s="3">
        <f>F421</f>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3189</v>
      </c>
      <c r="J422" s="30" t="str">
        <f>IF(A422&lt;&gt;"",IF(F422&lt;&gt;"",IF(OR(ISNA(A422),ISNA(F422)),"","["&amp;A422&amp;"]="&amp;F422&amp;","),""),"")</f>
        <v>[442]=1207,</v>
      </c>
      <c r="K422" s="3">
        <f>A422</f>
        <v>442</v>
      </c>
      <c r="L422" s="3">
        <f>F422</f>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3190</v>
      </c>
      <c r="J423" s="30" t="str">
        <f>IF(A423&lt;&gt;"",IF(F423&lt;&gt;"",IF(OR(ISNA(A423),ISNA(F423)),"","["&amp;A423&amp;"]="&amp;F423&amp;","),""),"")</f>
        <v>[443]=1207,</v>
      </c>
      <c r="K423" s="3">
        <f>A423</f>
        <v>443</v>
      </c>
      <c r="L423" s="3">
        <f>F423</f>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3191</v>
      </c>
      <c r="J424" s="30" t="str">
        <f>IF(A424&lt;&gt;"",IF(F424&lt;&gt;"",IF(OR(ISNA(A424),ISNA(F424)),"","["&amp;A424&amp;"]="&amp;F424&amp;","),""),"")</f>
        <v>[444]=1207,</v>
      </c>
      <c r="K424" s="3">
        <f>A424</f>
        <v>444</v>
      </c>
      <c r="L424" s="3">
        <f>F424</f>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3192</v>
      </c>
      <c r="J425" s="30" t="str">
        <f>IF(A425&lt;&gt;"",IF(F425&lt;&gt;"",IF(OR(ISNA(A425),ISNA(F425)),"","["&amp;A425&amp;"]="&amp;F425&amp;","),""),"")</f>
        <v>[445]=1207,</v>
      </c>
      <c r="K425" s="3">
        <f>A425</f>
        <v>445</v>
      </c>
      <c r="L425" s="3">
        <f>F425</f>
        <v>1207</v>
      </c>
      <c r="M425" s="8" t="str">
        <f>VLOOKUP(A425,'ESO wayshrine names'!$A$3:$B$9992,2,)</f>
        <v>Karthwasten Wayshrine</v>
      </c>
      <c r="N425" s="3" t="str">
        <f>VLOOKUP(F425,'ESO zone constants'!$A$3:$D$9999,4,FALSE)</f>
        <v>The Reach</v>
      </c>
    </row>
    <row r="426" spans="1:14" x14ac:dyDescent="0.25">
      <c r="A426" s="79">
        <v>446</v>
      </c>
      <c r="B426">
        <v>40</v>
      </c>
      <c r="C426">
        <v>1782</v>
      </c>
      <c r="D426" t="s">
        <v>3156</v>
      </c>
      <c r="E426">
        <v>4294967296</v>
      </c>
      <c r="F426">
        <v>0</v>
      </c>
      <c r="H426">
        <v>1</v>
      </c>
      <c r="I426" t="s">
        <v>3193</v>
      </c>
      <c r="J426" s="30" t="str">
        <f>IF(A426&lt;&gt;"",IF(F426&lt;&gt;"",IF(OR(ISNA(A426),ISNA(F426)),"","["&amp;A426&amp;"]="&amp;F426&amp;","),""),"")</f>
        <v>[446]=0,</v>
      </c>
      <c r="K426" s="3">
        <f>A426</f>
        <v>446</v>
      </c>
      <c r="L426" s="3">
        <f>F426</f>
        <v>0</v>
      </c>
      <c r="M426" s="8" t="str">
        <f>VLOOKUP(A426,'ESO wayshrine names'!$A$3:$B$9992,2,)</f>
        <v>Arkthzand Wayshrine</v>
      </c>
      <c r="N426" s="3" t="str">
        <f>VLOOKUP(F426,'ESO zone constants'!$A$3:$D$9999,4,FALSE)</f>
        <v>Tamriel Map</v>
      </c>
    </row>
    <row r="427" spans="1:14" x14ac:dyDescent="0.25">
      <c r="A427" s="79">
        <v>447</v>
      </c>
      <c r="B427">
        <v>42</v>
      </c>
      <c r="C427">
        <v>1814</v>
      </c>
      <c r="D427" t="s">
        <v>2326</v>
      </c>
      <c r="E427">
        <v>783</v>
      </c>
      <c r="F427">
        <v>1207</v>
      </c>
      <c r="G427" t="s">
        <v>2326</v>
      </c>
      <c r="H427">
        <v>1</v>
      </c>
      <c r="I427" t="s">
        <v>3194</v>
      </c>
      <c r="J427" s="30" t="str">
        <f>IF(A427&lt;&gt;"",IF(F427&lt;&gt;"",IF(OR(ISNA(A427),ISNA(F427)),"","["&amp;A427&amp;"]="&amp;F427&amp;","),""),"")</f>
        <v>[447]=1207,</v>
      </c>
      <c r="K427" s="3">
        <f>A427</f>
        <v>447</v>
      </c>
      <c r="L427" s="3">
        <f>F427</f>
        <v>1207</v>
      </c>
      <c r="M427" s="8" t="str">
        <f>VLOOKUP(A427,'ESO wayshrine names'!$A$3:$B$9992,2,)</f>
        <v>Rebel's Retreat Wayshrine</v>
      </c>
      <c r="N427" s="3" t="str">
        <f>VLOOKUP(F427,'ESO zone constants'!$A$3:$D$9999,4,FALSE)</f>
        <v>The Reach</v>
      </c>
    </row>
    <row r="428" spans="1:14" x14ac:dyDescent="0.25">
      <c r="A428" s="79">
        <v>448</v>
      </c>
      <c r="B428">
        <v>40</v>
      </c>
      <c r="C428">
        <v>1782</v>
      </c>
      <c r="D428" t="s">
        <v>3156</v>
      </c>
      <c r="E428">
        <v>4294967296</v>
      </c>
      <c r="F428">
        <v>0</v>
      </c>
      <c r="H428">
        <v>1</v>
      </c>
      <c r="I428" t="s">
        <v>3195</v>
      </c>
      <c r="J428" s="30" t="str">
        <f>IF(A428&lt;&gt;"",IF(F428&lt;&gt;"",IF(OR(ISNA(A428),ISNA(F428)),"","["&amp;A428&amp;"]="&amp;F428&amp;","),""),"")</f>
        <v>[448]=0,</v>
      </c>
      <c r="K428" s="3">
        <f>A428</f>
        <v>448</v>
      </c>
      <c r="L428" s="3">
        <f>F428</f>
        <v>0</v>
      </c>
      <c r="M428" s="8" t="str">
        <f>VLOOKUP(A428,'ESO wayshrine names'!$A$3:$B$9992,2,)</f>
        <v>Nighthollow Wayshrine</v>
      </c>
      <c r="N428" s="3" t="str">
        <f>VLOOKUP(F428,'ESO zone constants'!$A$3:$D$9999,4,FALSE)</f>
        <v>Tamriel Map</v>
      </c>
    </row>
    <row r="429" spans="1:14" x14ac:dyDescent="0.25">
      <c r="A429" s="79">
        <v>449</v>
      </c>
      <c r="B429">
        <v>42</v>
      </c>
      <c r="C429">
        <v>1814</v>
      </c>
      <c r="D429" t="s">
        <v>2326</v>
      </c>
      <c r="E429">
        <v>783</v>
      </c>
      <c r="F429">
        <v>1207</v>
      </c>
      <c r="G429" t="s">
        <v>2326</v>
      </c>
      <c r="H429">
        <v>1</v>
      </c>
      <c r="I429" t="s">
        <v>3196</v>
      </c>
      <c r="J429" s="30" t="str">
        <f>IF(A429&lt;&gt;"",IF(F429&lt;&gt;"",IF(OR(ISNA(A429),ISNA(F429)),"","["&amp;A429&amp;"]="&amp;F429&amp;","),""),"")</f>
        <v>[449]=1207,</v>
      </c>
      <c r="K429" s="3">
        <f>A429</f>
        <v>449</v>
      </c>
      <c r="L429" s="3">
        <f>F429</f>
        <v>1207</v>
      </c>
      <c r="M429" s="8" t="str">
        <f>VLOOKUP(A429,'ESO wayshrine names'!$A$3:$B$9992,2,)</f>
        <v>Markarth Wayshrine</v>
      </c>
      <c r="N429" s="3" t="str">
        <f>VLOOKUP(F429,'ESO zone constants'!$A$3:$D$9999,4,FALSE)</f>
        <v>The Reach</v>
      </c>
    </row>
    <row r="430" spans="1:14" x14ac:dyDescent="0.25">
      <c r="A430" s="79">
        <v>450</v>
      </c>
      <c r="B430">
        <v>38</v>
      </c>
      <c r="C430">
        <v>1719</v>
      </c>
      <c r="D430" t="s">
        <v>3161</v>
      </c>
      <c r="E430">
        <v>743</v>
      </c>
      <c r="F430">
        <v>1160</v>
      </c>
      <c r="G430" t="s">
        <v>3161</v>
      </c>
      <c r="H430">
        <v>1</v>
      </c>
      <c r="I430" t="s">
        <v>3197</v>
      </c>
      <c r="J430" s="30" t="str">
        <f>IF(A430&lt;&gt;"",IF(F430&lt;&gt;"",IF(OR(ISNA(A430),ISNA(F430)),"","["&amp;A430&amp;"]="&amp;F430&amp;","),""),"")</f>
        <v>[450]=1160,</v>
      </c>
      <c r="K430" s="3">
        <f>A430</f>
        <v>450</v>
      </c>
      <c r="L430" s="3">
        <f>F430</f>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3161</v>
      </c>
      <c r="E431">
        <v>743</v>
      </c>
      <c r="F431">
        <v>1160</v>
      </c>
      <c r="G431" t="s">
        <v>3161</v>
      </c>
      <c r="H431">
        <v>1</v>
      </c>
      <c r="I431" t="s">
        <v>3198</v>
      </c>
      <c r="J431" s="30" t="str">
        <f>IF(A431&lt;&gt;"",IF(F431&lt;&gt;"",IF(OR(ISNA(A431),ISNA(F431)),"","["&amp;A431&amp;"]="&amp;F431&amp;","),""),"")</f>
        <v>[451]=1160,</v>
      </c>
      <c r="K431" s="3">
        <f>A431</f>
        <v>451</v>
      </c>
      <c r="L431" s="3">
        <f>F431</f>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3161</v>
      </c>
      <c r="E432">
        <v>743</v>
      </c>
      <c r="F432">
        <v>1160</v>
      </c>
      <c r="G432" t="s">
        <v>3161</v>
      </c>
      <c r="H432">
        <v>7</v>
      </c>
      <c r="I432" t="s">
        <v>3199</v>
      </c>
      <c r="J432" s="30" t="str">
        <f>IF(A432&lt;&gt;"",IF(F432&lt;&gt;"",IF(OR(ISNA(A432),ISNA(F432)),"","["&amp;A432&amp;"]="&amp;F432&amp;","),""),"")</f>
        <v>[452]=1160,</v>
      </c>
      <c r="K432" s="3">
        <f>A432</f>
        <v>452</v>
      </c>
      <c r="L432" s="3">
        <f>F432</f>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3161</v>
      </c>
      <c r="E433">
        <v>743</v>
      </c>
      <c r="F433">
        <v>1160</v>
      </c>
      <c r="G433" t="s">
        <v>3161</v>
      </c>
      <c r="H433">
        <v>7</v>
      </c>
      <c r="I433" t="s">
        <v>3200</v>
      </c>
      <c r="J433" s="30" t="str">
        <f>IF(A433&lt;&gt;"",IF(F433&lt;&gt;"",IF(OR(ISNA(A433),ISNA(F433)),"","["&amp;A433&amp;"]="&amp;F433&amp;","),""),"")</f>
        <v>[453]=1160,</v>
      </c>
      <c r="K433" s="3">
        <f>A433</f>
        <v>453</v>
      </c>
      <c r="L433" s="3">
        <f>F433</f>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3201</v>
      </c>
      <c r="J434" s="30" t="str">
        <f>IF(A434&lt;&gt;"",IF(F434&lt;&gt;"",IF(OR(ISNA(A434),ISNA(F434)),"","["&amp;A434&amp;"]="&amp;F434&amp;","),""),"")</f>
        <v>[454]=57,</v>
      </c>
      <c r="K434" s="3">
        <f>A434</f>
        <v>454</v>
      </c>
      <c r="L434" s="3">
        <f>F434</f>
        <v>57</v>
      </c>
      <c r="M434" s="8" t="str">
        <f>VLOOKUP(A434,'ESO wayshrine names'!$A$3:$B$9992,2,)</f>
        <v>Dungeon: The Cauldron</v>
      </c>
      <c r="N434" s="3" t="str">
        <f>VLOOKUP(F434,'ESO zone constants'!$A$3:$D$9999,4,FALSE)</f>
        <v>Deshaan</v>
      </c>
    </row>
    <row r="435" spans="1:14" x14ac:dyDescent="0.25">
      <c r="A435" s="79">
        <v>455</v>
      </c>
      <c r="B435">
        <v>38</v>
      </c>
      <c r="C435">
        <v>1719</v>
      </c>
      <c r="D435" t="s">
        <v>3161</v>
      </c>
      <c r="E435">
        <v>743</v>
      </c>
      <c r="F435">
        <v>1160</v>
      </c>
      <c r="G435" t="s">
        <v>3161</v>
      </c>
      <c r="H435">
        <v>7</v>
      </c>
      <c r="I435" t="s">
        <v>3202</v>
      </c>
      <c r="J435" s="30" t="str">
        <f>IF(A435&lt;&gt;"",IF(F435&lt;&gt;"",IF(OR(ISNA(A435),ISNA(F435)),"","["&amp;A435&amp;"]="&amp;F435&amp;","),""),"")</f>
        <v>[455]=1160,</v>
      </c>
      <c r="K435" s="3">
        <f>A435</f>
        <v>455</v>
      </c>
      <c r="L435" s="3">
        <f>F435</f>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3203</v>
      </c>
      <c r="J436" s="30" t="str">
        <f>IF(A436&lt;&gt;"",IF(F436&lt;&gt;"",IF(OR(ISNA(A436),ISNA(F436)),"","["&amp;A436&amp;"]="&amp;F436&amp;","),""),"")</f>
        <v>[456]=1207,</v>
      </c>
      <c r="K436" s="3">
        <f>A436</f>
        <v>456</v>
      </c>
      <c r="L436" s="3">
        <f>F436</f>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3204</v>
      </c>
      <c r="J437" s="30" t="str">
        <f>IF(A437&lt;&gt;"",IF(F437&lt;&gt;"",IF(OR(ISNA(A437),ISNA(F437)),"","["&amp;A437&amp;"]="&amp;F437&amp;","),""),"")</f>
        <v>[457]=1207,</v>
      </c>
      <c r="K437" s="3">
        <f>A437</f>
        <v>457</v>
      </c>
      <c r="L437" s="3">
        <f>F437</f>
        <v>1207</v>
      </c>
      <c r="M437" s="8" t="str">
        <f>VLOOKUP(A437,'ESO wayshrine names'!$A$3:$B$9992,2,)</f>
        <v>Vateshran Hollows</v>
      </c>
      <c r="N437" s="3" t="str">
        <f>VLOOKUP(F437,'ESO zone constants'!$A$3:$D$9999,4,FALSE)</f>
        <v>The Reach</v>
      </c>
    </row>
    <row r="438" spans="1:14" x14ac:dyDescent="0.25">
      <c r="A438" s="79">
        <v>458</v>
      </c>
      <c r="B438">
        <v>43</v>
      </c>
      <c r="C438">
        <v>1887</v>
      </c>
      <c r="D438" t="s">
        <v>3205</v>
      </c>
      <c r="E438">
        <v>834</v>
      </c>
      <c r="F438">
        <v>1261</v>
      </c>
      <c r="G438" t="s">
        <v>3205</v>
      </c>
      <c r="H438">
        <v>1</v>
      </c>
      <c r="I438" t="s">
        <v>3206</v>
      </c>
      <c r="J438" s="30" t="str">
        <f>IF(A438&lt;&gt;"",IF(F438&lt;&gt;"",IF(OR(ISNA(A438),ISNA(F438)),"","["&amp;A438&amp;"]="&amp;F438&amp;","),""),"")</f>
        <v>[458]=1261,</v>
      </c>
      <c r="K438" s="3">
        <f>A438</f>
        <v>458</v>
      </c>
      <c r="L438" s="3">
        <f>F438</f>
        <v>1261</v>
      </c>
      <c r="M438" s="8" t="str">
        <f>VLOOKUP(A438,'ESO wayshrine names'!$A$3:$B$9992,2,)</f>
        <v>Leyawiin Wayshrine</v>
      </c>
      <c r="N438" s="3" t="str">
        <f>VLOOKUP(F438,'ESO zone constants'!$A$3:$D$9999,4,FALSE)</f>
        <v>Blackwood</v>
      </c>
    </row>
    <row r="439" spans="1:14" x14ac:dyDescent="0.25">
      <c r="A439" s="79">
        <v>459</v>
      </c>
      <c r="B439">
        <v>43</v>
      </c>
      <c r="C439">
        <v>1887</v>
      </c>
      <c r="D439" t="s">
        <v>3205</v>
      </c>
      <c r="E439">
        <v>834</v>
      </c>
      <c r="F439">
        <v>1261</v>
      </c>
      <c r="G439" t="s">
        <v>3205</v>
      </c>
      <c r="H439">
        <v>1</v>
      </c>
      <c r="I439" t="s">
        <v>3207</v>
      </c>
      <c r="J439" s="30" t="str">
        <f>IF(A439&lt;&gt;"",IF(F439&lt;&gt;"",IF(OR(ISNA(A439),ISNA(F439)),"","["&amp;A439&amp;"]="&amp;F439&amp;","),""),"")</f>
        <v>[459]=1261,</v>
      </c>
      <c r="K439" s="3">
        <f>A439</f>
        <v>459</v>
      </c>
      <c r="L439" s="3">
        <f>F439</f>
        <v>1261</v>
      </c>
      <c r="M439" s="8" t="str">
        <f>VLOOKUP(A439,'ESO wayshrine names'!$A$3:$B$9992,2,)</f>
        <v>Gideon Wayshrine</v>
      </c>
      <c r="N439" s="3" t="str">
        <f>VLOOKUP(F439,'ESO zone constants'!$A$3:$D$9999,4,FALSE)</f>
        <v>Blackwood</v>
      </c>
    </row>
    <row r="440" spans="1:14" x14ac:dyDescent="0.25">
      <c r="A440" s="79">
        <v>460</v>
      </c>
      <c r="B440">
        <v>43</v>
      </c>
      <c r="C440">
        <v>1887</v>
      </c>
      <c r="D440" t="s">
        <v>3205</v>
      </c>
      <c r="E440">
        <v>834</v>
      </c>
      <c r="F440">
        <v>1261</v>
      </c>
      <c r="G440" t="s">
        <v>3205</v>
      </c>
      <c r="H440">
        <v>1</v>
      </c>
      <c r="I440" t="s">
        <v>3208</v>
      </c>
      <c r="J440" s="30" t="str">
        <f>IF(A440&lt;&gt;"",IF(F440&lt;&gt;"",IF(OR(ISNA(A440),ISNA(F440)),"","["&amp;A440&amp;"]="&amp;F440&amp;","),""),"")</f>
        <v>[460]=1261,</v>
      </c>
      <c r="K440" s="3">
        <f>A440</f>
        <v>460</v>
      </c>
      <c r="L440" s="3">
        <f>F440</f>
        <v>1261</v>
      </c>
      <c r="M440" s="8" t="str">
        <f>VLOOKUP(A440,'ESO wayshrine names'!$A$3:$B$9992,2,)</f>
        <v>Borderwatch Wayshrine</v>
      </c>
      <c r="N440" s="3" t="str">
        <f>VLOOKUP(F440,'ESO zone constants'!$A$3:$D$9999,4,FALSE)</f>
        <v>Blackwood</v>
      </c>
    </row>
    <row r="441" spans="1:14" x14ac:dyDescent="0.25">
      <c r="A441" s="79">
        <v>461</v>
      </c>
      <c r="B441">
        <v>43</v>
      </c>
      <c r="C441">
        <v>1887</v>
      </c>
      <c r="D441" t="s">
        <v>3205</v>
      </c>
      <c r="E441">
        <v>834</v>
      </c>
      <c r="F441">
        <v>1261</v>
      </c>
      <c r="G441" t="s">
        <v>3205</v>
      </c>
      <c r="H441">
        <v>1</v>
      </c>
      <c r="I441" t="s">
        <v>3209</v>
      </c>
      <c r="J441" s="30" t="str">
        <f>IF(A441&lt;&gt;"",IF(F441&lt;&gt;"",IF(OR(ISNA(A441),ISNA(F441)),"","["&amp;A441&amp;"]="&amp;F441&amp;","),""),"")</f>
        <v>[461]=1261,</v>
      </c>
      <c r="K441" s="3">
        <f>A441</f>
        <v>461</v>
      </c>
      <c r="L441" s="3">
        <f>F441</f>
        <v>1261</v>
      </c>
      <c r="M441" s="8" t="str">
        <f>VLOOKUP(A441,'ESO wayshrine names'!$A$3:$B$9992,2,)</f>
        <v>Fort Redmane Wayshrine</v>
      </c>
      <c r="N441" s="3" t="str">
        <f>VLOOKUP(F441,'ESO zone constants'!$A$3:$D$9999,4,FALSE)</f>
        <v>Blackwood</v>
      </c>
    </row>
    <row r="442" spans="1:14" x14ac:dyDescent="0.25">
      <c r="A442" s="79">
        <v>462</v>
      </c>
      <c r="B442">
        <v>43</v>
      </c>
      <c r="C442">
        <v>1887</v>
      </c>
      <c r="D442" t="s">
        <v>3205</v>
      </c>
      <c r="E442">
        <v>834</v>
      </c>
      <c r="F442">
        <v>1261</v>
      </c>
      <c r="G442" t="s">
        <v>3205</v>
      </c>
      <c r="H442">
        <v>1</v>
      </c>
      <c r="I442" t="s">
        <v>3210</v>
      </c>
      <c r="J442" s="30" t="str">
        <f>IF(A442&lt;&gt;"",IF(F442&lt;&gt;"",IF(OR(ISNA(A442),ISNA(F442)),"","["&amp;A442&amp;"]="&amp;F442&amp;","),""),"")</f>
        <v>[462]=1261,</v>
      </c>
      <c r="K442" s="3">
        <f>A442</f>
        <v>462</v>
      </c>
      <c r="L442" s="3">
        <f>F442</f>
        <v>1261</v>
      </c>
      <c r="M442" s="8" t="str">
        <f>VLOOKUP(A442,'ESO wayshrine names'!$A$3:$B$9992,2,)</f>
        <v>Bloodrun Wayshrine</v>
      </c>
      <c r="N442" s="3" t="str">
        <f>VLOOKUP(F442,'ESO zone constants'!$A$3:$D$9999,4,FALSE)</f>
        <v>Blackwood</v>
      </c>
    </row>
    <row r="443" spans="1:14" x14ac:dyDescent="0.25">
      <c r="A443" s="79">
        <v>463</v>
      </c>
      <c r="B443">
        <v>43</v>
      </c>
      <c r="C443">
        <v>1887</v>
      </c>
      <c r="D443" t="s">
        <v>3205</v>
      </c>
      <c r="E443">
        <v>834</v>
      </c>
      <c r="F443">
        <v>1261</v>
      </c>
      <c r="G443" t="s">
        <v>3205</v>
      </c>
      <c r="H443">
        <v>1</v>
      </c>
      <c r="I443" t="s">
        <v>3211</v>
      </c>
      <c r="J443" s="30" t="str">
        <f>IF(A443&lt;&gt;"",IF(F443&lt;&gt;"",IF(OR(ISNA(A443),ISNA(F443)),"","["&amp;A443&amp;"]="&amp;F443&amp;","),""),"")</f>
        <v>[463]=1261,</v>
      </c>
      <c r="K443" s="3">
        <f>A443</f>
        <v>463</v>
      </c>
      <c r="L443" s="3">
        <f>F443</f>
        <v>1261</v>
      </c>
      <c r="M443" s="8" t="str">
        <f>VLOOKUP(A443,'ESO wayshrine names'!$A$3:$B$9992,2,)</f>
        <v>Blueblood Wayshrine</v>
      </c>
      <c r="N443" s="3" t="str">
        <f>VLOOKUP(F443,'ESO zone constants'!$A$3:$D$9999,4,FALSE)</f>
        <v>Blackwood</v>
      </c>
    </row>
    <row r="444" spans="1:14" x14ac:dyDescent="0.25">
      <c r="A444" s="79">
        <v>464</v>
      </c>
      <c r="B444">
        <v>43</v>
      </c>
      <c r="C444">
        <v>1887</v>
      </c>
      <c r="D444" t="s">
        <v>3205</v>
      </c>
      <c r="E444">
        <v>834</v>
      </c>
      <c r="F444">
        <v>1261</v>
      </c>
      <c r="G444" t="s">
        <v>3205</v>
      </c>
      <c r="H444">
        <v>1</v>
      </c>
      <c r="I444" t="s">
        <v>3212</v>
      </c>
      <c r="J444" s="30" t="str">
        <f>IF(A444&lt;&gt;"",IF(F444&lt;&gt;"",IF(OR(ISNA(A444),ISNA(F444)),"","["&amp;A444&amp;"]="&amp;F444&amp;","),""),"")</f>
        <v>[464]=1261,</v>
      </c>
      <c r="K444" s="3">
        <f>A444</f>
        <v>464</v>
      </c>
      <c r="L444" s="3">
        <f>F444</f>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3213</v>
      </c>
      <c r="J445" s="30" t="str">
        <f>IF(A445&lt;&gt;"",IF(F445&lt;&gt;"",IF(OR(ISNA(A445),ISNA(F445)),"","["&amp;A445&amp;"]="&amp;F445&amp;","),""),"")</f>
        <v>[465]=849,</v>
      </c>
      <c r="K445" s="3">
        <f>A445</f>
        <v>465</v>
      </c>
      <c r="L445" s="3">
        <f>F445</f>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3020</v>
      </c>
      <c r="H446">
        <v>7</v>
      </c>
      <c r="I446" t="s">
        <v>3214</v>
      </c>
      <c r="J446" s="30" t="str">
        <f>IF(A446&lt;&gt;"",IF(F446&lt;&gt;"",IF(OR(ISNA(A446),ISNA(F446)),"","["&amp;A446&amp;"]="&amp;F446&amp;","),""),"")</f>
        <v>[466]=823,</v>
      </c>
      <c r="K446" s="3">
        <f>A446</f>
        <v>466</v>
      </c>
      <c r="L446" s="3">
        <f>F446</f>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3205</v>
      </c>
      <c r="E447">
        <v>834</v>
      </c>
      <c r="F447">
        <v>1261</v>
      </c>
      <c r="G447" t="s">
        <v>3205</v>
      </c>
      <c r="H447">
        <v>1</v>
      </c>
      <c r="I447" t="s">
        <v>3215</v>
      </c>
      <c r="J447" s="30" t="str">
        <f>IF(A447&lt;&gt;"",IF(F447&lt;&gt;"",IF(OR(ISNA(A447),ISNA(F447)),"","["&amp;A447&amp;"]="&amp;F447&amp;","),""),"")</f>
        <v>[467]=1261,</v>
      </c>
      <c r="K447" s="3">
        <f>A447</f>
        <v>467</v>
      </c>
      <c r="L447" s="3">
        <f>F447</f>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3205</v>
      </c>
      <c r="E448">
        <v>834</v>
      </c>
      <c r="F448">
        <v>1261</v>
      </c>
      <c r="G448" t="s">
        <v>3205</v>
      </c>
      <c r="H448">
        <v>3</v>
      </c>
      <c r="I448" t="s">
        <v>3216</v>
      </c>
      <c r="J448" s="30" t="str">
        <f>IF(A448&lt;&gt;"",IF(F448&lt;&gt;"",IF(OR(ISNA(A448),ISNA(F448)),"","["&amp;A448&amp;"]="&amp;F448&amp;","),""),"")</f>
        <v>[468]=1261,</v>
      </c>
      <c r="K448" s="3">
        <f>A448</f>
        <v>468</v>
      </c>
      <c r="L448" s="3">
        <f>F448</f>
        <v>1261</v>
      </c>
      <c r="M448" s="8" t="str">
        <f>VLOOKUP(A448,'ESO wayshrine names'!$A$3:$B$9992,2,)</f>
        <v>Trial: Rockgrove</v>
      </c>
      <c r="N448" s="3" t="str">
        <f>VLOOKUP(F448,'ESO zone constants'!$A$3:$D$9999,4,FALSE)</f>
        <v>Blackwood</v>
      </c>
    </row>
    <row r="449" spans="1:14" x14ac:dyDescent="0.25">
      <c r="A449" s="79">
        <v>469</v>
      </c>
      <c r="B449">
        <v>43</v>
      </c>
      <c r="C449">
        <v>1887</v>
      </c>
      <c r="D449" t="s">
        <v>3205</v>
      </c>
      <c r="E449">
        <v>834</v>
      </c>
      <c r="F449">
        <v>1261</v>
      </c>
      <c r="G449" t="s">
        <v>3205</v>
      </c>
      <c r="H449">
        <v>6</v>
      </c>
      <c r="I449" t="s">
        <v>3217</v>
      </c>
      <c r="J449" s="30" t="str">
        <f>IF(A449&lt;&gt;"",IF(F449&lt;&gt;"",IF(OR(ISNA(A449),ISNA(F449)),"","["&amp;A449&amp;"]="&amp;F449&amp;","),""),"")</f>
        <v>[469]=1261,</v>
      </c>
      <c r="K449" s="3">
        <f>A449</f>
        <v>469</v>
      </c>
      <c r="L449" s="3">
        <f>F449</f>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3218</v>
      </c>
      <c r="J450" s="30" t="str">
        <f>IF(A450&lt;&gt;"",IF(F450&lt;&gt;"",IF(OR(ISNA(A450),ISNA(F450)),"","["&amp;A450&amp;"]="&amp;F450&amp;","),""),"")</f>
        <v>[470]=3,</v>
      </c>
      <c r="K450" s="3">
        <f>A450</f>
        <v>470</v>
      </c>
      <c r="L450" s="3">
        <f>F450</f>
        <v>3</v>
      </c>
      <c r="M450" s="8" t="str">
        <f>VLOOKUP(A450,'ESO wayshrine names'!$A$3:$B$9992,2,)</f>
        <v>Dungeon: Red Petal Bastion</v>
      </c>
      <c r="N450" s="3" t="str">
        <f>VLOOKUP(F450,'ESO zone constants'!$A$3:$D$9999,4,FALSE)</f>
        <v>Glenumbra</v>
      </c>
    </row>
    <row r="451" spans="1:14" x14ac:dyDescent="0.25">
      <c r="A451" s="79">
        <v>471</v>
      </c>
      <c r="B451">
        <v>43</v>
      </c>
      <c r="C451">
        <v>1887</v>
      </c>
      <c r="D451" t="s">
        <v>3205</v>
      </c>
      <c r="E451">
        <v>834</v>
      </c>
      <c r="F451">
        <v>1261</v>
      </c>
      <c r="G451" t="s">
        <v>3205</v>
      </c>
      <c r="H451">
        <v>7</v>
      </c>
      <c r="I451" t="s">
        <v>3219</v>
      </c>
      <c r="J451" s="30" t="str">
        <f>IF(A451&lt;&gt;"",IF(F451&lt;&gt;"",IF(OR(ISNA(A451),ISNA(F451)),"","["&amp;A451&amp;"]="&amp;F451&amp;","),""),"")</f>
        <v>[471]=1261,</v>
      </c>
      <c r="K451" s="3">
        <f>A451</f>
        <v>471</v>
      </c>
      <c r="L451" s="3">
        <f>F451</f>
        <v>1261</v>
      </c>
      <c r="M451" s="8" t="str">
        <f>VLOOKUP(A451,'ESO wayshrine names'!$A$3:$B$9992,2,)</f>
        <v>Pilgrim's Rest</v>
      </c>
      <c r="N451" s="3" t="str">
        <f>VLOOKUP(F451,'ESO zone constants'!$A$3:$D$9999,4,FALSE)</f>
        <v>Blackwood</v>
      </c>
    </row>
    <row r="452" spans="1:14" x14ac:dyDescent="0.25">
      <c r="A452" s="79">
        <v>472</v>
      </c>
      <c r="B452">
        <v>43</v>
      </c>
      <c r="C452">
        <v>1887</v>
      </c>
      <c r="D452" t="s">
        <v>3205</v>
      </c>
      <c r="E452">
        <v>834</v>
      </c>
      <c r="F452">
        <v>1261</v>
      </c>
      <c r="G452" t="s">
        <v>3205</v>
      </c>
      <c r="H452">
        <v>7</v>
      </c>
      <c r="I452" t="s">
        <v>3220</v>
      </c>
      <c r="J452" s="30" t="str">
        <f>IF(A452&lt;&gt;"",IF(F452&lt;&gt;"",IF(OR(ISNA(A452),ISNA(F452)),"","["&amp;A452&amp;"]="&amp;F452&amp;","),""),"")</f>
        <v>[472]=1261,</v>
      </c>
      <c r="K452" s="3">
        <f>A452</f>
        <v>472</v>
      </c>
      <c r="L452" s="3">
        <f>F452</f>
        <v>1261</v>
      </c>
      <c r="M452" s="8" t="str">
        <f>VLOOKUP(A452,'ESO wayshrine names'!$A$3:$B$9992,2,)</f>
        <v>Water's Edge</v>
      </c>
      <c r="N452" s="3" t="str">
        <f>VLOOKUP(F452,'ESO zone constants'!$A$3:$D$9999,4,FALSE)</f>
        <v>Blackwood</v>
      </c>
    </row>
    <row r="453" spans="1:14" x14ac:dyDescent="0.25">
      <c r="A453" s="79">
        <v>473</v>
      </c>
      <c r="B453">
        <v>43</v>
      </c>
      <c r="C453">
        <v>1887</v>
      </c>
      <c r="D453" t="s">
        <v>3205</v>
      </c>
      <c r="E453">
        <v>834</v>
      </c>
      <c r="F453">
        <v>1261</v>
      </c>
      <c r="G453" t="s">
        <v>3205</v>
      </c>
      <c r="H453">
        <v>7</v>
      </c>
      <c r="I453" t="s">
        <v>3221</v>
      </c>
      <c r="J453" s="30" t="str">
        <f>IF(A453&lt;&gt;"",IF(F453&lt;&gt;"",IF(OR(ISNA(A453),ISNA(F453)),"","["&amp;A453&amp;"]="&amp;F453&amp;","),""),"")</f>
        <v>[473]=1261,</v>
      </c>
      <c r="K453" s="3">
        <f>A453</f>
        <v>473</v>
      </c>
      <c r="L453" s="3">
        <f>F453</f>
        <v>1261</v>
      </c>
      <c r="M453" s="8" t="str">
        <f>VLOOKUP(A453,'ESO wayshrine names'!$A$3:$B$9992,2,)</f>
        <v>Pantherfang Chapel</v>
      </c>
      <c r="N453" s="3" t="str">
        <f>VLOOKUP(F453,'ESO zone constants'!$A$3:$D$9999,4,FALSE)</f>
        <v>Blackwood</v>
      </c>
    </row>
    <row r="454" spans="1:14" x14ac:dyDescent="0.25">
      <c r="A454" s="79">
        <v>476</v>
      </c>
      <c r="B454">
        <v>45</v>
      </c>
      <c r="C454">
        <v>2021</v>
      </c>
      <c r="D454" t="s">
        <v>3222</v>
      </c>
      <c r="E454">
        <v>857</v>
      </c>
      <c r="F454">
        <v>1286</v>
      </c>
      <c r="G454" t="s">
        <v>3222</v>
      </c>
      <c r="H454">
        <v>1</v>
      </c>
      <c r="I454" t="s">
        <v>3223</v>
      </c>
      <c r="J454" s="30" t="str">
        <f>IF(A454&lt;&gt;"",IF(F454&lt;&gt;"",IF(OR(ISNA(A454),ISNA(F454)),"","["&amp;A454&amp;"]="&amp;F454&amp;","),""),"")</f>
        <v>[476]=1286,</v>
      </c>
      <c r="K454" s="3">
        <f>A454</f>
        <v>476</v>
      </c>
      <c r="L454" s="3">
        <f>F454</f>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3222</v>
      </c>
      <c r="E455">
        <v>857</v>
      </c>
      <c r="F455">
        <v>1286</v>
      </c>
      <c r="G455" t="s">
        <v>3222</v>
      </c>
      <c r="H455">
        <v>1</v>
      </c>
      <c r="I455" t="s">
        <v>3224</v>
      </c>
      <c r="J455" s="30" t="str">
        <f>IF(A455&lt;&gt;"",IF(F455&lt;&gt;"",IF(OR(ISNA(A455),ISNA(F455)),"","["&amp;A455&amp;"]="&amp;F455&amp;","),""),"")</f>
        <v>[477]=1286,</v>
      </c>
      <c r="K455" s="3">
        <f>A455</f>
        <v>477</v>
      </c>
      <c r="L455" s="3">
        <f>F455</f>
        <v>1286</v>
      </c>
      <c r="M455" s="8" t="str">
        <f>VLOOKUP(A455,'ESO wayshrine names'!$A$3:$B$9992,2,)</f>
        <v>Ardent Hope Wayshrine</v>
      </c>
      <c r="N455" s="3" t="str">
        <f>VLOOKUP(F455,'ESO zone constants'!$A$3:$D$9999,4,FALSE)</f>
        <v>The Deadlands</v>
      </c>
    </row>
    <row r="456" spans="1:14" x14ac:dyDescent="0.25">
      <c r="A456" s="79">
        <v>478</v>
      </c>
      <c r="B456">
        <v>45</v>
      </c>
      <c r="C456">
        <v>2021</v>
      </c>
      <c r="D456" t="s">
        <v>3222</v>
      </c>
      <c r="E456">
        <v>857</v>
      </c>
      <c r="F456">
        <v>1286</v>
      </c>
      <c r="G456" t="s">
        <v>3222</v>
      </c>
      <c r="H456">
        <v>1</v>
      </c>
      <c r="I456" t="s">
        <v>3225</v>
      </c>
      <c r="J456" s="30" t="str">
        <f>IF(A456&lt;&gt;"",IF(F456&lt;&gt;"",IF(OR(ISNA(A456),ISNA(F456)),"","["&amp;A456&amp;"]="&amp;F456&amp;","),""),"")</f>
        <v>[478]=1286,</v>
      </c>
      <c r="K456" s="3">
        <f>A456</f>
        <v>478</v>
      </c>
      <c r="L456" s="3">
        <f>F456</f>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3222</v>
      </c>
      <c r="E457">
        <v>857</v>
      </c>
      <c r="F457">
        <v>1286</v>
      </c>
      <c r="G457" t="s">
        <v>3222</v>
      </c>
      <c r="H457">
        <v>1</v>
      </c>
      <c r="I457" t="s">
        <v>3226</v>
      </c>
      <c r="J457" s="30" t="str">
        <f>IF(A457&lt;&gt;"",IF(F457&lt;&gt;"",IF(OR(ISNA(A457),ISNA(F457)),"","["&amp;A457&amp;"]="&amp;F457&amp;","),""),"")</f>
        <v>[479]=1286,</v>
      </c>
      <c r="K457" s="3">
        <f>A457</f>
        <v>479</v>
      </c>
      <c r="L457" s="3">
        <f>F457</f>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3222</v>
      </c>
      <c r="E458">
        <v>857</v>
      </c>
      <c r="F458">
        <v>1286</v>
      </c>
      <c r="G458" t="s">
        <v>3222</v>
      </c>
      <c r="H458">
        <v>1</v>
      </c>
      <c r="I458" t="s">
        <v>3227</v>
      </c>
      <c r="J458" s="30" t="str">
        <f>IF(A458&lt;&gt;"",IF(F458&lt;&gt;"",IF(OR(ISNA(A458),ISNA(F458)),"","["&amp;A458&amp;"]="&amp;F458&amp;","),""),"")</f>
        <v>[480]=1286,</v>
      </c>
      <c r="K458" s="3">
        <f>A458</f>
        <v>480</v>
      </c>
      <c r="L458" s="3">
        <f>F458</f>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3205</v>
      </c>
      <c r="E459">
        <v>834</v>
      </c>
      <c r="F459">
        <v>1261</v>
      </c>
      <c r="G459" t="s">
        <v>3205</v>
      </c>
      <c r="H459">
        <v>1</v>
      </c>
      <c r="I459" t="s">
        <v>3228</v>
      </c>
      <c r="J459" s="30" t="str">
        <f>IF(A459&lt;&gt;"",IF(F459&lt;&gt;"",IF(OR(ISNA(A459),ISNA(F459)),"","["&amp;A459&amp;"]="&amp;F459&amp;","),""),"")</f>
        <v>[481]=1261,</v>
      </c>
      <c r="K459" s="3">
        <f>A459</f>
        <v>481</v>
      </c>
      <c r="L459" s="3">
        <f>F459</f>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3205</v>
      </c>
      <c r="E460">
        <v>834</v>
      </c>
      <c r="F460">
        <v>1261</v>
      </c>
      <c r="G460" t="s">
        <v>3205</v>
      </c>
      <c r="H460">
        <v>1</v>
      </c>
      <c r="I460" t="s">
        <v>3229</v>
      </c>
      <c r="J460" s="30" t="str">
        <f>IF(A460&lt;&gt;"",IF(F460&lt;&gt;"",IF(OR(ISNA(A460),ISNA(F460)),"","["&amp;A460&amp;"]="&amp;F460&amp;","),""),"")</f>
        <v>[482]=1261,</v>
      </c>
      <c r="K460" s="3">
        <f>A460</f>
        <v>482</v>
      </c>
      <c r="L460" s="3">
        <f>F460</f>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3205</v>
      </c>
      <c r="E461">
        <v>834</v>
      </c>
      <c r="F461">
        <v>1261</v>
      </c>
      <c r="G461" t="s">
        <v>3205</v>
      </c>
      <c r="H461">
        <v>1</v>
      </c>
      <c r="I461" t="s">
        <v>3230</v>
      </c>
      <c r="J461" s="30" t="str">
        <f>IF(A461&lt;&gt;"",IF(F461&lt;&gt;"",IF(OR(ISNA(A461),ISNA(F461)),"","["&amp;A461&amp;"]="&amp;F461&amp;","),""),"")</f>
        <v>[483]=1261,</v>
      </c>
      <c r="K461" s="3">
        <f>A461</f>
        <v>483</v>
      </c>
      <c r="L461" s="3">
        <f>F461</f>
        <v>1261</v>
      </c>
      <c r="M461" s="8" t="str">
        <f>VLOOKUP(A461,'ESO wayshrine names'!$A$3:$B$9992,2,)</f>
        <v>Hutan-Tzel Wayshrine</v>
      </c>
      <c r="N461" s="3" t="str">
        <f>VLOOKUP(F461,'ESO zone constants'!$A$3:$D$9999,4,FALSE)</f>
        <v>Blackwood</v>
      </c>
    </row>
    <row r="462" spans="1:14" x14ac:dyDescent="0.25">
      <c r="A462" s="79">
        <v>484</v>
      </c>
      <c r="B462">
        <v>43</v>
      </c>
      <c r="C462">
        <v>1887</v>
      </c>
      <c r="D462" t="s">
        <v>3205</v>
      </c>
      <c r="E462">
        <v>834</v>
      </c>
      <c r="F462">
        <v>1261</v>
      </c>
      <c r="G462" t="s">
        <v>3205</v>
      </c>
      <c r="H462">
        <v>1</v>
      </c>
      <c r="I462" t="s">
        <v>3231</v>
      </c>
      <c r="J462" s="30" t="str">
        <f>IF(A462&lt;&gt;"",IF(F462&lt;&gt;"",IF(OR(ISNA(A462),ISNA(F462)),"","["&amp;A462&amp;"]="&amp;F462&amp;","),""),"")</f>
        <v>[484]=1261,</v>
      </c>
      <c r="K462" s="3">
        <f>A462</f>
        <v>484</v>
      </c>
      <c r="L462" s="3">
        <f>F462</f>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3232</v>
      </c>
      <c r="J463" s="30" t="str">
        <f>IF(A463&lt;&gt;"",IF(F463&lt;&gt;"",IF(OR(ISNA(A463),ISNA(F463)),"","["&amp;A463&amp;"]="&amp;F463&amp;","),""),"")</f>
        <v>[485]=58,</v>
      </c>
      <c r="K463" s="3">
        <f>A463</f>
        <v>485</v>
      </c>
      <c r="L463" s="3">
        <f>F463</f>
        <v>58</v>
      </c>
      <c r="M463" s="8" t="str">
        <f>VLOOKUP(A463,'ESO wayshrine names'!$A$3:$B$9992,2,)</f>
        <v>Doomchar Plateau</v>
      </c>
      <c r="N463" s="3" t="str">
        <f>VLOOKUP(F463,'ESO zone constants'!$A$3:$D$9999,4,FALSE)</f>
        <v>Malabal Tor</v>
      </c>
    </row>
    <row r="464" spans="1:14" x14ac:dyDescent="0.25">
      <c r="A464" s="79">
        <v>486</v>
      </c>
      <c r="B464">
        <v>43</v>
      </c>
      <c r="C464">
        <v>1887</v>
      </c>
      <c r="D464" t="s">
        <v>3205</v>
      </c>
      <c r="E464">
        <v>834</v>
      </c>
      <c r="F464">
        <v>1261</v>
      </c>
      <c r="G464" t="s">
        <v>3205</v>
      </c>
      <c r="H464">
        <v>7</v>
      </c>
      <c r="I464" t="s">
        <v>3233</v>
      </c>
      <c r="J464" s="30" t="str">
        <f>IF(A464&lt;&gt;"",IF(F464&lt;&gt;"",IF(OR(ISNA(A464),ISNA(F464)),"","["&amp;A464&amp;"]="&amp;F464&amp;","),""),"")</f>
        <v>[486]=1261,</v>
      </c>
      <c r="K464" s="3">
        <f>A464</f>
        <v>486</v>
      </c>
      <c r="L464" s="3">
        <f>F464</f>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IF(A465&lt;&gt;"",IF(F465&lt;&gt;"",IF(OR(ISNA(A465),ISNA(F465)),"","["&amp;A465&amp;"]="&amp;F465&amp;","),""),"")</f>
        <v>[487]=1283,</v>
      </c>
      <c r="K465" s="3">
        <f>A465</f>
        <v>487</v>
      </c>
      <c r="L465" s="3">
        <f>F465</f>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3234</v>
      </c>
      <c r="J466" s="30" t="str">
        <f>IF(A466&lt;&gt;"",IF(F466&lt;&gt;"",IF(OR(ISNA(A466),ISNA(F466)),"","["&amp;A466&amp;"]="&amp;F466&amp;","),""),"")</f>
        <v>[489]=1283,</v>
      </c>
      <c r="K466" s="3">
        <f>A466</f>
        <v>489</v>
      </c>
      <c r="L466" s="3">
        <f>F466</f>
        <v>1283</v>
      </c>
      <c r="M466" s="8" t="str">
        <f>VLOOKUP(A466,'ESO wayshrine names'!$A$3:$B$9992,2,)</f>
        <v>The Shambles Wayshrine</v>
      </c>
      <c r="N466" s="3" t="str">
        <f>VLOOKUP(F466,'ESO zone constants'!$A$3:$D$9999,4,FALSE)</f>
        <v>The Shambles</v>
      </c>
    </row>
    <row r="467" spans="1:14" x14ac:dyDescent="0.25">
      <c r="A467" s="79">
        <v>490</v>
      </c>
      <c r="B467">
        <v>45</v>
      </c>
      <c r="C467">
        <v>2021</v>
      </c>
      <c r="D467" t="s">
        <v>3222</v>
      </c>
      <c r="E467">
        <v>857</v>
      </c>
      <c r="F467">
        <v>1286</v>
      </c>
      <c r="G467" t="s">
        <v>3222</v>
      </c>
      <c r="H467">
        <v>1</v>
      </c>
      <c r="I467" t="s">
        <v>3235</v>
      </c>
      <c r="J467" s="30" t="str">
        <f>IF(A467&lt;&gt;"",IF(F467&lt;&gt;"",IF(OR(ISNA(A467),ISNA(F467)),"","["&amp;A467&amp;"]="&amp;F467&amp;","),""),"")</f>
        <v>[490]=1286,</v>
      </c>
      <c r="K467" s="3">
        <f>A467</f>
        <v>490</v>
      </c>
      <c r="L467" s="3">
        <f>F467</f>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3222</v>
      </c>
      <c r="E468">
        <v>857</v>
      </c>
      <c r="F468">
        <v>1286</v>
      </c>
      <c r="G468" t="s">
        <v>3222</v>
      </c>
      <c r="H468">
        <v>1</v>
      </c>
      <c r="I468" t="s">
        <v>3236</v>
      </c>
      <c r="J468" s="30" t="str">
        <f>IF(A468&lt;&gt;"",IF(F468&lt;&gt;"",IF(OR(ISNA(A468),ISNA(F468)),"","["&amp;A468&amp;"]="&amp;F468&amp;","),""),"")</f>
        <v>[491]=1286,</v>
      </c>
      <c r="K468" s="3">
        <f>A468</f>
        <v>491</v>
      </c>
      <c r="L468" s="3">
        <f>F468</f>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IF(A469&lt;&gt;"",IF(F469&lt;&gt;"",IF(OR(ISNA(A469),ISNA(F469)),"","["&amp;A469&amp;"]="&amp;F469&amp;","),""),"")</f>
        <v>[493]=1283,</v>
      </c>
      <c r="K469" s="3">
        <f>A469</f>
        <v>493</v>
      </c>
      <c r="L469" s="3">
        <f>F469</f>
        <v>1283</v>
      </c>
      <c r="M469" s="8" t="str">
        <f>VLOOKUP(A469,'ESO wayshrine names'!$A$3:$B$9992,2,)</f>
        <v>Fargrave Wayshrine</v>
      </c>
      <c r="N469" s="3" t="str">
        <f>VLOOKUP(F469,'ESO zone constants'!$A$3:$D$9999,4,FALSE)</f>
        <v>The Shambles</v>
      </c>
    </row>
    <row r="470" spans="1:14" x14ac:dyDescent="0.25">
      <c r="A470" s="79">
        <v>494</v>
      </c>
      <c r="B470">
        <v>45</v>
      </c>
      <c r="C470">
        <v>2021</v>
      </c>
      <c r="D470" t="s">
        <v>3222</v>
      </c>
      <c r="E470">
        <v>857</v>
      </c>
      <c r="F470">
        <v>1286</v>
      </c>
      <c r="G470" t="s">
        <v>3222</v>
      </c>
      <c r="H470">
        <v>1</v>
      </c>
      <c r="I470" t="s">
        <v>3237</v>
      </c>
      <c r="J470" s="30" t="str">
        <f>IF(A470&lt;&gt;"",IF(F470&lt;&gt;"",IF(OR(ISNA(A470),ISNA(F470)),"","["&amp;A470&amp;"]="&amp;F470&amp;","),""),"")</f>
        <v>[494]=1286,</v>
      </c>
      <c r="K470" s="3">
        <f>A470</f>
        <v>494</v>
      </c>
      <c r="L470" s="3">
        <f>F470</f>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IF(A471&lt;&gt;"",IF(F471&lt;&gt;"",IF(OR(ISNA(A471),ISNA(F471)),"","["&amp;A471&amp;"]="&amp;F471&amp;","),""),"")</f>
        <v>[495]=1283,</v>
      </c>
      <c r="K471" s="3">
        <f>A471</f>
        <v>495</v>
      </c>
      <c r="L471" s="3">
        <f>F471</f>
        <v>1283</v>
      </c>
      <c r="M471" s="8" t="str">
        <f>VLOOKUP(A471,'ESO wayshrine names'!$A$3:$B$9992,2,)</f>
        <v>Ossa Accentium</v>
      </c>
      <c r="N471" s="3" t="str">
        <f>VLOOKUP(F471,'ESO zone constants'!$A$3:$D$9999,4,FALSE)</f>
        <v>The Shambles</v>
      </c>
    </row>
    <row r="472" spans="1:14" x14ac:dyDescent="0.25">
      <c r="A472" s="79">
        <v>496</v>
      </c>
      <c r="B472">
        <v>45</v>
      </c>
      <c r="C472">
        <v>2021</v>
      </c>
      <c r="D472" t="s">
        <v>3222</v>
      </c>
      <c r="E472">
        <v>857</v>
      </c>
      <c r="F472">
        <v>1286</v>
      </c>
      <c r="G472" t="s">
        <v>3222</v>
      </c>
      <c r="H472">
        <v>7</v>
      </c>
      <c r="I472" t="s">
        <v>3238</v>
      </c>
      <c r="J472" s="30" t="str">
        <f>IF(A472&lt;&gt;"",IF(F472&lt;&gt;"",IF(OR(ISNA(A472),ISNA(F472)),"","["&amp;A472&amp;"]="&amp;F472&amp;","),""),"")</f>
        <v>[496]=1286,</v>
      </c>
      <c r="K472" s="3">
        <f>A472</f>
        <v>496</v>
      </c>
      <c r="L472" s="3">
        <f>F472</f>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3239</v>
      </c>
      <c r="J473" s="30" t="str">
        <f>IF(A473&lt;&gt;"",IF(F473&lt;&gt;"",IF(OR(ISNA(A473),ISNA(F473)),"","["&amp;A473&amp;"]="&amp;F473&amp;","),""),"")</f>
        <v>[497]=1011,</v>
      </c>
      <c r="K473" s="3">
        <f>A473</f>
        <v>497</v>
      </c>
      <c r="L473" s="3">
        <f>F473</f>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3240</v>
      </c>
      <c r="J474" s="30" t="str">
        <f>IF(A474&lt;&gt;"",IF(F474&lt;&gt;"",IF(OR(ISNA(A474),ISNA(F474)),"","["&amp;A474&amp;"]="&amp;F474&amp;","),""),"")</f>
        <v>[498]=20,</v>
      </c>
      <c r="K474" s="3">
        <f>A474</f>
        <v>498</v>
      </c>
      <c r="L474" s="3">
        <f>F474</f>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3241</v>
      </c>
      <c r="J475" s="30" t="str">
        <f>IF(A475&lt;&gt;"",IF(F475&lt;&gt;"",IF(OR(ISNA(A475),ISNA(F475)),"","["&amp;A475&amp;"]="&amp;F475&amp;","),""),"")</f>
        <v>[499]=535,</v>
      </c>
      <c r="K475" s="3">
        <f>A475</f>
        <v>499</v>
      </c>
      <c r="L475" s="3">
        <f>F475</f>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N479">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5" t="s">
        <v>2309</v>
      </c>
      <c r="B1" s="105"/>
      <c r="C1" s="105"/>
      <c r="D1" s="105"/>
      <c r="E1" s="105"/>
      <c r="F1" s="105"/>
      <c r="G1" s="105"/>
      <c r="H1" s="105"/>
      <c r="I1" s="105"/>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2330</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2460</v>
      </c>
      <c r="F33" t="s">
        <v>2760</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2394</v>
      </c>
      <c r="F34" t="s">
        <v>2313</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2349</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2345</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2339</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2348</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2342</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2336</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2335</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2338</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2344</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2346</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2347</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2343</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2340</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2341</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2395</v>
      </c>
      <c r="F51" t="s">
        <v>2314</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2354</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2366</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2367</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2362</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2350</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2352</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2358</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2355</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2359</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2361</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2364</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2353</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1488</v>
      </c>
      <c r="F64" t="s">
        <v>2356</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1487</v>
      </c>
      <c r="F65" t="s">
        <v>2360</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1652</v>
      </c>
      <c r="F66" t="s">
        <v>2351</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1651</v>
      </c>
      <c r="F67" t="s">
        <v>2365</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1811</v>
      </c>
      <c r="F68" t="s">
        <v>2357</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1816</v>
      </c>
      <c r="F69" t="s">
        <v>2363</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2408</v>
      </c>
      <c r="F70" t="s">
        <v>2427</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2409</v>
      </c>
      <c r="F71" t="s">
        <v>2428</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2735</v>
      </c>
      <c r="F72" t="s">
        <v>2735</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2747</v>
      </c>
      <c r="F73" t="s">
        <v>2734</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3" t="e">
        <f>VLOOKUP(E74,'ESO zone constants'!$D$3:$H$10001,5,FALSE)</f>
        <v>#N/A</v>
      </c>
      <c r="E74" t="s">
        <v>2396</v>
      </c>
      <c r="F74" t="s">
        <v>2315</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2369</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2375</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2372</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2370</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2368</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2374</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1346</v>
      </c>
      <c r="F82" t="s">
        <v>2373</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1714</v>
      </c>
      <c r="F83" t="s">
        <v>2371</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3" t="e">
        <f>VLOOKUP(E84,'ESO zone constants'!$D$3:$H$10001,5,FALSE)</f>
        <v>#N/A</v>
      </c>
      <c r="E84" t="s">
        <v>2397</v>
      </c>
      <c r="F84" t="s">
        <v>2316</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2376</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2378</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2379</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2222</v>
      </c>
      <c r="F88" t="s">
        <v>2377</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3" t="e">
        <f>VLOOKUP(E89,'ESO zone constants'!$D$3:$H$10001,5,FALSE)</f>
        <v>#N/A</v>
      </c>
      <c r="E89" t="s">
        <v>2317</v>
      </c>
      <c r="F89" t="s">
        <v>2317</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2380</v>
      </c>
      <c r="G91" t="str">
        <f t="shared" si="12"/>
        <v/>
      </c>
      <c r="H91" t="str">
        <f t="shared" si="13"/>
        <v/>
      </c>
      <c r="I91" t="str">
        <f t="shared" si="14"/>
        <v/>
      </c>
      <c r="J91" s="30" t="str">
        <f t="shared" si="15"/>
        <v>{ parentCategory=9, category=84, zoneIds={584}},--Imperial City</v>
      </c>
    </row>
    <row r="92" spans="1:10" x14ac:dyDescent="0.25">
      <c r="A92">
        <v>9</v>
      </c>
      <c r="B92">
        <v>85</v>
      </c>
      <c r="E92" t="s">
        <v>2389</v>
      </c>
      <c r="F92" t="s">
        <v>2381</v>
      </c>
      <c r="G92" t="str">
        <f t="shared" si="12"/>
        <v/>
      </c>
      <c r="H92" t="str">
        <f t="shared" si="13"/>
        <v/>
      </c>
      <c r="I92" t="str">
        <f t="shared" si="14"/>
        <v/>
      </c>
      <c r="J92" s="30" t="str">
        <f t="shared" si="15"/>
        <v>{ parentCategory=9, category=85},--Battlegrounds</v>
      </c>
    </row>
    <row r="93" spans="1:10" x14ac:dyDescent="0.25">
      <c r="A93">
        <v>10</v>
      </c>
      <c r="B93">
        <v>10</v>
      </c>
      <c r="C93" t="str">
        <f>IF(A93=B93,"X","")</f>
        <v>X</v>
      </c>
      <c r="D93" s="73" t="e">
        <f>VLOOKUP(E93,'ESO zone constants'!$D$3:$H$10001,5,FALSE)</f>
        <v>#N/A</v>
      </c>
      <c r="E93" t="s">
        <v>2398</v>
      </c>
      <c r="F93" t="s">
        <v>2318</v>
      </c>
      <c r="G93" t="str">
        <f t="shared" si="12"/>
        <v/>
      </c>
      <c r="H93" t="str">
        <f t="shared" si="13"/>
        <v/>
      </c>
      <c r="I93" t="str">
        <f t="shared" si="14"/>
        <v/>
      </c>
      <c r="J93" s="30" t="str">
        <f t="shared" si="15"/>
        <v>--Miscellaneous</v>
      </c>
    </row>
    <row r="94" spans="1:10" x14ac:dyDescent="0.25">
      <c r="A94">
        <v>10</v>
      </c>
      <c r="B94">
        <v>26</v>
      </c>
      <c r="E94" t="s">
        <v>2399</v>
      </c>
      <c r="F94" t="s">
        <v>2385</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2383</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2384</v>
      </c>
      <c r="G96" t="str">
        <f t="shared" si="12"/>
        <v/>
      </c>
      <c r="H96" t="str">
        <f t="shared" si="13"/>
        <v/>
      </c>
      <c r="I96" t="str">
        <f t="shared" si="14"/>
        <v/>
      </c>
      <c r="J96" s="30" t="str">
        <f t="shared" si="15"/>
        <v>{ parentCategory=10, category=28, zoneIds={888}},--Craglorn</v>
      </c>
    </row>
    <row r="97" spans="1:10" x14ac:dyDescent="0.25">
      <c r="A97">
        <v>10</v>
      </c>
      <c r="B97">
        <v>86</v>
      </c>
      <c r="E97" t="s">
        <v>1804</v>
      </c>
      <c r="F97" t="s">
        <v>2382</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1"/>
  <sheetViews>
    <sheetView topLeftCell="F1" workbookViewId="0">
      <pane ySplit="2" topLeftCell="A3" activePane="bottomLeft" state="frozen"/>
      <selection pane="bottomLeft" activeCell="I16" sqref="I1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8" customFormat="1" x14ac:dyDescent="0.25">
      <c r="A1" s="106" t="s">
        <v>1734</v>
      </c>
      <c r="B1" s="107"/>
      <c r="C1" s="107"/>
      <c r="D1" s="107"/>
      <c r="E1" s="107"/>
      <c r="F1" s="107"/>
      <c r="G1" s="107"/>
      <c r="H1" s="107"/>
      <c r="I1" s="107"/>
      <c r="J1" s="107"/>
      <c r="K1" s="107"/>
      <c r="L1" s="107"/>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3276</v>
      </c>
      <c r="J22">
        <v>19</v>
      </c>
      <c r="K22" s="34" t="s">
        <v>3275</v>
      </c>
      <c r="L22" s="34" t="s">
        <v>3277</v>
      </c>
    </row>
    <row r="23" spans="1:12" x14ac:dyDescent="0.25">
      <c r="A23" s="3">
        <v>19</v>
      </c>
      <c r="B23" t="s">
        <v>1808</v>
      </c>
      <c r="C23" t="s">
        <v>1809</v>
      </c>
      <c r="H23">
        <v>20</v>
      </c>
      <c r="I23" s="3" t="s">
        <v>3280</v>
      </c>
      <c r="J23">
        <v>20</v>
      </c>
      <c r="K23" s="34" t="s">
        <v>3282</v>
      </c>
      <c r="L23" s="34" t="s">
        <v>3281</v>
      </c>
    </row>
    <row r="24" spans="1:12" x14ac:dyDescent="0.25">
      <c r="A24" s="3">
        <v>20</v>
      </c>
      <c r="B24" t="s">
        <v>2175</v>
      </c>
      <c r="C24" t="s">
        <v>2176</v>
      </c>
      <c r="H24">
        <v>21</v>
      </c>
      <c r="I24" s="3" t="s">
        <v>3321</v>
      </c>
      <c r="J24">
        <v>21</v>
      </c>
      <c r="K24" t="s">
        <v>3322</v>
      </c>
      <c r="L24" s="34" t="s">
        <v>3363</v>
      </c>
    </row>
    <row r="25" spans="1:12" x14ac:dyDescent="0.25">
      <c r="A25" s="3">
        <v>21</v>
      </c>
      <c r="B25" t="s">
        <v>2403</v>
      </c>
      <c r="C25" t="s">
        <v>2404</v>
      </c>
      <c r="H25">
        <v>22</v>
      </c>
      <c r="I25" s="3" t="s">
        <v>3292</v>
      </c>
      <c r="J25">
        <v>22</v>
      </c>
      <c r="K25" s="34" t="s">
        <v>3293</v>
      </c>
      <c r="L25" s="34" t="s">
        <v>3294</v>
      </c>
    </row>
    <row r="26" spans="1:12" x14ac:dyDescent="0.25">
      <c r="A26" s="3">
        <v>22</v>
      </c>
      <c r="B26" t="s">
        <v>2401</v>
      </c>
      <c r="C26" t="s">
        <v>2402</v>
      </c>
      <c r="H26">
        <v>23</v>
      </c>
      <c r="I26" s="3" t="s">
        <v>3295</v>
      </c>
      <c r="J26">
        <v>23</v>
      </c>
      <c r="K26" s="34" t="s">
        <v>3296</v>
      </c>
      <c r="L26" s="34" t="s">
        <v>3297</v>
      </c>
    </row>
    <row r="27" spans="1:12" x14ac:dyDescent="0.25">
      <c r="A27" s="3">
        <v>23</v>
      </c>
      <c r="B27" t="s">
        <v>2547</v>
      </c>
      <c r="C27" t="s">
        <v>2548</v>
      </c>
      <c r="H27">
        <v>24</v>
      </c>
      <c r="I27" s="3" t="s">
        <v>3300</v>
      </c>
      <c r="J27">
        <v>24</v>
      </c>
      <c r="K27" s="34" t="s">
        <v>3301</v>
      </c>
      <c r="L27" s="34" t="s">
        <v>3302</v>
      </c>
    </row>
    <row r="28" spans="1:12" x14ac:dyDescent="0.25">
      <c r="A28" s="3">
        <v>24</v>
      </c>
      <c r="B28" t="s">
        <v>2676</v>
      </c>
      <c r="C28" t="s">
        <v>2460</v>
      </c>
      <c r="H28">
        <v>25</v>
      </c>
      <c r="I28" s="3" t="s">
        <v>3306</v>
      </c>
      <c r="J28">
        <v>25</v>
      </c>
      <c r="K28" s="34" t="s">
        <v>3307</v>
      </c>
      <c r="L28" s="34" t="s">
        <v>3308</v>
      </c>
    </row>
    <row r="29" spans="1:12" x14ac:dyDescent="0.25">
      <c r="A29" s="3">
        <v>25</v>
      </c>
      <c r="B29" t="s">
        <v>2732</v>
      </c>
      <c r="C29" t="s">
        <v>2733</v>
      </c>
      <c r="H29">
        <v>26</v>
      </c>
      <c r="I29" s="3" t="s">
        <v>3352</v>
      </c>
      <c r="J29">
        <v>26</v>
      </c>
      <c r="K29" t="s">
        <v>3353</v>
      </c>
      <c r="L29" s="34" t="s">
        <v>3354</v>
      </c>
    </row>
    <row r="30" spans="1:12" x14ac:dyDescent="0.25">
      <c r="A30" s="3">
        <v>25</v>
      </c>
      <c r="B30" s="49" t="s">
        <v>1678</v>
      </c>
      <c r="C30" s="49" t="s">
        <v>2432</v>
      </c>
      <c r="H30">
        <v>27</v>
      </c>
      <c r="I30" s="3" t="s">
        <v>3355</v>
      </c>
      <c r="J30">
        <v>27</v>
      </c>
      <c r="K30" s="34" t="s">
        <v>3356</v>
      </c>
      <c r="L30" s="34" t="s">
        <v>3357</v>
      </c>
    </row>
    <row r="31" spans="1:12" x14ac:dyDescent="0.25">
      <c r="H31">
        <v>27</v>
      </c>
      <c r="I31" s="53" t="s">
        <v>1585</v>
      </c>
      <c r="J31">
        <v>27</v>
      </c>
      <c r="K31" t="s">
        <v>1810</v>
      </c>
      <c r="L31"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0" customFormat="1" ht="35.25" customHeight="1" x14ac:dyDescent="0.25">
      <c r="A1" s="109" t="s">
        <v>2754</v>
      </c>
    </row>
    <row r="2" spans="1:10" s="88" customFormat="1" ht="21" customHeight="1" x14ac:dyDescent="0.25">
      <c r="A2" s="89" t="s">
        <v>3242</v>
      </c>
      <c r="B2" s="89" t="s">
        <v>3243</v>
      </c>
      <c r="C2" s="89" t="s">
        <v>3244</v>
      </c>
      <c r="D2" s="89" t="s">
        <v>3245</v>
      </c>
      <c r="E2" s="89" t="s">
        <v>3246</v>
      </c>
      <c r="F2" s="89" t="s">
        <v>3247</v>
      </c>
      <c r="G2" s="89" t="s">
        <v>3248</v>
      </c>
      <c r="H2" s="89" t="s">
        <v>3249</v>
      </c>
      <c r="I2" s="89" t="s">
        <v>3250</v>
      </c>
      <c r="J2" s="89"/>
    </row>
    <row r="3" spans="1:10" x14ac:dyDescent="0.25">
      <c r="A3" s="77">
        <v>1</v>
      </c>
      <c r="B3">
        <v>2</v>
      </c>
      <c r="C3">
        <v>1</v>
      </c>
      <c r="D3" t="s">
        <v>103</v>
      </c>
      <c r="E3">
        <v>2</v>
      </c>
      <c r="F3">
        <v>3</v>
      </c>
      <c r="G3" t="s">
        <v>103</v>
      </c>
      <c r="H3">
        <v>1</v>
      </c>
      <c r="I3" t="s">
        <v>2824</v>
      </c>
    </row>
    <row r="4" spans="1:10" x14ac:dyDescent="0.25">
      <c r="A4" s="77">
        <v>2</v>
      </c>
      <c r="B4">
        <v>2</v>
      </c>
      <c r="C4">
        <v>1</v>
      </c>
      <c r="D4" t="s">
        <v>103</v>
      </c>
      <c r="E4">
        <v>2</v>
      </c>
      <c r="F4">
        <v>3</v>
      </c>
      <c r="G4" t="s">
        <v>103</v>
      </c>
      <c r="H4">
        <v>1</v>
      </c>
      <c r="I4" t="s">
        <v>2825</v>
      </c>
    </row>
    <row r="5" spans="1:10" x14ac:dyDescent="0.25">
      <c r="A5" s="77">
        <v>3</v>
      </c>
      <c r="B5">
        <v>2</v>
      </c>
      <c r="C5">
        <v>1</v>
      </c>
      <c r="D5" t="s">
        <v>103</v>
      </c>
      <c r="E5">
        <v>2</v>
      </c>
      <c r="F5">
        <v>3</v>
      </c>
      <c r="G5" t="s">
        <v>103</v>
      </c>
      <c r="H5">
        <v>1</v>
      </c>
      <c r="I5" t="s">
        <v>2826</v>
      </c>
    </row>
    <row r="6" spans="1:10" x14ac:dyDescent="0.25">
      <c r="A6" s="77">
        <v>4</v>
      </c>
      <c r="B6">
        <v>2</v>
      </c>
      <c r="C6">
        <v>1</v>
      </c>
      <c r="D6" t="s">
        <v>103</v>
      </c>
      <c r="E6">
        <v>2</v>
      </c>
      <c r="F6">
        <v>3</v>
      </c>
      <c r="G6" t="s">
        <v>103</v>
      </c>
      <c r="H6">
        <v>1</v>
      </c>
      <c r="I6" t="s">
        <v>2827</v>
      </c>
    </row>
    <row r="7" spans="1:10" x14ac:dyDescent="0.25">
      <c r="A7" s="77">
        <v>5</v>
      </c>
      <c r="B7">
        <v>2</v>
      </c>
      <c r="C7">
        <v>1</v>
      </c>
      <c r="D7" t="s">
        <v>103</v>
      </c>
      <c r="E7">
        <v>2</v>
      </c>
      <c r="F7">
        <v>3</v>
      </c>
      <c r="G7" t="s">
        <v>103</v>
      </c>
      <c r="H7">
        <v>1</v>
      </c>
      <c r="I7" t="s">
        <v>2828</v>
      </c>
    </row>
    <row r="8" spans="1:10" x14ac:dyDescent="0.25">
      <c r="A8" s="77">
        <v>6</v>
      </c>
      <c r="B8">
        <v>2</v>
      </c>
      <c r="C8">
        <v>1</v>
      </c>
      <c r="D8" t="s">
        <v>103</v>
      </c>
      <c r="E8">
        <v>2</v>
      </c>
      <c r="F8">
        <v>3</v>
      </c>
      <c r="G8" t="s">
        <v>103</v>
      </c>
      <c r="H8">
        <v>1</v>
      </c>
      <c r="I8" t="s">
        <v>2829</v>
      </c>
    </row>
    <row r="9" spans="1:10" x14ac:dyDescent="0.25">
      <c r="A9" s="77">
        <v>7</v>
      </c>
      <c r="B9">
        <v>2</v>
      </c>
      <c r="C9">
        <v>1</v>
      </c>
      <c r="D9" t="s">
        <v>103</v>
      </c>
      <c r="E9">
        <v>2</v>
      </c>
      <c r="F9">
        <v>3</v>
      </c>
      <c r="G9" t="s">
        <v>103</v>
      </c>
      <c r="H9">
        <v>1</v>
      </c>
      <c r="I9" t="s">
        <v>2830</v>
      </c>
    </row>
    <row r="10" spans="1:10" x14ac:dyDescent="0.25">
      <c r="A10" s="77">
        <v>8</v>
      </c>
      <c r="B10">
        <v>2</v>
      </c>
      <c r="C10">
        <v>1</v>
      </c>
      <c r="D10" t="s">
        <v>103</v>
      </c>
      <c r="E10">
        <v>2</v>
      </c>
      <c r="F10">
        <v>3</v>
      </c>
      <c r="G10" t="s">
        <v>103</v>
      </c>
      <c r="H10">
        <v>1</v>
      </c>
      <c r="I10" t="s">
        <v>2831</v>
      </c>
    </row>
    <row r="11" spans="1:10" x14ac:dyDescent="0.25">
      <c r="A11" s="77">
        <v>9</v>
      </c>
      <c r="B11">
        <v>3</v>
      </c>
      <c r="C11">
        <v>10</v>
      </c>
      <c r="D11" t="s">
        <v>2320</v>
      </c>
      <c r="E11">
        <v>5</v>
      </c>
      <c r="F11">
        <v>20</v>
      </c>
      <c r="G11" t="s">
        <v>2320</v>
      </c>
      <c r="H11">
        <v>1</v>
      </c>
      <c r="I11" t="s">
        <v>2832</v>
      </c>
    </row>
    <row r="12" spans="1:10" x14ac:dyDescent="0.25">
      <c r="A12" s="77">
        <v>10</v>
      </c>
      <c r="B12">
        <v>3</v>
      </c>
      <c r="C12">
        <v>10</v>
      </c>
      <c r="D12" t="s">
        <v>2320</v>
      </c>
      <c r="E12">
        <v>5</v>
      </c>
      <c r="F12">
        <v>20</v>
      </c>
      <c r="G12" t="s">
        <v>2320</v>
      </c>
      <c r="H12">
        <v>1</v>
      </c>
      <c r="I12" t="s">
        <v>2833</v>
      </c>
    </row>
    <row r="13" spans="1:10" x14ac:dyDescent="0.25">
      <c r="A13" s="77">
        <v>11</v>
      </c>
      <c r="B13">
        <v>3</v>
      </c>
      <c r="C13">
        <v>10</v>
      </c>
      <c r="D13" t="s">
        <v>2320</v>
      </c>
      <c r="E13">
        <v>5</v>
      </c>
      <c r="F13">
        <v>20</v>
      </c>
      <c r="G13" t="s">
        <v>2320</v>
      </c>
      <c r="H13">
        <v>1</v>
      </c>
      <c r="I13" t="s">
        <v>2834</v>
      </c>
    </row>
    <row r="14" spans="1:10" x14ac:dyDescent="0.25">
      <c r="A14" s="77">
        <v>12</v>
      </c>
      <c r="B14">
        <v>3</v>
      </c>
      <c r="C14">
        <v>10</v>
      </c>
      <c r="D14" t="s">
        <v>2320</v>
      </c>
      <c r="E14">
        <v>5</v>
      </c>
      <c r="F14">
        <v>20</v>
      </c>
      <c r="G14" t="s">
        <v>2320</v>
      </c>
      <c r="H14">
        <v>1</v>
      </c>
      <c r="I14" t="s">
        <v>2835</v>
      </c>
    </row>
    <row r="15" spans="1:10" x14ac:dyDescent="0.25">
      <c r="A15" s="77">
        <v>13</v>
      </c>
      <c r="B15">
        <v>3</v>
      </c>
      <c r="C15">
        <v>10</v>
      </c>
      <c r="D15" t="s">
        <v>2320</v>
      </c>
      <c r="E15">
        <v>5</v>
      </c>
      <c r="F15">
        <v>20</v>
      </c>
      <c r="G15" t="s">
        <v>2320</v>
      </c>
      <c r="H15">
        <v>1</v>
      </c>
      <c r="I15" t="s">
        <v>2836</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2837</v>
      </c>
    </row>
    <row r="23" spans="1:9" x14ac:dyDescent="0.25">
      <c r="A23" s="77">
        <v>21</v>
      </c>
      <c r="B23">
        <v>7</v>
      </c>
      <c r="C23">
        <v>9</v>
      </c>
      <c r="D23" t="s">
        <v>2303</v>
      </c>
      <c r="E23">
        <v>180</v>
      </c>
      <c r="F23">
        <v>383</v>
      </c>
      <c r="G23" t="s">
        <v>2303</v>
      </c>
      <c r="H23">
        <v>1</v>
      </c>
      <c r="I23" t="s">
        <v>2838</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2839</v>
      </c>
    </row>
    <row r="27" spans="1:9" x14ac:dyDescent="0.25">
      <c r="A27" s="77">
        <v>25</v>
      </c>
      <c r="B27">
        <v>10</v>
      </c>
      <c r="C27">
        <v>13</v>
      </c>
      <c r="D27" t="s">
        <v>107</v>
      </c>
      <c r="E27">
        <v>10</v>
      </c>
      <c r="F27">
        <v>57</v>
      </c>
      <c r="G27" t="s">
        <v>107</v>
      </c>
      <c r="H27">
        <v>1</v>
      </c>
      <c r="I27" t="s">
        <v>2840</v>
      </c>
    </row>
    <row r="28" spans="1:9" x14ac:dyDescent="0.25">
      <c r="A28" s="77">
        <v>26</v>
      </c>
      <c r="B28">
        <v>10</v>
      </c>
      <c r="C28">
        <v>13</v>
      </c>
      <c r="D28" t="s">
        <v>107</v>
      </c>
      <c r="E28">
        <v>10</v>
      </c>
      <c r="F28">
        <v>57</v>
      </c>
      <c r="G28" t="s">
        <v>107</v>
      </c>
      <c r="H28">
        <v>1</v>
      </c>
      <c r="I28" t="s">
        <v>2841</v>
      </c>
    </row>
    <row r="29" spans="1:9" x14ac:dyDescent="0.25">
      <c r="A29" s="77">
        <v>27</v>
      </c>
      <c r="B29">
        <v>10</v>
      </c>
      <c r="C29">
        <v>13</v>
      </c>
      <c r="D29" t="s">
        <v>107</v>
      </c>
      <c r="E29">
        <v>10</v>
      </c>
      <c r="F29">
        <v>57</v>
      </c>
      <c r="G29" t="s">
        <v>107</v>
      </c>
      <c r="H29">
        <v>1</v>
      </c>
      <c r="I29" t="s">
        <v>2842</v>
      </c>
    </row>
    <row r="30" spans="1:9" x14ac:dyDescent="0.25">
      <c r="A30" s="77">
        <v>28</v>
      </c>
      <c r="B30">
        <v>10</v>
      </c>
      <c r="C30">
        <v>13</v>
      </c>
      <c r="D30" t="s">
        <v>107</v>
      </c>
      <c r="E30">
        <v>10</v>
      </c>
      <c r="F30">
        <v>57</v>
      </c>
      <c r="G30" t="s">
        <v>107</v>
      </c>
      <c r="H30">
        <v>1</v>
      </c>
      <c r="I30" t="s">
        <v>2843</v>
      </c>
    </row>
    <row r="31" spans="1:9" x14ac:dyDescent="0.25">
      <c r="A31" s="77">
        <v>29</v>
      </c>
      <c r="B31">
        <v>10</v>
      </c>
      <c r="C31">
        <v>13</v>
      </c>
      <c r="D31" t="s">
        <v>107</v>
      </c>
      <c r="E31">
        <v>10</v>
      </c>
      <c r="F31">
        <v>57</v>
      </c>
      <c r="G31" t="s">
        <v>107</v>
      </c>
      <c r="H31">
        <v>1</v>
      </c>
      <c r="I31" t="s">
        <v>3267</v>
      </c>
    </row>
    <row r="32" spans="1:9" x14ac:dyDescent="0.25">
      <c r="A32" s="78">
        <v>30</v>
      </c>
      <c r="B32">
        <v>10</v>
      </c>
      <c r="C32">
        <v>13</v>
      </c>
      <c r="D32" t="s">
        <v>107</v>
      </c>
      <c r="E32">
        <v>10</v>
      </c>
      <c r="F32">
        <v>57</v>
      </c>
      <c r="G32" t="s">
        <v>107</v>
      </c>
      <c r="H32">
        <v>1</v>
      </c>
      <c r="I32" t="s">
        <v>2844</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2845</v>
      </c>
    </row>
    <row r="35" spans="1:9" x14ac:dyDescent="0.25">
      <c r="A35" s="78">
        <v>33</v>
      </c>
      <c r="B35">
        <v>6</v>
      </c>
      <c r="C35">
        <v>20</v>
      </c>
      <c r="D35" t="s">
        <v>109</v>
      </c>
      <c r="E35">
        <v>14</v>
      </c>
      <c r="F35">
        <v>92</v>
      </c>
      <c r="G35" t="s">
        <v>109</v>
      </c>
      <c r="H35">
        <v>1</v>
      </c>
      <c r="I35" t="s">
        <v>2846</v>
      </c>
    </row>
    <row r="36" spans="1:9" x14ac:dyDescent="0.25">
      <c r="A36" s="78">
        <v>34</v>
      </c>
      <c r="B36">
        <v>6</v>
      </c>
      <c r="C36">
        <v>20</v>
      </c>
      <c r="D36" t="s">
        <v>109</v>
      </c>
      <c r="E36">
        <v>14</v>
      </c>
      <c r="F36">
        <v>92</v>
      </c>
      <c r="G36" t="s">
        <v>109</v>
      </c>
      <c r="H36">
        <v>1</v>
      </c>
      <c r="I36" t="s">
        <v>2847</v>
      </c>
    </row>
    <row r="37" spans="1:9" x14ac:dyDescent="0.25">
      <c r="A37" s="78">
        <v>35</v>
      </c>
      <c r="B37">
        <v>6</v>
      </c>
      <c r="C37">
        <v>20</v>
      </c>
      <c r="D37" t="s">
        <v>109</v>
      </c>
      <c r="E37">
        <v>14</v>
      </c>
      <c r="F37">
        <v>92</v>
      </c>
      <c r="G37" t="s">
        <v>109</v>
      </c>
      <c r="H37">
        <v>1</v>
      </c>
      <c r="I37" t="s">
        <v>2848</v>
      </c>
    </row>
    <row r="38" spans="1:9" x14ac:dyDescent="0.25">
      <c r="A38" s="78">
        <v>36</v>
      </c>
      <c r="B38">
        <v>6</v>
      </c>
      <c r="C38">
        <v>20</v>
      </c>
      <c r="D38" t="s">
        <v>109</v>
      </c>
      <c r="E38">
        <v>14</v>
      </c>
      <c r="F38">
        <v>92</v>
      </c>
      <c r="G38" t="s">
        <v>109</v>
      </c>
      <c r="H38">
        <v>1</v>
      </c>
      <c r="I38" t="s">
        <v>2849</v>
      </c>
    </row>
    <row r="39" spans="1:9" x14ac:dyDescent="0.25">
      <c r="A39" s="78">
        <v>37</v>
      </c>
      <c r="B39">
        <v>6</v>
      </c>
      <c r="C39">
        <v>20</v>
      </c>
      <c r="D39" t="s">
        <v>109</v>
      </c>
      <c r="E39">
        <v>14</v>
      </c>
      <c r="F39">
        <v>92</v>
      </c>
      <c r="G39" t="s">
        <v>109</v>
      </c>
      <c r="H39">
        <v>1</v>
      </c>
      <c r="I39" t="s">
        <v>2850</v>
      </c>
    </row>
    <row r="40" spans="1:9" x14ac:dyDescent="0.25">
      <c r="A40" s="78">
        <v>38</v>
      </c>
      <c r="B40">
        <v>6</v>
      </c>
      <c r="C40">
        <v>20</v>
      </c>
      <c r="D40" t="s">
        <v>109</v>
      </c>
      <c r="E40">
        <v>14</v>
      </c>
      <c r="F40">
        <v>92</v>
      </c>
      <c r="G40" t="s">
        <v>109</v>
      </c>
      <c r="H40">
        <v>1</v>
      </c>
      <c r="I40" t="s">
        <v>2851</v>
      </c>
    </row>
    <row r="41" spans="1:9" x14ac:dyDescent="0.25">
      <c r="A41" s="78">
        <v>39</v>
      </c>
      <c r="B41">
        <v>6</v>
      </c>
      <c r="C41">
        <v>20</v>
      </c>
      <c r="D41" t="s">
        <v>109</v>
      </c>
      <c r="E41">
        <v>14</v>
      </c>
      <c r="F41">
        <v>92</v>
      </c>
      <c r="G41" t="s">
        <v>109</v>
      </c>
      <c r="H41">
        <v>1</v>
      </c>
      <c r="I41" t="s">
        <v>2852</v>
      </c>
    </row>
    <row r="42" spans="1:9" x14ac:dyDescent="0.25">
      <c r="A42" s="78">
        <v>40</v>
      </c>
      <c r="B42">
        <v>6</v>
      </c>
      <c r="C42">
        <v>20</v>
      </c>
      <c r="D42" t="s">
        <v>109</v>
      </c>
      <c r="E42">
        <v>14</v>
      </c>
      <c r="F42">
        <v>92</v>
      </c>
      <c r="G42" t="s">
        <v>109</v>
      </c>
      <c r="H42">
        <v>1</v>
      </c>
      <c r="I42" t="s">
        <v>2853</v>
      </c>
    </row>
    <row r="43" spans="1:9" x14ac:dyDescent="0.25">
      <c r="A43" s="78">
        <v>41</v>
      </c>
      <c r="B43">
        <v>11</v>
      </c>
      <c r="C43">
        <v>7</v>
      </c>
      <c r="D43" t="s">
        <v>2325</v>
      </c>
      <c r="E43">
        <v>9</v>
      </c>
      <c r="F43">
        <v>41</v>
      </c>
      <c r="G43" t="s">
        <v>2325</v>
      </c>
      <c r="H43">
        <v>1</v>
      </c>
      <c r="I43" t="s">
        <v>2854</v>
      </c>
    </row>
    <row r="44" spans="1:9" x14ac:dyDescent="0.25">
      <c r="A44" s="78">
        <v>42</v>
      </c>
      <c r="B44">
        <v>5</v>
      </c>
      <c r="C44">
        <v>30</v>
      </c>
      <c r="D44" t="s">
        <v>3268</v>
      </c>
      <c r="E44">
        <v>17</v>
      </c>
      <c r="F44">
        <v>104</v>
      </c>
      <c r="G44" t="s">
        <v>2319</v>
      </c>
      <c r="H44">
        <v>1</v>
      </c>
      <c r="I44" t="s">
        <v>2855</v>
      </c>
    </row>
    <row r="45" spans="1:9" x14ac:dyDescent="0.25">
      <c r="A45" s="78">
        <v>43</v>
      </c>
      <c r="B45">
        <v>5</v>
      </c>
      <c r="C45">
        <v>30</v>
      </c>
      <c r="D45" t="s">
        <v>3268</v>
      </c>
      <c r="E45">
        <v>17</v>
      </c>
      <c r="F45">
        <v>104</v>
      </c>
      <c r="G45" t="s">
        <v>2319</v>
      </c>
      <c r="H45">
        <v>1</v>
      </c>
      <c r="I45" t="s">
        <v>2856</v>
      </c>
    </row>
    <row r="46" spans="1:9" x14ac:dyDescent="0.25">
      <c r="A46" s="78">
        <v>44</v>
      </c>
      <c r="B46">
        <v>5</v>
      </c>
      <c r="C46">
        <v>30</v>
      </c>
      <c r="D46" t="s">
        <v>3268</v>
      </c>
      <c r="E46">
        <v>17</v>
      </c>
      <c r="F46">
        <v>104</v>
      </c>
      <c r="G46" t="s">
        <v>2319</v>
      </c>
      <c r="H46">
        <v>1</v>
      </c>
      <c r="I46" t="s">
        <v>2857</v>
      </c>
    </row>
    <row r="47" spans="1:9" x14ac:dyDescent="0.25">
      <c r="A47" s="78">
        <v>45</v>
      </c>
      <c r="B47">
        <v>5</v>
      </c>
      <c r="C47">
        <v>30</v>
      </c>
      <c r="D47" t="s">
        <v>3268</v>
      </c>
      <c r="E47">
        <v>17</v>
      </c>
      <c r="F47">
        <v>104</v>
      </c>
      <c r="G47" t="s">
        <v>2319</v>
      </c>
      <c r="H47">
        <v>1</v>
      </c>
      <c r="I47" t="s">
        <v>2858</v>
      </c>
    </row>
    <row r="48" spans="1:9" x14ac:dyDescent="0.25">
      <c r="A48" s="78">
        <v>46</v>
      </c>
      <c r="B48">
        <v>5</v>
      </c>
      <c r="C48">
        <v>30</v>
      </c>
      <c r="D48" t="s">
        <v>3268</v>
      </c>
      <c r="E48">
        <v>17</v>
      </c>
      <c r="F48">
        <v>104</v>
      </c>
      <c r="G48" t="s">
        <v>2319</v>
      </c>
      <c r="H48">
        <v>1</v>
      </c>
      <c r="I48" t="s">
        <v>2859</v>
      </c>
    </row>
    <row r="49" spans="1:9" x14ac:dyDescent="0.25">
      <c r="A49" s="78">
        <v>47</v>
      </c>
      <c r="B49">
        <v>9</v>
      </c>
      <c r="C49">
        <v>26</v>
      </c>
      <c r="D49" t="s">
        <v>2324</v>
      </c>
      <c r="E49">
        <v>19</v>
      </c>
      <c r="F49">
        <v>117</v>
      </c>
      <c r="G49" t="s">
        <v>2324</v>
      </c>
      <c r="H49">
        <v>1</v>
      </c>
      <c r="I49" t="s">
        <v>2860</v>
      </c>
    </row>
    <row r="50" spans="1:9" x14ac:dyDescent="0.25">
      <c r="A50" s="78">
        <v>48</v>
      </c>
      <c r="B50">
        <v>9</v>
      </c>
      <c r="C50">
        <v>26</v>
      </c>
      <c r="D50" t="s">
        <v>2324</v>
      </c>
      <c r="E50">
        <v>19</v>
      </c>
      <c r="F50">
        <v>117</v>
      </c>
      <c r="G50" t="s">
        <v>2324</v>
      </c>
      <c r="H50">
        <v>1</v>
      </c>
      <c r="I50" t="s">
        <v>2861</v>
      </c>
    </row>
    <row r="51" spans="1:9" x14ac:dyDescent="0.25">
      <c r="A51" s="78">
        <v>49</v>
      </c>
      <c r="B51">
        <v>9</v>
      </c>
      <c r="C51">
        <v>26</v>
      </c>
      <c r="D51" t="s">
        <v>2324</v>
      </c>
      <c r="E51">
        <v>19</v>
      </c>
      <c r="F51">
        <v>117</v>
      </c>
      <c r="G51" t="s">
        <v>2324</v>
      </c>
      <c r="H51">
        <v>1</v>
      </c>
      <c r="I51" t="s">
        <v>2862</v>
      </c>
    </row>
    <row r="52" spans="1:9" x14ac:dyDescent="0.25">
      <c r="A52" s="78">
        <v>50</v>
      </c>
      <c r="B52">
        <v>9</v>
      </c>
      <c r="C52">
        <v>26</v>
      </c>
      <c r="D52" t="s">
        <v>2324</v>
      </c>
      <c r="E52">
        <v>19</v>
      </c>
      <c r="F52">
        <v>117</v>
      </c>
      <c r="G52" t="s">
        <v>2324</v>
      </c>
      <c r="H52">
        <v>1</v>
      </c>
      <c r="I52" t="s">
        <v>2863</v>
      </c>
    </row>
    <row r="53" spans="1:9" x14ac:dyDescent="0.25">
      <c r="A53" s="78">
        <v>51</v>
      </c>
      <c r="B53">
        <v>9</v>
      </c>
      <c r="C53">
        <v>26</v>
      </c>
      <c r="D53" t="s">
        <v>2324</v>
      </c>
      <c r="E53">
        <v>19</v>
      </c>
      <c r="F53">
        <v>117</v>
      </c>
      <c r="G53" t="s">
        <v>2324</v>
      </c>
      <c r="H53">
        <v>1</v>
      </c>
      <c r="I53" t="s">
        <v>2864</v>
      </c>
    </row>
    <row r="54" spans="1:9" x14ac:dyDescent="0.25">
      <c r="A54" s="78">
        <v>52</v>
      </c>
      <c r="B54">
        <v>9</v>
      </c>
      <c r="C54">
        <v>26</v>
      </c>
      <c r="D54" t="s">
        <v>2324</v>
      </c>
      <c r="E54">
        <v>19</v>
      </c>
      <c r="F54">
        <v>117</v>
      </c>
      <c r="G54" t="s">
        <v>2324</v>
      </c>
      <c r="H54">
        <v>1</v>
      </c>
      <c r="I54" t="s">
        <v>2865</v>
      </c>
    </row>
    <row r="55" spans="1:9" x14ac:dyDescent="0.25">
      <c r="A55" s="78">
        <v>53</v>
      </c>
      <c r="B55">
        <v>9</v>
      </c>
      <c r="C55">
        <v>26</v>
      </c>
      <c r="D55" t="s">
        <v>2324</v>
      </c>
      <c r="E55">
        <v>19</v>
      </c>
      <c r="F55">
        <v>117</v>
      </c>
      <c r="G55" t="s">
        <v>2324</v>
      </c>
      <c r="H55">
        <v>1</v>
      </c>
      <c r="I55" t="s">
        <v>2866</v>
      </c>
    </row>
    <row r="56" spans="1:9" x14ac:dyDescent="0.25">
      <c r="A56" s="78">
        <v>55</v>
      </c>
      <c r="B56">
        <v>3</v>
      </c>
      <c r="C56">
        <v>10</v>
      </c>
      <c r="D56" t="s">
        <v>2320</v>
      </c>
      <c r="E56">
        <v>5</v>
      </c>
      <c r="F56">
        <v>20</v>
      </c>
      <c r="G56" t="s">
        <v>2320</v>
      </c>
      <c r="H56">
        <v>1</v>
      </c>
      <c r="I56" t="s">
        <v>2867</v>
      </c>
    </row>
    <row r="57" spans="1:9" x14ac:dyDescent="0.25">
      <c r="A57" s="78">
        <v>57</v>
      </c>
      <c r="B57">
        <v>5</v>
      </c>
      <c r="C57">
        <v>30</v>
      </c>
      <c r="D57" t="s">
        <v>3268</v>
      </c>
      <c r="E57">
        <v>17</v>
      </c>
      <c r="F57">
        <v>104</v>
      </c>
      <c r="G57" t="s">
        <v>2319</v>
      </c>
      <c r="H57">
        <v>1</v>
      </c>
      <c r="I57" t="s">
        <v>2868</v>
      </c>
    </row>
    <row r="58" spans="1:9" x14ac:dyDescent="0.25">
      <c r="A58" s="78">
        <v>58</v>
      </c>
      <c r="B58">
        <v>5</v>
      </c>
      <c r="C58">
        <v>30</v>
      </c>
      <c r="D58" t="s">
        <v>3268</v>
      </c>
      <c r="E58">
        <v>17</v>
      </c>
      <c r="F58">
        <v>104</v>
      </c>
      <c r="G58" t="s">
        <v>2319</v>
      </c>
      <c r="H58">
        <v>1</v>
      </c>
      <c r="I58" t="s">
        <v>2869</v>
      </c>
    </row>
    <row r="59" spans="1:9" x14ac:dyDescent="0.25">
      <c r="A59" s="78">
        <v>59</v>
      </c>
      <c r="B59">
        <v>5</v>
      </c>
      <c r="C59">
        <v>30</v>
      </c>
      <c r="D59" t="s">
        <v>3268</v>
      </c>
      <c r="E59">
        <v>17</v>
      </c>
      <c r="F59">
        <v>104</v>
      </c>
      <c r="G59" t="s">
        <v>2319</v>
      </c>
      <c r="H59">
        <v>1</v>
      </c>
      <c r="I59" t="s">
        <v>2870</v>
      </c>
    </row>
    <row r="60" spans="1:9" x14ac:dyDescent="0.25">
      <c r="A60" s="78">
        <v>60</v>
      </c>
      <c r="B60">
        <v>5</v>
      </c>
      <c r="C60">
        <v>30</v>
      </c>
      <c r="D60" t="s">
        <v>3268</v>
      </c>
      <c r="E60">
        <v>17</v>
      </c>
      <c r="F60">
        <v>104</v>
      </c>
      <c r="G60" t="s">
        <v>2319</v>
      </c>
      <c r="H60">
        <v>1</v>
      </c>
      <c r="I60" t="s">
        <v>2871</v>
      </c>
    </row>
    <row r="61" spans="1:9" x14ac:dyDescent="0.25">
      <c r="A61" s="78">
        <v>61</v>
      </c>
      <c r="B61">
        <v>5</v>
      </c>
      <c r="C61">
        <v>30</v>
      </c>
      <c r="D61" t="s">
        <v>3268</v>
      </c>
      <c r="E61">
        <v>17</v>
      </c>
      <c r="F61">
        <v>104</v>
      </c>
      <c r="G61" t="s">
        <v>2319</v>
      </c>
      <c r="H61">
        <v>1</v>
      </c>
      <c r="I61" t="s">
        <v>2872</v>
      </c>
    </row>
    <row r="62" spans="1:9" x14ac:dyDescent="0.25">
      <c r="A62" s="78">
        <v>62</v>
      </c>
      <c r="B62">
        <v>2</v>
      </c>
      <c r="C62">
        <v>1</v>
      </c>
      <c r="D62" t="s">
        <v>103</v>
      </c>
      <c r="E62">
        <v>2</v>
      </c>
      <c r="F62">
        <v>3</v>
      </c>
      <c r="G62" t="s">
        <v>103</v>
      </c>
      <c r="H62">
        <v>1</v>
      </c>
      <c r="I62" t="s">
        <v>2873</v>
      </c>
    </row>
    <row r="63" spans="1:9" x14ac:dyDescent="0.25">
      <c r="A63" s="78">
        <v>63</v>
      </c>
      <c r="B63">
        <v>6</v>
      </c>
      <c r="C63">
        <v>20</v>
      </c>
      <c r="D63" t="s">
        <v>109</v>
      </c>
      <c r="E63">
        <v>14</v>
      </c>
      <c r="F63">
        <v>92</v>
      </c>
      <c r="G63" t="s">
        <v>109</v>
      </c>
      <c r="H63">
        <v>1</v>
      </c>
      <c r="I63" t="s">
        <v>2874</v>
      </c>
    </row>
    <row r="64" spans="1:9" x14ac:dyDescent="0.25">
      <c r="A64" s="78">
        <v>64</v>
      </c>
      <c r="B64">
        <v>2</v>
      </c>
      <c r="C64">
        <v>1</v>
      </c>
      <c r="D64" t="s">
        <v>103</v>
      </c>
      <c r="E64">
        <v>2</v>
      </c>
      <c r="F64">
        <v>3</v>
      </c>
      <c r="G64" t="s">
        <v>103</v>
      </c>
      <c r="H64">
        <v>1</v>
      </c>
      <c r="I64" t="s">
        <v>2875</v>
      </c>
    </row>
    <row r="65" spans="1:9" x14ac:dyDescent="0.25">
      <c r="A65" s="78">
        <v>65</v>
      </c>
      <c r="B65">
        <v>11</v>
      </c>
      <c r="C65">
        <v>7</v>
      </c>
      <c r="D65" t="s">
        <v>2325</v>
      </c>
      <c r="E65">
        <v>9</v>
      </c>
      <c r="F65">
        <v>41</v>
      </c>
      <c r="G65" t="s">
        <v>2325</v>
      </c>
      <c r="H65">
        <v>1</v>
      </c>
      <c r="I65" t="s">
        <v>2876</v>
      </c>
    </row>
    <row r="66" spans="1:9" x14ac:dyDescent="0.25">
      <c r="A66" s="78">
        <v>66</v>
      </c>
      <c r="B66">
        <v>11</v>
      </c>
      <c r="C66">
        <v>7</v>
      </c>
      <c r="D66" t="s">
        <v>2325</v>
      </c>
      <c r="E66">
        <v>9</v>
      </c>
      <c r="F66">
        <v>41</v>
      </c>
      <c r="G66" t="s">
        <v>2325</v>
      </c>
      <c r="H66">
        <v>1</v>
      </c>
      <c r="I66" t="s">
        <v>2877</v>
      </c>
    </row>
    <row r="67" spans="1:9" x14ac:dyDescent="0.25">
      <c r="A67" s="78">
        <v>67</v>
      </c>
      <c r="B67">
        <v>11</v>
      </c>
      <c r="C67">
        <v>7</v>
      </c>
      <c r="D67" t="s">
        <v>2325</v>
      </c>
      <c r="E67">
        <v>9</v>
      </c>
      <c r="F67">
        <v>41</v>
      </c>
      <c r="G67" t="s">
        <v>2325</v>
      </c>
      <c r="H67">
        <v>1</v>
      </c>
      <c r="I67" t="s">
        <v>2878</v>
      </c>
    </row>
    <row r="68" spans="1:9" x14ac:dyDescent="0.25">
      <c r="A68" s="78">
        <v>68</v>
      </c>
      <c r="B68">
        <v>11</v>
      </c>
      <c r="C68">
        <v>7</v>
      </c>
      <c r="D68" t="s">
        <v>2325</v>
      </c>
      <c r="E68">
        <v>9</v>
      </c>
      <c r="F68">
        <v>41</v>
      </c>
      <c r="G68" t="s">
        <v>2325</v>
      </c>
      <c r="H68">
        <v>1</v>
      </c>
      <c r="I68" t="s">
        <v>2879</v>
      </c>
    </row>
    <row r="69" spans="1:9" x14ac:dyDescent="0.25">
      <c r="A69" s="78">
        <v>69</v>
      </c>
      <c r="B69">
        <v>11</v>
      </c>
      <c r="C69">
        <v>7</v>
      </c>
      <c r="D69" t="s">
        <v>2325</v>
      </c>
      <c r="E69">
        <v>9</v>
      </c>
      <c r="F69">
        <v>41</v>
      </c>
      <c r="G69" t="s">
        <v>2325</v>
      </c>
      <c r="H69">
        <v>1</v>
      </c>
      <c r="I69" t="s">
        <v>2880</v>
      </c>
    </row>
    <row r="70" spans="1:9" x14ac:dyDescent="0.25">
      <c r="A70" s="78">
        <v>71</v>
      </c>
      <c r="B70">
        <v>11</v>
      </c>
      <c r="C70">
        <v>7</v>
      </c>
      <c r="D70" t="s">
        <v>2325</v>
      </c>
      <c r="E70">
        <v>9</v>
      </c>
      <c r="F70">
        <v>41</v>
      </c>
      <c r="G70" t="s">
        <v>2325</v>
      </c>
      <c r="H70">
        <v>1</v>
      </c>
      <c r="I70" t="s">
        <v>2881</v>
      </c>
    </row>
    <row r="71" spans="1:9" x14ac:dyDescent="0.25">
      <c r="A71" s="78">
        <v>72</v>
      </c>
      <c r="B71">
        <v>11</v>
      </c>
      <c r="C71">
        <v>7</v>
      </c>
      <c r="D71" t="s">
        <v>2325</v>
      </c>
      <c r="E71">
        <v>9</v>
      </c>
      <c r="F71">
        <v>41</v>
      </c>
      <c r="G71" t="s">
        <v>2325</v>
      </c>
      <c r="H71">
        <v>1</v>
      </c>
      <c r="I71" t="s">
        <v>2882</v>
      </c>
    </row>
    <row r="72" spans="1:9" x14ac:dyDescent="0.25">
      <c r="A72" s="78">
        <v>73</v>
      </c>
      <c r="B72">
        <v>11</v>
      </c>
      <c r="C72">
        <v>7</v>
      </c>
      <c r="D72" t="s">
        <v>2325</v>
      </c>
      <c r="E72">
        <v>9</v>
      </c>
      <c r="F72">
        <v>41</v>
      </c>
      <c r="G72" t="s">
        <v>2325</v>
      </c>
      <c r="H72">
        <v>1</v>
      </c>
      <c r="I72" t="s">
        <v>2883</v>
      </c>
    </row>
    <row r="73" spans="1:9" x14ac:dyDescent="0.25">
      <c r="A73" s="78">
        <v>74</v>
      </c>
      <c r="B73">
        <v>11</v>
      </c>
      <c r="C73">
        <v>7</v>
      </c>
      <c r="D73" t="s">
        <v>2325</v>
      </c>
      <c r="E73">
        <v>9</v>
      </c>
      <c r="F73">
        <v>41</v>
      </c>
      <c r="G73" t="s">
        <v>2325</v>
      </c>
      <c r="H73">
        <v>1</v>
      </c>
      <c r="I73" t="s">
        <v>2884</v>
      </c>
    </row>
    <row r="74" spans="1:9" x14ac:dyDescent="0.25">
      <c r="A74" s="78">
        <v>75</v>
      </c>
      <c r="B74">
        <v>11</v>
      </c>
      <c r="C74">
        <v>7</v>
      </c>
      <c r="D74" t="s">
        <v>2325</v>
      </c>
      <c r="E74">
        <v>9</v>
      </c>
      <c r="F74">
        <v>41</v>
      </c>
      <c r="G74" t="s">
        <v>2325</v>
      </c>
      <c r="H74">
        <v>1</v>
      </c>
      <c r="I74" t="s">
        <v>2885</v>
      </c>
    </row>
    <row r="75" spans="1:9" x14ac:dyDescent="0.25">
      <c r="A75" s="78">
        <v>76</v>
      </c>
      <c r="B75">
        <v>11</v>
      </c>
      <c r="C75">
        <v>7</v>
      </c>
      <c r="D75" t="s">
        <v>2325</v>
      </c>
      <c r="E75">
        <v>9</v>
      </c>
      <c r="F75">
        <v>41</v>
      </c>
      <c r="G75" t="s">
        <v>2325</v>
      </c>
      <c r="H75">
        <v>1</v>
      </c>
      <c r="I75" t="s">
        <v>2886</v>
      </c>
    </row>
    <row r="76" spans="1:9" x14ac:dyDescent="0.25">
      <c r="A76" s="78">
        <v>77</v>
      </c>
      <c r="B76">
        <v>11</v>
      </c>
      <c r="C76">
        <v>7</v>
      </c>
      <c r="D76" t="s">
        <v>2325</v>
      </c>
      <c r="E76">
        <v>9</v>
      </c>
      <c r="F76">
        <v>41</v>
      </c>
      <c r="G76" t="s">
        <v>2325</v>
      </c>
      <c r="H76">
        <v>1</v>
      </c>
      <c r="I76" t="s">
        <v>2887</v>
      </c>
    </row>
    <row r="77" spans="1:9" x14ac:dyDescent="0.25">
      <c r="A77" s="78">
        <v>78</v>
      </c>
      <c r="B77">
        <v>9</v>
      </c>
      <c r="C77">
        <v>26</v>
      </c>
      <c r="D77" t="s">
        <v>2324</v>
      </c>
      <c r="E77">
        <v>19</v>
      </c>
      <c r="F77">
        <v>117</v>
      </c>
      <c r="G77" t="s">
        <v>2324</v>
      </c>
      <c r="H77">
        <v>1</v>
      </c>
      <c r="I77" t="s">
        <v>2888</v>
      </c>
    </row>
    <row r="78" spans="1:9" x14ac:dyDescent="0.25">
      <c r="A78" s="78">
        <v>79</v>
      </c>
      <c r="B78">
        <v>10</v>
      </c>
      <c r="C78">
        <v>13</v>
      </c>
      <c r="D78" t="s">
        <v>107</v>
      </c>
      <c r="E78">
        <v>10</v>
      </c>
      <c r="F78">
        <v>57</v>
      </c>
      <c r="G78" t="s">
        <v>107</v>
      </c>
      <c r="H78">
        <v>1</v>
      </c>
      <c r="I78" t="s">
        <v>2889</v>
      </c>
    </row>
    <row r="79" spans="1:9" x14ac:dyDescent="0.25">
      <c r="A79" s="78">
        <v>80</v>
      </c>
      <c r="B79">
        <v>10</v>
      </c>
      <c r="C79">
        <v>13</v>
      </c>
      <c r="D79" t="s">
        <v>107</v>
      </c>
      <c r="E79">
        <v>10</v>
      </c>
      <c r="F79">
        <v>57</v>
      </c>
      <c r="G79" t="s">
        <v>107</v>
      </c>
      <c r="H79">
        <v>1</v>
      </c>
      <c r="I79" t="s">
        <v>2890</v>
      </c>
    </row>
    <row r="80" spans="1:9" x14ac:dyDescent="0.25">
      <c r="A80" s="78">
        <v>81</v>
      </c>
      <c r="B80">
        <v>10</v>
      </c>
      <c r="C80">
        <v>13</v>
      </c>
      <c r="D80" t="s">
        <v>107</v>
      </c>
      <c r="E80">
        <v>10</v>
      </c>
      <c r="F80">
        <v>57</v>
      </c>
      <c r="G80" t="s">
        <v>107</v>
      </c>
      <c r="H80">
        <v>1</v>
      </c>
      <c r="I80" t="s">
        <v>2891</v>
      </c>
    </row>
    <row r="81" spans="1:9" x14ac:dyDescent="0.25">
      <c r="A81" s="78">
        <v>82</v>
      </c>
      <c r="B81">
        <v>3</v>
      </c>
      <c r="C81">
        <v>10</v>
      </c>
      <c r="D81" t="s">
        <v>2320</v>
      </c>
      <c r="E81">
        <v>5</v>
      </c>
      <c r="F81">
        <v>20</v>
      </c>
      <c r="G81" t="s">
        <v>2320</v>
      </c>
      <c r="H81">
        <v>1</v>
      </c>
      <c r="I81" t="s">
        <v>2892</v>
      </c>
    </row>
    <row r="82" spans="1:9" x14ac:dyDescent="0.25">
      <c r="A82" s="78">
        <v>83</v>
      </c>
      <c r="B82">
        <v>3</v>
      </c>
      <c r="C82">
        <v>10</v>
      </c>
      <c r="D82" t="s">
        <v>2320</v>
      </c>
      <c r="E82">
        <v>5</v>
      </c>
      <c r="F82">
        <v>20</v>
      </c>
      <c r="G82" t="s">
        <v>2320</v>
      </c>
      <c r="H82">
        <v>1</v>
      </c>
      <c r="I82" t="s">
        <v>2893</v>
      </c>
    </row>
    <row r="83" spans="1:9" x14ac:dyDescent="0.25">
      <c r="A83" s="78">
        <v>84</v>
      </c>
      <c r="B83">
        <v>3</v>
      </c>
      <c r="C83">
        <v>10</v>
      </c>
      <c r="D83" t="s">
        <v>2320</v>
      </c>
      <c r="E83">
        <v>5</v>
      </c>
      <c r="F83">
        <v>20</v>
      </c>
      <c r="G83" t="s">
        <v>2320</v>
      </c>
      <c r="H83">
        <v>1</v>
      </c>
      <c r="I83" t="s">
        <v>2894</v>
      </c>
    </row>
    <row r="84" spans="1:9" x14ac:dyDescent="0.25">
      <c r="A84" s="78">
        <v>85</v>
      </c>
      <c r="B84">
        <v>9</v>
      </c>
      <c r="C84">
        <v>26</v>
      </c>
      <c r="D84" t="s">
        <v>2324</v>
      </c>
      <c r="E84">
        <v>19</v>
      </c>
      <c r="F84">
        <v>117</v>
      </c>
      <c r="G84" t="s">
        <v>2324</v>
      </c>
      <c r="H84">
        <v>1</v>
      </c>
      <c r="I84" t="s">
        <v>2895</v>
      </c>
    </row>
    <row r="85" spans="1:9" x14ac:dyDescent="0.25">
      <c r="A85" s="78">
        <v>86</v>
      </c>
      <c r="B85">
        <v>3</v>
      </c>
      <c r="C85">
        <v>10</v>
      </c>
      <c r="D85" t="s">
        <v>2320</v>
      </c>
      <c r="E85">
        <v>5</v>
      </c>
      <c r="F85">
        <v>20</v>
      </c>
      <c r="G85" t="s">
        <v>2320</v>
      </c>
      <c r="H85">
        <v>1</v>
      </c>
      <c r="I85" t="s">
        <v>2896</v>
      </c>
    </row>
    <row r="86" spans="1:9" x14ac:dyDescent="0.25">
      <c r="A86" s="78">
        <v>98</v>
      </c>
      <c r="B86">
        <v>11</v>
      </c>
      <c r="C86">
        <v>7</v>
      </c>
      <c r="D86" t="s">
        <v>2325</v>
      </c>
      <c r="E86">
        <v>9</v>
      </c>
      <c r="F86">
        <v>41</v>
      </c>
      <c r="G86" t="s">
        <v>2325</v>
      </c>
      <c r="H86">
        <v>6</v>
      </c>
      <c r="I86" t="s">
        <v>2897</v>
      </c>
    </row>
    <row r="87" spans="1:9" x14ac:dyDescent="0.25">
      <c r="A87" s="78">
        <v>99</v>
      </c>
      <c r="B87">
        <v>8</v>
      </c>
      <c r="C87">
        <v>22</v>
      </c>
      <c r="D87" t="s">
        <v>108</v>
      </c>
      <c r="E87">
        <v>11</v>
      </c>
      <c r="F87">
        <v>58</v>
      </c>
      <c r="G87" t="s">
        <v>108</v>
      </c>
      <c r="H87">
        <v>1</v>
      </c>
      <c r="I87" t="s">
        <v>2898</v>
      </c>
    </row>
    <row r="88" spans="1:9" x14ac:dyDescent="0.25">
      <c r="A88" s="78">
        <v>100</v>
      </c>
      <c r="B88">
        <v>8</v>
      </c>
      <c r="C88">
        <v>22</v>
      </c>
      <c r="D88" t="s">
        <v>108</v>
      </c>
      <c r="E88">
        <v>11</v>
      </c>
      <c r="F88">
        <v>58</v>
      </c>
      <c r="G88" t="s">
        <v>108</v>
      </c>
      <c r="H88">
        <v>1</v>
      </c>
      <c r="I88" t="s">
        <v>2899</v>
      </c>
    </row>
    <row r="89" spans="1:9" x14ac:dyDescent="0.25">
      <c r="A89" s="78">
        <v>101</v>
      </c>
      <c r="B89">
        <v>8</v>
      </c>
      <c r="C89">
        <v>22</v>
      </c>
      <c r="D89" t="s">
        <v>108</v>
      </c>
      <c r="E89">
        <v>11</v>
      </c>
      <c r="F89">
        <v>58</v>
      </c>
      <c r="G89" t="s">
        <v>108</v>
      </c>
      <c r="H89">
        <v>1</v>
      </c>
      <c r="I89" t="s">
        <v>3269</v>
      </c>
    </row>
    <row r="90" spans="1:9" x14ac:dyDescent="0.25">
      <c r="A90" s="79">
        <v>102</v>
      </c>
      <c r="B90">
        <v>8</v>
      </c>
      <c r="C90">
        <v>22</v>
      </c>
      <c r="D90" t="s">
        <v>108</v>
      </c>
      <c r="E90">
        <v>11</v>
      </c>
      <c r="F90">
        <v>58</v>
      </c>
      <c r="G90" t="s">
        <v>108</v>
      </c>
      <c r="H90">
        <v>1</v>
      </c>
      <c r="I90" t="s">
        <v>2900</v>
      </c>
    </row>
    <row r="91" spans="1:9" x14ac:dyDescent="0.25">
      <c r="A91" s="79">
        <v>103</v>
      </c>
      <c r="B91">
        <v>8</v>
      </c>
      <c r="C91">
        <v>22</v>
      </c>
      <c r="D91" t="s">
        <v>108</v>
      </c>
      <c r="E91">
        <v>11</v>
      </c>
      <c r="F91">
        <v>58</v>
      </c>
      <c r="G91" t="s">
        <v>108</v>
      </c>
      <c r="H91">
        <v>1</v>
      </c>
      <c r="I91" t="s">
        <v>2901</v>
      </c>
    </row>
    <row r="92" spans="1:9" x14ac:dyDescent="0.25">
      <c r="A92" s="79">
        <v>104</v>
      </c>
      <c r="B92">
        <v>8</v>
      </c>
      <c r="C92">
        <v>22</v>
      </c>
      <c r="D92" t="s">
        <v>108</v>
      </c>
      <c r="E92">
        <v>11</v>
      </c>
      <c r="F92">
        <v>58</v>
      </c>
      <c r="G92" t="s">
        <v>108</v>
      </c>
      <c r="H92">
        <v>1</v>
      </c>
      <c r="I92" t="s">
        <v>2902</v>
      </c>
    </row>
    <row r="93" spans="1:9" x14ac:dyDescent="0.25">
      <c r="A93" s="79">
        <v>105</v>
      </c>
      <c r="B93">
        <v>8</v>
      </c>
      <c r="C93">
        <v>22</v>
      </c>
      <c r="D93" t="s">
        <v>108</v>
      </c>
      <c r="E93">
        <v>11</v>
      </c>
      <c r="F93">
        <v>58</v>
      </c>
      <c r="G93" t="s">
        <v>108</v>
      </c>
      <c r="H93">
        <v>1</v>
      </c>
      <c r="I93" t="s">
        <v>2903</v>
      </c>
    </row>
    <row r="94" spans="1:9" x14ac:dyDescent="0.25">
      <c r="A94" s="79">
        <v>106</v>
      </c>
      <c r="B94">
        <v>8</v>
      </c>
      <c r="C94">
        <v>22</v>
      </c>
      <c r="D94" t="s">
        <v>108</v>
      </c>
      <c r="E94">
        <v>11</v>
      </c>
      <c r="F94">
        <v>58</v>
      </c>
      <c r="G94" t="s">
        <v>108</v>
      </c>
      <c r="H94">
        <v>1</v>
      </c>
      <c r="I94" t="s">
        <v>2904</v>
      </c>
    </row>
    <row r="95" spans="1:9" x14ac:dyDescent="0.25">
      <c r="A95" s="79">
        <v>107</v>
      </c>
      <c r="B95">
        <v>8</v>
      </c>
      <c r="C95">
        <v>22</v>
      </c>
      <c r="D95" t="s">
        <v>108</v>
      </c>
      <c r="E95">
        <v>11</v>
      </c>
      <c r="F95">
        <v>58</v>
      </c>
      <c r="G95" t="s">
        <v>108</v>
      </c>
      <c r="H95">
        <v>1</v>
      </c>
      <c r="I95" t="s">
        <v>2905</v>
      </c>
    </row>
    <row r="96" spans="1:9" x14ac:dyDescent="0.25">
      <c r="A96" s="79">
        <v>108</v>
      </c>
      <c r="B96">
        <v>11</v>
      </c>
      <c r="C96">
        <v>7</v>
      </c>
      <c r="D96" t="s">
        <v>2325</v>
      </c>
      <c r="E96">
        <v>9</v>
      </c>
      <c r="F96">
        <v>41</v>
      </c>
      <c r="G96" t="s">
        <v>2325</v>
      </c>
      <c r="H96">
        <v>1</v>
      </c>
      <c r="I96" t="s">
        <v>2906</v>
      </c>
    </row>
    <row r="97" spans="1:9" x14ac:dyDescent="0.25">
      <c r="A97" s="79">
        <v>109</v>
      </c>
      <c r="B97">
        <v>12</v>
      </c>
      <c r="C97">
        <v>125</v>
      </c>
      <c r="D97" t="s">
        <v>2323</v>
      </c>
      <c r="E97">
        <v>16</v>
      </c>
      <c r="F97">
        <v>103</v>
      </c>
      <c r="G97" t="s">
        <v>2323</v>
      </c>
      <c r="H97">
        <v>1</v>
      </c>
      <c r="I97" t="s">
        <v>2907</v>
      </c>
    </row>
    <row r="98" spans="1:9" x14ac:dyDescent="0.25">
      <c r="A98" s="79">
        <v>110</v>
      </c>
      <c r="B98">
        <v>12</v>
      </c>
      <c r="C98">
        <v>125</v>
      </c>
      <c r="D98" t="s">
        <v>2323</v>
      </c>
      <c r="E98">
        <v>16</v>
      </c>
      <c r="F98">
        <v>103</v>
      </c>
      <c r="G98" t="s">
        <v>2323</v>
      </c>
      <c r="H98">
        <v>1</v>
      </c>
      <c r="I98" t="s">
        <v>2908</v>
      </c>
    </row>
    <row r="99" spans="1:9" x14ac:dyDescent="0.25">
      <c r="A99" s="79">
        <v>111</v>
      </c>
      <c r="B99">
        <v>12</v>
      </c>
      <c r="C99">
        <v>125</v>
      </c>
      <c r="D99" t="s">
        <v>2323</v>
      </c>
      <c r="E99">
        <v>16</v>
      </c>
      <c r="F99">
        <v>103</v>
      </c>
      <c r="G99" t="s">
        <v>2323</v>
      </c>
      <c r="H99">
        <v>1</v>
      </c>
      <c r="I99" t="s">
        <v>2909</v>
      </c>
    </row>
    <row r="100" spans="1:9" x14ac:dyDescent="0.25">
      <c r="A100" s="79">
        <v>112</v>
      </c>
      <c r="B100">
        <v>12</v>
      </c>
      <c r="C100">
        <v>125</v>
      </c>
      <c r="D100" t="s">
        <v>2323</v>
      </c>
      <c r="E100">
        <v>16</v>
      </c>
      <c r="F100">
        <v>103</v>
      </c>
      <c r="G100" t="s">
        <v>2323</v>
      </c>
      <c r="H100">
        <v>1</v>
      </c>
      <c r="I100" t="s">
        <v>2910</v>
      </c>
    </row>
    <row r="101" spans="1:9" x14ac:dyDescent="0.25">
      <c r="A101" s="79">
        <v>113</v>
      </c>
      <c r="B101">
        <v>12</v>
      </c>
      <c r="C101">
        <v>125</v>
      </c>
      <c r="D101" t="s">
        <v>2323</v>
      </c>
      <c r="E101">
        <v>16</v>
      </c>
      <c r="F101">
        <v>103</v>
      </c>
      <c r="G101" t="s">
        <v>2323</v>
      </c>
      <c r="H101">
        <v>1</v>
      </c>
      <c r="I101" t="s">
        <v>2911</v>
      </c>
    </row>
    <row r="102" spans="1:9" x14ac:dyDescent="0.25">
      <c r="A102" s="79">
        <v>114</v>
      </c>
      <c r="B102">
        <v>12</v>
      </c>
      <c r="C102">
        <v>125</v>
      </c>
      <c r="D102" t="s">
        <v>2323</v>
      </c>
      <c r="E102">
        <v>16</v>
      </c>
      <c r="F102">
        <v>103</v>
      </c>
      <c r="G102" t="s">
        <v>2323</v>
      </c>
      <c r="H102">
        <v>1</v>
      </c>
      <c r="I102" t="s">
        <v>2912</v>
      </c>
    </row>
    <row r="103" spans="1:9" x14ac:dyDescent="0.25">
      <c r="A103" s="79">
        <v>115</v>
      </c>
      <c r="B103">
        <v>12</v>
      </c>
      <c r="C103">
        <v>125</v>
      </c>
      <c r="D103" t="s">
        <v>2323</v>
      </c>
      <c r="E103">
        <v>16</v>
      </c>
      <c r="F103">
        <v>103</v>
      </c>
      <c r="G103" t="s">
        <v>2323</v>
      </c>
      <c r="H103">
        <v>1</v>
      </c>
      <c r="I103" t="s">
        <v>2913</v>
      </c>
    </row>
    <row r="104" spans="1:9" x14ac:dyDescent="0.25">
      <c r="A104" s="79">
        <v>116</v>
      </c>
      <c r="B104">
        <v>12</v>
      </c>
      <c r="C104">
        <v>125</v>
      </c>
      <c r="D104" t="s">
        <v>2323</v>
      </c>
      <c r="E104">
        <v>16</v>
      </c>
      <c r="F104">
        <v>103</v>
      </c>
      <c r="G104" t="s">
        <v>2323</v>
      </c>
      <c r="H104">
        <v>1</v>
      </c>
      <c r="I104" t="s">
        <v>2914</v>
      </c>
    </row>
    <row r="105" spans="1:9" x14ac:dyDescent="0.25">
      <c r="A105" s="79">
        <v>117</v>
      </c>
      <c r="B105">
        <v>12</v>
      </c>
      <c r="C105">
        <v>125</v>
      </c>
      <c r="D105" t="s">
        <v>2323</v>
      </c>
      <c r="E105">
        <v>16</v>
      </c>
      <c r="F105">
        <v>103</v>
      </c>
      <c r="G105" t="s">
        <v>2323</v>
      </c>
      <c r="H105">
        <v>1</v>
      </c>
      <c r="I105" t="s">
        <v>2915</v>
      </c>
    </row>
    <row r="106" spans="1:9" x14ac:dyDescent="0.25">
      <c r="A106" s="79">
        <v>118</v>
      </c>
      <c r="B106">
        <v>12</v>
      </c>
      <c r="C106">
        <v>125</v>
      </c>
      <c r="D106" t="s">
        <v>2323</v>
      </c>
      <c r="E106">
        <v>16</v>
      </c>
      <c r="F106">
        <v>103</v>
      </c>
      <c r="G106" t="s">
        <v>2323</v>
      </c>
      <c r="H106">
        <v>1</v>
      </c>
      <c r="I106" t="s">
        <v>2916</v>
      </c>
    </row>
    <row r="107" spans="1:9" x14ac:dyDescent="0.25">
      <c r="A107" s="79">
        <v>119</v>
      </c>
      <c r="B107">
        <v>12</v>
      </c>
      <c r="C107">
        <v>125</v>
      </c>
      <c r="D107" t="s">
        <v>2323</v>
      </c>
      <c r="E107">
        <v>16</v>
      </c>
      <c r="F107">
        <v>103</v>
      </c>
      <c r="G107" t="s">
        <v>2323</v>
      </c>
      <c r="H107">
        <v>1</v>
      </c>
      <c r="I107" t="s">
        <v>2917</v>
      </c>
    </row>
    <row r="108" spans="1:9" x14ac:dyDescent="0.25">
      <c r="A108" s="79">
        <v>120</v>
      </c>
      <c r="B108">
        <v>12</v>
      </c>
      <c r="C108">
        <v>125</v>
      </c>
      <c r="D108" t="s">
        <v>2323</v>
      </c>
      <c r="E108">
        <v>16</v>
      </c>
      <c r="F108">
        <v>103</v>
      </c>
      <c r="G108" t="s">
        <v>2323</v>
      </c>
      <c r="H108">
        <v>1</v>
      </c>
      <c r="I108" t="s">
        <v>2918</v>
      </c>
    </row>
    <row r="109" spans="1:9" x14ac:dyDescent="0.25">
      <c r="A109" s="79">
        <v>121</v>
      </c>
      <c r="B109">
        <v>15</v>
      </c>
      <c r="C109">
        <v>143</v>
      </c>
      <c r="D109" t="s">
        <v>264</v>
      </c>
      <c r="E109">
        <v>178</v>
      </c>
      <c r="F109">
        <v>381</v>
      </c>
      <c r="G109" t="s">
        <v>264</v>
      </c>
      <c r="H109">
        <v>1</v>
      </c>
      <c r="I109" t="s">
        <v>2919</v>
      </c>
    </row>
    <row r="110" spans="1:9" x14ac:dyDescent="0.25">
      <c r="A110" s="79">
        <v>122</v>
      </c>
      <c r="B110">
        <v>15</v>
      </c>
      <c r="C110">
        <v>143</v>
      </c>
      <c r="D110" t="s">
        <v>264</v>
      </c>
      <c r="E110">
        <v>178</v>
      </c>
      <c r="F110">
        <v>381</v>
      </c>
      <c r="G110" t="s">
        <v>264</v>
      </c>
      <c r="H110">
        <v>1</v>
      </c>
      <c r="I110" t="s">
        <v>2920</v>
      </c>
    </row>
    <row r="111" spans="1:9" x14ac:dyDescent="0.25">
      <c r="A111" s="79">
        <v>123</v>
      </c>
      <c r="B111">
        <v>15</v>
      </c>
      <c r="C111">
        <v>143</v>
      </c>
      <c r="D111" t="s">
        <v>264</v>
      </c>
      <c r="E111">
        <v>178</v>
      </c>
      <c r="F111">
        <v>381</v>
      </c>
      <c r="G111" t="s">
        <v>264</v>
      </c>
      <c r="H111">
        <v>1</v>
      </c>
      <c r="I111" t="s">
        <v>2921</v>
      </c>
    </row>
    <row r="112" spans="1:9" x14ac:dyDescent="0.25">
      <c r="A112" s="79">
        <v>124</v>
      </c>
      <c r="B112">
        <v>15</v>
      </c>
      <c r="C112">
        <v>143</v>
      </c>
      <c r="D112" t="s">
        <v>264</v>
      </c>
      <c r="E112">
        <v>178</v>
      </c>
      <c r="F112">
        <v>381</v>
      </c>
      <c r="G112" t="s">
        <v>264</v>
      </c>
      <c r="H112">
        <v>1</v>
      </c>
      <c r="I112" t="s">
        <v>2922</v>
      </c>
    </row>
    <row r="113" spans="1:9" x14ac:dyDescent="0.25">
      <c r="A113" s="79">
        <v>125</v>
      </c>
      <c r="B113">
        <v>18</v>
      </c>
      <c r="C113">
        <v>75</v>
      </c>
      <c r="D113" t="s">
        <v>198</v>
      </c>
      <c r="E113">
        <v>110</v>
      </c>
      <c r="F113">
        <v>281</v>
      </c>
      <c r="G113" t="s">
        <v>198</v>
      </c>
      <c r="H113">
        <v>1</v>
      </c>
      <c r="I113" t="s">
        <v>2923</v>
      </c>
    </row>
    <row r="114" spans="1:9" x14ac:dyDescent="0.25">
      <c r="A114" s="79">
        <v>126</v>
      </c>
      <c r="B114">
        <v>18</v>
      </c>
      <c r="C114">
        <v>75</v>
      </c>
      <c r="D114" t="s">
        <v>198</v>
      </c>
      <c r="E114">
        <v>110</v>
      </c>
      <c r="F114">
        <v>281</v>
      </c>
      <c r="G114" t="s">
        <v>198</v>
      </c>
      <c r="H114">
        <v>1</v>
      </c>
      <c r="I114" t="s">
        <v>2924</v>
      </c>
    </row>
    <row r="115" spans="1:9" x14ac:dyDescent="0.25">
      <c r="A115" s="79">
        <v>127</v>
      </c>
      <c r="B115">
        <v>15</v>
      </c>
      <c r="C115">
        <v>143</v>
      </c>
      <c r="D115" t="s">
        <v>264</v>
      </c>
      <c r="E115">
        <v>178</v>
      </c>
      <c r="F115">
        <v>381</v>
      </c>
      <c r="G115" t="s">
        <v>264</v>
      </c>
      <c r="H115">
        <v>1</v>
      </c>
      <c r="I115" t="s">
        <v>2925</v>
      </c>
    </row>
    <row r="116" spans="1:9" x14ac:dyDescent="0.25">
      <c r="A116" s="79">
        <v>128</v>
      </c>
      <c r="B116">
        <v>23</v>
      </c>
      <c r="C116">
        <v>255</v>
      </c>
      <c r="D116" t="s">
        <v>2383</v>
      </c>
      <c r="E116">
        <v>154</v>
      </c>
      <c r="F116">
        <v>347</v>
      </c>
      <c r="G116" t="s">
        <v>2383</v>
      </c>
      <c r="H116">
        <v>1</v>
      </c>
      <c r="I116" t="s">
        <v>2926</v>
      </c>
    </row>
    <row r="117" spans="1:9" x14ac:dyDescent="0.25">
      <c r="A117" s="79">
        <v>129</v>
      </c>
      <c r="B117">
        <v>23</v>
      </c>
      <c r="C117">
        <v>255</v>
      </c>
      <c r="D117" t="s">
        <v>2383</v>
      </c>
      <c r="E117">
        <v>154</v>
      </c>
      <c r="F117">
        <v>347</v>
      </c>
      <c r="G117" t="s">
        <v>2383</v>
      </c>
      <c r="H117">
        <v>1</v>
      </c>
      <c r="I117" t="s">
        <v>2927</v>
      </c>
    </row>
    <row r="118" spans="1:9" x14ac:dyDescent="0.25">
      <c r="A118" s="79">
        <v>130</v>
      </c>
      <c r="B118">
        <v>23</v>
      </c>
      <c r="C118">
        <v>255</v>
      </c>
      <c r="D118" t="s">
        <v>2383</v>
      </c>
      <c r="E118">
        <v>154</v>
      </c>
      <c r="F118">
        <v>347</v>
      </c>
      <c r="G118" t="s">
        <v>2383</v>
      </c>
      <c r="H118">
        <v>1</v>
      </c>
      <c r="I118" t="s">
        <v>2928</v>
      </c>
    </row>
    <row r="119" spans="1:9" x14ac:dyDescent="0.25">
      <c r="A119" s="79">
        <v>131</v>
      </c>
      <c r="B119">
        <v>23</v>
      </c>
      <c r="C119">
        <v>255</v>
      </c>
      <c r="D119" t="s">
        <v>2383</v>
      </c>
      <c r="E119">
        <v>154</v>
      </c>
      <c r="F119">
        <v>347</v>
      </c>
      <c r="G119" t="s">
        <v>2383</v>
      </c>
      <c r="H119">
        <v>1</v>
      </c>
      <c r="I119" t="s">
        <v>2929</v>
      </c>
    </row>
    <row r="120" spans="1:9" x14ac:dyDescent="0.25">
      <c r="A120" s="79">
        <v>132</v>
      </c>
      <c r="B120">
        <v>23</v>
      </c>
      <c r="C120">
        <v>255</v>
      </c>
      <c r="D120" t="s">
        <v>2383</v>
      </c>
      <c r="E120">
        <v>154</v>
      </c>
      <c r="F120">
        <v>347</v>
      </c>
      <c r="G120" t="s">
        <v>2383</v>
      </c>
      <c r="H120">
        <v>1</v>
      </c>
      <c r="I120" t="s">
        <v>2930</v>
      </c>
    </row>
    <row r="121" spans="1:9" x14ac:dyDescent="0.25">
      <c r="A121" s="79">
        <v>133</v>
      </c>
      <c r="B121">
        <v>23</v>
      </c>
      <c r="C121">
        <v>255</v>
      </c>
      <c r="D121" t="s">
        <v>2383</v>
      </c>
      <c r="E121">
        <v>154</v>
      </c>
      <c r="F121">
        <v>347</v>
      </c>
      <c r="G121" t="s">
        <v>2383</v>
      </c>
      <c r="H121">
        <v>1</v>
      </c>
      <c r="I121" t="s">
        <v>2931</v>
      </c>
    </row>
    <row r="122" spans="1:9" x14ac:dyDescent="0.25">
      <c r="A122" s="79">
        <v>134</v>
      </c>
      <c r="B122">
        <v>23</v>
      </c>
      <c r="C122">
        <v>255</v>
      </c>
      <c r="D122" t="s">
        <v>2383</v>
      </c>
      <c r="E122">
        <v>154</v>
      </c>
      <c r="F122">
        <v>347</v>
      </c>
      <c r="G122" t="s">
        <v>2383</v>
      </c>
      <c r="H122">
        <v>1</v>
      </c>
      <c r="I122" t="s">
        <v>2932</v>
      </c>
    </row>
    <row r="123" spans="1:9" x14ac:dyDescent="0.25">
      <c r="A123" s="79">
        <v>135</v>
      </c>
      <c r="B123">
        <v>23</v>
      </c>
      <c r="C123">
        <v>255</v>
      </c>
      <c r="D123" t="s">
        <v>2383</v>
      </c>
      <c r="E123">
        <v>154</v>
      </c>
      <c r="F123">
        <v>347</v>
      </c>
      <c r="G123" t="s">
        <v>2383</v>
      </c>
      <c r="H123">
        <v>1</v>
      </c>
      <c r="I123" t="s">
        <v>2933</v>
      </c>
    </row>
    <row r="124" spans="1:9" x14ac:dyDescent="0.25">
      <c r="A124" s="79">
        <v>136</v>
      </c>
      <c r="B124">
        <v>23</v>
      </c>
      <c r="C124">
        <v>255</v>
      </c>
      <c r="D124" t="s">
        <v>2383</v>
      </c>
      <c r="E124">
        <v>154</v>
      </c>
      <c r="F124">
        <v>347</v>
      </c>
      <c r="G124" t="s">
        <v>2383</v>
      </c>
      <c r="H124">
        <v>1</v>
      </c>
      <c r="I124" t="s">
        <v>2934</v>
      </c>
    </row>
    <row r="125" spans="1:9" x14ac:dyDescent="0.25">
      <c r="A125" s="79">
        <v>137</v>
      </c>
      <c r="B125">
        <v>5</v>
      </c>
      <c r="C125">
        <v>30</v>
      </c>
      <c r="D125" t="s">
        <v>3268</v>
      </c>
      <c r="E125">
        <v>17</v>
      </c>
      <c r="F125">
        <v>104</v>
      </c>
      <c r="G125" t="s">
        <v>2319</v>
      </c>
      <c r="H125">
        <v>1</v>
      </c>
      <c r="I125" t="s">
        <v>2935</v>
      </c>
    </row>
    <row r="126" spans="1:9" x14ac:dyDescent="0.25">
      <c r="A126" s="79">
        <v>138</v>
      </c>
      <c r="B126">
        <v>19</v>
      </c>
      <c r="C126">
        <v>201</v>
      </c>
      <c r="D126" t="s">
        <v>385</v>
      </c>
      <c r="E126">
        <v>304</v>
      </c>
      <c r="F126">
        <v>534</v>
      </c>
      <c r="G126" t="s">
        <v>385</v>
      </c>
      <c r="H126">
        <v>1</v>
      </c>
      <c r="I126" t="s">
        <v>2936</v>
      </c>
    </row>
    <row r="127" spans="1:9" x14ac:dyDescent="0.25">
      <c r="A127" s="79">
        <v>139</v>
      </c>
      <c r="B127">
        <v>23</v>
      </c>
      <c r="C127">
        <v>255</v>
      </c>
      <c r="D127" t="s">
        <v>2383</v>
      </c>
      <c r="E127">
        <v>154</v>
      </c>
      <c r="F127">
        <v>347</v>
      </c>
      <c r="G127" t="s">
        <v>2383</v>
      </c>
      <c r="H127">
        <v>1</v>
      </c>
      <c r="I127" t="s">
        <v>2937</v>
      </c>
    </row>
    <row r="128" spans="1:9" x14ac:dyDescent="0.25">
      <c r="A128" s="79">
        <v>140</v>
      </c>
      <c r="B128">
        <v>23</v>
      </c>
      <c r="C128">
        <v>255</v>
      </c>
      <c r="D128" t="s">
        <v>2383</v>
      </c>
      <c r="E128">
        <v>154</v>
      </c>
      <c r="F128">
        <v>347</v>
      </c>
      <c r="G128" t="s">
        <v>2383</v>
      </c>
      <c r="H128">
        <v>1</v>
      </c>
      <c r="I128" t="s">
        <v>2938</v>
      </c>
    </row>
    <row r="129" spans="1:9" x14ac:dyDescent="0.25">
      <c r="A129" s="79">
        <v>141</v>
      </c>
      <c r="B129">
        <v>21</v>
      </c>
      <c r="C129">
        <v>258</v>
      </c>
      <c r="D129" t="s">
        <v>2939</v>
      </c>
      <c r="E129">
        <v>306</v>
      </c>
      <c r="F129">
        <v>537</v>
      </c>
      <c r="G129" t="s">
        <v>2939</v>
      </c>
      <c r="H129">
        <v>1</v>
      </c>
      <c r="I129" t="s">
        <v>2940</v>
      </c>
    </row>
    <row r="130" spans="1:9" x14ac:dyDescent="0.25">
      <c r="A130" s="79">
        <v>142</v>
      </c>
      <c r="B130">
        <v>21</v>
      </c>
      <c r="C130">
        <v>258</v>
      </c>
      <c r="D130" t="s">
        <v>2939</v>
      </c>
      <c r="E130">
        <v>306</v>
      </c>
      <c r="F130">
        <v>537</v>
      </c>
      <c r="G130" t="s">
        <v>2939</v>
      </c>
      <c r="H130">
        <v>1</v>
      </c>
      <c r="I130" t="s">
        <v>2941</v>
      </c>
    </row>
    <row r="131" spans="1:9" x14ac:dyDescent="0.25">
      <c r="A131" s="79">
        <v>143</v>
      </c>
      <c r="B131">
        <v>16</v>
      </c>
      <c r="C131">
        <v>300</v>
      </c>
      <c r="D131" t="s">
        <v>2305</v>
      </c>
      <c r="E131">
        <v>18</v>
      </c>
      <c r="F131">
        <v>108</v>
      </c>
      <c r="G131" t="s">
        <v>2305</v>
      </c>
      <c r="H131">
        <v>1</v>
      </c>
      <c r="I131" t="s">
        <v>2942</v>
      </c>
    </row>
    <row r="132" spans="1:9" x14ac:dyDescent="0.25">
      <c r="A132" s="79">
        <v>144</v>
      </c>
      <c r="B132">
        <v>17</v>
      </c>
      <c r="C132">
        <v>256</v>
      </c>
      <c r="D132" t="s">
        <v>2306</v>
      </c>
      <c r="E132">
        <v>179</v>
      </c>
      <c r="F132">
        <v>382</v>
      </c>
      <c r="G132" t="s">
        <v>2306</v>
      </c>
      <c r="H132">
        <v>1</v>
      </c>
      <c r="I132" t="s">
        <v>2943</v>
      </c>
    </row>
    <row r="133" spans="1:9" x14ac:dyDescent="0.25">
      <c r="A133" s="79">
        <v>145</v>
      </c>
      <c r="B133">
        <v>23</v>
      </c>
      <c r="C133">
        <v>255</v>
      </c>
      <c r="D133" t="s">
        <v>2383</v>
      </c>
      <c r="E133">
        <v>154</v>
      </c>
      <c r="F133">
        <v>347</v>
      </c>
      <c r="G133" t="s">
        <v>2383</v>
      </c>
      <c r="H133">
        <v>1</v>
      </c>
      <c r="I133" t="s">
        <v>2944</v>
      </c>
    </row>
    <row r="134" spans="1:9" x14ac:dyDescent="0.25">
      <c r="A134" s="79">
        <v>146</v>
      </c>
      <c r="B134">
        <v>23</v>
      </c>
      <c r="C134">
        <v>255</v>
      </c>
      <c r="D134" t="s">
        <v>2383</v>
      </c>
      <c r="E134">
        <v>154</v>
      </c>
      <c r="F134">
        <v>347</v>
      </c>
      <c r="G134" t="s">
        <v>2383</v>
      </c>
      <c r="H134">
        <v>1</v>
      </c>
      <c r="I134" t="s">
        <v>2945</v>
      </c>
    </row>
    <row r="135" spans="1:9" x14ac:dyDescent="0.25">
      <c r="A135" s="79">
        <v>147</v>
      </c>
      <c r="B135">
        <v>16</v>
      </c>
      <c r="C135">
        <v>300</v>
      </c>
      <c r="D135" t="s">
        <v>2305</v>
      </c>
      <c r="E135">
        <v>18</v>
      </c>
      <c r="F135">
        <v>108</v>
      </c>
      <c r="G135" t="s">
        <v>2305</v>
      </c>
      <c r="H135">
        <v>1</v>
      </c>
      <c r="I135" t="s">
        <v>2946</v>
      </c>
    </row>
    <row r="136" spans="1:9" x14ac:dyDescent="0.25">
      <c r="A136" s="79">
        <v>148</v>
      </c>
      <c r="B136">
        <v>16</v>
      </c>
      <c r="C136">
        <v>300</v>
      </c>
      <c r="D136" t="s">
        <v>2305</v>
      </c>
      <c r="E136">
        <v>18</v>
      </c>
      <c r="F136">
        <v>108</v>
      </c>
      <c r="G136" t="s">
        <v>2305</v>
      </c>
      <c r="H136">
        <v>1</v>
      </c>
      <c r="I136" t="s">
        <v>2947</v>
      </c>
    </row>
    <row r="137" spans="1:9" x14ac:dyDescent="0.25">
      <c r="A137" s="79">
        <v>149</v>
      </c>
      <c r="B137">
        <v>16</v>
      </c>
      <c r="C137">
        <v>300</v>
      </c>
      <c r="D137" t="s">
        <v>2305</v>
      </c>
      <c r="E137">
        <v>18</v>
      </c>
      <c r="F137">
        <v>108</v>
      </c>
      <c r="G137" t="s">
        <v>2305</v>
      </c>
      <c r="H137">
        <v>1</v>
      </c>
      <c r="I137" t="s">
        <v>2948</v>
      </c>
    </row>
    <row r="138" spans="1:9" x14ac:dyDescent="0.25">
      <c r="A138" s="79">
        <v>150</v>
      </c>
      <c r="B138">
        <v>16</v>
      </c>
      <c r="C138">
        <v>300</v>
      </c>
      <c r="D138" t="s">
        <v>2305</v>
      </c>
      <c r="E138">
        <v>18</v>
      </c>
      <c r="F138">
        <v>108</v>
      </c>
      <c r="G138" t="s">
        <v>2305</v>
      </c>
      <c r="H138">
        <v>1</v>
      </c>
      <c r="I138" t="s">
        <v>2949</v>
      </c>
    </row>
    <row r="139" spans="1:9" x14ac:dyDescent="0.25">
      <c r="A139" s="79">
        <v>151</v>
      </c>
      <c r="B139">
        <v>16</v>
      </c>
      <c r="C139">
        <v>300</v>
      </c>
      <c r="D139" t="s">
        <v>2305</v>
      </c>
      <c r="E139">
        <v>18</v>
      </c>
      <c r="F139">
        <v>108</v>
      </c>
      <c r="G139" t="s">
        <v>2305</v>
      </c>
      <c r="H139">
        <v>1</v>
      </c>
      <c r="I139" t="s">
        <v>2950</v>
      </c>
    </row>
    <row r="140" spans="1:9" x14ac:dyDescent="0.25">
      <c r="A140" s="79">
        <v>152</v>
      </c>
      <c r="B140">
        <v>16</v>
      </c>
      <c r="C140">
        <v>300</v>
      </c>
      <c r="D140" t="s">
        <v>2305</v>
      </c>
      <c r="E140">
        <v>18</v>
      </c>
      <c r="F140">
        <v>108</v>
      </c>
      <c r="G140" t="s">
        <v>2305</v>
      </c>
      <c r="H140">
        <v>1</v>
      </c>
      <c r="I140" t="s">
        <v>2951</v>
      </c>
    </row>
    <row r="141" spans="1:9" x14ac:dyDescent="0.25">
      <c r="A141" s="79">
        <v>153</v>
      </c>
      <c r="B141">
        <v>16</v>
      </c>
      <c r="C141">
        <v>300</v>
      </c>
      <c r="D141" t="s">
        <v>2305</v>
      </c>
      <c r="E141">
        <v>18</v>
      </c>
      <c r="F141">
        <v>108</v>
      </c>
      <c r="G141" t="s">
        <v>2305</v>
      </c>
      <c r="H141">
        <v>1</v>
      </c>
      <c r="I141" t="s">
        <v>2952</v>
      </c>
    </row>
    <row r="142" spans="1:9" x14ac:dyDescent="0.25">
      <c r="A142" s="79">
        <v>154</v>
      </c>
      <c r="B142">
        <v>16</v>
      </c>
      <c r="C142">
        <v>300</v>
      </c>
      <c r="D142" t="s">
        <v>2305</v>
      </c>
      <c r="E142">
        <v>18</v>
      </c>
      <c r="F142">
        <v>108</v>
      </c>
      <c r="G142" t="s">
        <v>2305</v>
      </c>
      <c r="H142">
        <v>1</v>
      </c>
      <c r="I142" t="s">
        <v>2953</v>
      </c>
    </row>
    <row r="143" spans="1:9" x14ac:dyDescent="0.25">
      <c r="A143" s="79">
        <v>155</v>
      </c>
      <c r="B143">
        <v>5</v>
      </c>
      <c r="C143">
        <v>30</v>
      </c>
      <c r="D143" t="s">
        <v>3268</v>
      </c>
      <c r="E143">
        <v>17</v>
      </c>
      <c r="F143">
        <v>104</v>
      </c>
      <c r="G143" t="s">
        <v>2319</v>
      </c>
      <c r="H143">
        <v>1</v>
      </c>
      <c r="I143" t="s">
        <v>2954</v>
      </c>
    </row>
    <row r="144" spans="1:9" x14ac:dyDescent="0.25">
      <c r="A144" s="79">
        <v>156</v>
      </c>
      <c r="B144">
        <v>17</v>
      </c>
      <c r="C144">
        <v>256</v>
      </c>
      <c r="D144" t="s">
        <v>2306</v>
      </c>
      <c r="E144">
        <v>179</v>
      </c>
      <c r="F144">
        <v>382</v>
      </c>
      <c r="G144" t="s">
        <v>2306</v>
      </c>
      <c r="H144">
        <v>1</v>
      </c>
      <c r="I144" t="s">
        <v>2955</v>
      </c>
    </row>
    <row r="145" spans="1:9" x14ac:dyDescent="0.25">
      <c r="A145" s="79">
        <v>157</v>
      </c>
      <c r="B145">
        <v>17</v>
      </c>
      <c r="C145">
        <v>256</v>
      </c>
      <c r="D145" t="s">
        <v>2306</v>
      </c>
      <c r="E145">
        <v>179</v>
      </c>
      <c r="F145">
        <v>382</v>
      </c>
      <c r="G145" t="s">
        <v>2306</v>
      </c>
      <c r="H145">
        <v>1</v>
      </c>
      <c r="I145" t="s">
        <v>2956</v>
      </c>
    </row>
    <row r="146" spans="1:9" x14ac:dyDescent="0.25">
      <c r="A146" s="79">
        <v>158</v>
      </c>
      <c r="B146">
        <v>17</v>
      </c>
      <c r="C146">
        <v>256</v>
      </c>
      <c r="D146" t="s">
        <v>2306</v>
      </c>
      <c r="E146">
        <v>179</v>
      </c>
      <c r="F146">
        <v>382</v>
      </c>
      <c r="G146" t="s">
        <v>2306</v>
      </c>
      <c r="H146">
        <v>1</v>
      </c>
      <c r="I146" t="s">
        <v>2957</v>
      </c>
    </row>
    <row r="147" spans="1:9" x14ac:dyDescent="0.25">
      <c r="A147" s="79">
        <v>159</v>
      </c>
      <c r="B147">
        <v>17</v>
      </c>
      <c r="C147">
        <v>256</v>
      </c>
      <c r="D147" t="s">
        <v>2306</v>
      </c>
      <c r="E147">
        <v>179</v>
      </c>
      <c r="F147">
        <v>382</v>
      </c>
      <c r="G147" t="s">
        <v>2306</v>
      </c>
      <c r="H147">
        <v>1</v>
      </c>
      <c r="I147" t="s">
        <v>2958</v>
      </c>
    </row>
    <row r="148" spans="1:9" x14ac:dyDescent="0.25">
      <c r="A148" s="79">
        <v>160</v>
      </c>
      <c r="B148">
        <v>17</v>
      </c>
      <c r="C148">
        <v>256</v>
      </c>
      <c r="D148" t="s">
        <v>2306</v>
      </c>
      <c r="E148">
        <v>179</v>
      </c>
      <c r="F148">
        <v>382</v>
      </c>
      <c r="G148" t="s">
        <v>2306</v>
      </c>
      <c r="H148">
        <v>1</v>
      </c>
      <c r="I148" t="s">
        <v>2959</v>
      </c>
    </row>
    <row r="149" spans="1:9" x14ac:dyDescent="0.25">
      <c r="A149" s="79">
        <v>161</v>
      </c>
      <c r="B149">
        <v>17</v>
      </c>
      <c r="C149">
        <v>256</v>
      </c>
      <c r="D149" t="s">
        <v>2306</v>
      </c>
      <c r="E149">
        <v>179</v>
      </c>
      <c r="F149">
        <v>382</v>
      </c>
      <c r="G149" t="s">
        <v>2306</v>
      </c>
      <c r="H149">
        <v>1</v>
      </c>
      <c r="I149" t="s">
        <v>2960</v>
      </c>
    </row>
    <row r="150" spans="1:9" x14ac:dyDescent="0.25">
      <c r="A150" s="79">
        <v>162</v>
      </c>
      <c r="B150">
        <v>17</v>
      </c>
      <c r="C150">
        <v>256</v>
      </c>
      <c r="D150" t="s">
        <v>2306</v>
      </c>
      <c r="E150">
        <v>179</v>
      </c>
      <c r="F150">
        <v>382</v>
      </c>
      <c r="G150" t="s">
        <v>2306</v>
      </c>
      <c r="H150">
        <v>1</v>
      </c>
      <c r="I150" t="s">
        <v>3270</v>
      </c>
    </row>
    <row r="151" spans="1:9" x14ac:dyDescent="0.25">
      <c r="A151" s="78">
        <v>163</v>
      </c>
      <c r="B151">
        <v>17</v>
      </c>
      <c r="C151">
        <v>256</v>
      </c>
      <c r="D151" t="s">
        <v>2306</v>
      </c>
      <c r="E151">
        <v>179</v>
      </c>
      <c r="F151">
        <v>382</v>
      </c>
      <c r="G151" t="s">
        <v>2306</v>
      </c>
      <c r="H151">
        <v>1</v>
      </c>
      <c r="I151" t="s">
        <v>3271</v>
      </c>
    </row>
    <row r="152" spans="1:9" x14ac:dyDescent="0.25">
      <c r="A152" s="79">
        <v>164</v>
      </c>
      <c r="B152">
        <v>7</v>
      </c>
      <c r="C152">
        <v>9</v>
      </c>
      <c r="D152" t="s">
        <v>2303</v>
      </c>
      <c r="E152">
        <v>180</v>
      </c>
      <c r="F152">
        <v>383</v>
      </c>
      <c r="G152" t="s">
        <v>2303</v>
      </c>
      <c r="H152">
        <v>1</v>
      </c>
      <c r="I152" t="s">
        <v>2961</v>
      </c>
    </row>
    <row r="153" spans="1:9" x14ac:dyDescent="0.25">
      <c r="A153" s="79">
        <v>165</v>
      </c>
      <c r="B153">
        <v>7</v>
      </c>
      <c r="C153">
        <v>9</v>
      </c>
      <c r="D153" t="s">
        <v>2303</v>
      </c>
      <c r="E153">
        <v>180</v>
      </c>
      <c r="F153">
        <v>383</v>
      </c>
      <c r="G153" t="s">
        <v>2303</v>
      </c>
      <c r="H153">
        <v>1</v>
      </c>
      <c r="I153" t="s">
        <v>2962</v>
      </c>
    </row>
    <row r="154" spans="1:9" x14ac:dyDescent="0.25">
      <c r="A154" s="79">
        <v>166</v>
      </c>
      <c r="B154">
        <v>7</v>
      </c>
      <c r="C154">
        <v>9</v>
      </c>
      <c r="D154" t="s">
        <v>2303</v>
      </c>
      <c r="E154">
        <v>180</v>
      </c>
      <c r="F154">
        <v>383</v>
      </c>
      <c r="G154" t="s">
        <v>2303</v>
      </c>
      <c r="H154">
        <v>1</v>
      </c>
      <c r="I154" t="s">
        <v>2963</v>
      </c>
    </row>
    <row r="155" spans="1:9" x14ac:dyDescent="0.25">
      <c r="A155" s="79">
        <v>167</v>
      </c>
      <c r="B155">
        <v>7</v>
      </c>
      <c r="C155">
        <v>9</v>
      </c>
      <c r="D155" t="s">
        <v>2303</v>
      </c>
      <c r="E155">
        <v>180</v>
      </c>
      <c r="F155">
        <v>383</v>
      </c>
      <c r="G155" t="s">
        <v>2303</v>
      </c>
      <c r="H155">
        <v>1</v>
      </c>
      <c r="I155" t="s">
        <v>2964</v>
      </c>
    </row>
    <row r="156" spans="1:9" x14ac:dyDescent="0.25">
      <c r="A156" s="79">
        <v>168</v>
      </c>
      <c r="B156">
        <v>7</v>
      </c>
      <c r="C156">
        <v>9</v>
      </c>
      <c r="D156" t="s">
        <v>2303</v>
      </c>
      <c r="E156">
        <v>180</v>
      </c>
      <c r="F156">
        <v>383</v>
      </c>
      <c r="G156" t="s">
        <v>2303</v>
      </c>
      <c r="H156">
        <v>1</v>
      </c>
      <c r="I156" t="s">
        <v>2965</v>
      </c>
    </row>
    <row r="157" spans="1:9" x14ac:dyDescent="0.25">
      <c r="A157" s="79">
        <v>169</v>
      </c>
      <c r="B157">
        <v>7</v>
      </c>
      <c r="C157">
        <v>9</v>
      </c>
      <c r="D157" t="s">
        <v>2303</v>
      </c>
      <c r="E157">
        <v>180</v>
      </c>
      <c r="F157">
        <v>383</v>
      </c>
      <c r="G157" t="s">
        <v>2303</v>
      </c>
      <c r="H157">
        <v>1</v>
      </c>
      <c r="I157" t="s">
        <v>2966</v>
      </c>
    </row>
    <row r="158" spans="1:9" x14ac:dyDescent="0.25">
      <c r="A158" s="79">
        <v>170</v>
      </c>
      <c r="B158">
        <v>14</v>
      </c>
      <c r="C158">
        <v>16</v>
      </c>
      <c r="D158" t="s">
        <v>125</v>
      </c>
      <c r="E158">
        <v>37</v>
      </c>
      <c r="F158">
        <v>181</v>
      </c>
      <c r="G158" t="s">
        <v>125</v>
      </c>
      <c r="H158">
        <v>1</v>
      </c>
      <c r="I158" t="s">
        <v>2967</v>
      </c>
    </row>
    <row r="159" spans="1:9" x14ac:dyDescent="0.25">
      <c r="A159" s="79">
        <v>171</v>
      </c>
      <c r="B159">
        <v>9</v>
      </c>
      <c r="C159">
        <v>26</v>
      </c>
      <c r="D159" t="s">
        <v>2324</v>
      </c>
      <c r="E159">
        <v>19</v>
      </c>
      <c r="F159">
        <v>117</v>
      </c>
      <c r="G159" t="s">
        <v>2324</v>
      </c>
      <c r="H159">
        <v>1</v>
      </c>
      <c r="I159" t="s">
        <v>2968</v>
      </c>
    </row>
    <row r="160" spans="1:9" x14ac:dyDescent="0.25">
      <c r="A160" s="78">
        <v>172</v>
      </c>
      <c r="B160">
        <v>22</v>
      </c>
      <c r="C160">
        <v>74</v>
      </c>
      <c r="D160" t="s">
        <v>3266</v>
      </c>
      <c r="E160">
        <v>109</v>
      </c>
      <c r="F160">
        <v>280</v>
      </c>
      <c r="G160" t="s">
        <v>3266</v>
      </c>
      <c r="H160">
        <v>1</v>
      </c>
      <c r="I160" t="s">
        <v>3266</v>
      </c>
    </row>
    <row r="161" spans="1:9" x14ac:dyDescent="0.25">
      <c r="A161" s="79">
        <v>173</v>
      </c>
      <c r="B161">
        <v>18</v>
      </c>
      <c r="C161">
        <v>75</v>
      </c>
      <c r="D161" t="s">
        <v>198</v>
      </c>
      <c r="E161">
        <v>110</v>
      </c>
      <c r="F161">
        <v>281</v>
      </c>
      <c r="G161" t="s">
        <v>198</v>
      </c>
      <c r="H161">
        <v>1</v>
      </c>
      <c r="I161" t="s">
        <v>2969</v>
      </c>
    </row>
    <row r="162" spans="1:9" x14ac:dyDescent="0.25">
      <c r="A162" s="79">
        <v>174</v>
      </c>
      <c r="B162">
        <v>15</v>
      </c>
      <c r="C162">
        <v>143</v>
      </c>
      <c r="D162" t="s">
        <v>264</v>
      </c>
      <c r="E162">
        <v>178</v>
      </c>
      <c r="F162">
        <v>381</v>
      </c>
      <c r="G162" t="s">
        <v>264</v>
      </c>
      <c r="H162">
        <v>1</v>
      </c>
      <c r="I162" t="s">
        <v>2970</v>
      </c>
    </row>
    <row r="163" spans="1:9" x14ac:dyDescent="0.25">
      <c r="A163" s="79">
        <v>175</v>
      </c>
      <c r="B163">
        <v>15</v>
      </c>
      <c r="C163">
        <v>143</v>
      </c>
      <c r="D163" t="s">
        <v>264</v>
      </c>
      <c r="E163">
        <v>178</v>
      </c>
      <c r="F163">
        <v>381</v>
      </c>
      <c r="G163" t="s">
        <v>264</v>
      </c>
      <c r="H163">
        <v>1</v>
      </c>
      <c r="I163" t="s">
        <v>2971</v>
      </c>
    </row>
    <row r="164" spans="1:9" x14ac:dyDescent="0.25">
      <c r="A164" s="79">
        <v>176</v>
      </c>
      <c r="B164">
        <v>15</v>
      </c>
      <c r="C164">
        <v>143</v>
      </c>
      <c r="D164" t="s">
        <v>264</v>
      </c>
      <c r="E164">
        <v>178</v>
      </c>
      <c r="F164">
        <v>381</v>
      </c>
      <c r="G164" t="s">
        <v>264</v>
      </c>
      <c r="H164">
        <v>1</v>
      </c>
      <c r="I164" t="s">
        <v>2972</v>
      </c>
    </row>
    <row r="165" spans="1:9" x14ac:dyDescent="0.25">
      <c r="A165" s="79">
        <v>177</v>
      </c>
      <c r="B165">
        <v>15</v>
      </c>
      <c r="C165">
        <v>143</v>
      </c>
      <c r="D165" t="s">
        <v>264</v>
      </c>
      <c r="E165">
        <v>178</v>
      </c>
      <c r="F165">
        <v>381</v>
      </c>
      <c r="G165" t="s">
        <v>264</v>
      </c>
      <c r="H165">
        <v>1</v>
      </c>
      <c r="I165" t="s">
        <v>2973</v>
      </c>
    </row>
    <row r="166" spans="1:9" x14ac:dyDescent="0.25">
      <c r="A166" s="79">
        <v>178</v>
      </c>
      <c r="B166">
        <v>15</v>
      </c>
      <c r="C166">
        <v>143</v>
      </c>
      <c r="D166" t="s">
        <v>264</v>
      </c>
      <c r="E166">
        <v>178</v>
      </c>
      <c r="F166">
        <v>381</v>
      </c>
      <c r="G166" t="s">
        <v>264</v>
      </c>
      <c r="H166">
        <v>1</v>
      </c>
      <c r="I166" t="s">
        <v>2974</v>
      </c>
    </row>
    <row r="167" spans="1:9" x14ac:dyDescent="0.25">
      <c r="A167" s="79">
        <v>179</v>
      </c>
      <c r="B167">
        <v>19</v>
      </c>
      <c r="C167">
        <v>201</v>
      </c>
      <c r="D167" t="s">
        <v>385</v>
      </c>
      <c r="E167">
        <v>304</v>
      </c>
      <c r="F167">
        <v>534</v>
      </c>
      <c r="G167" t="s">
        <v>385</v>
      </c>
      <c r="H167">
        <v>1</v>
      </c>
      <c r="I167" t="s">
        <v>2975</v>
      </c>
    </row>
    <row r="168" spans="1:9" x14ac:dyDescent="0.25">
      <c r="A168" s="79">
        <v>180</v>
      </c>
      <c r="B168">
        <v>19</v>
      </c>
      <c r="C168">
        <v>201</v>
      </c>
      <c r="D168" t="s">
        <v>385</v>
      </c>
      <c r="E168">
        <v>304</v>
      </c>
      <c r="F168">
        <v>534</v>
      </c>
      <c r="G168" t="s">
        <v>385</v>
      </c>
      <c r="H168">
        <v>1</v>
      </c>
      <c r="I168" t="s">
        <v>2976</v>
      </c>
    </row>
    <row r="169" spans="1:9" x14ac:dyDescent="0.25">
      <c r="A169" s="79">
        <v>181</v>
      </c>
      <c r="B169">
        <v>20</v>
      </c>
      <c r="C169">
        <v>227</v>
      </c>
      <c r="D169" t="s">
        <v>386</v>
      </c>
      <c r="E169">
        <v>305</v>
      </c>
      <c r="F169">
        <v>535</v>
      </c>
      <c r="G169" t="s">
        <v>386</v>
      </c>
      <c r="H169">
        <v>1</v>
      </c>
      <c r="I169" t="s">
        <v>2977</v>
      </c>
    </row>
    <row r="170" spans="1:9" x14ac:dyDescent="0.25">
      <c r="A170" s="79">
        <v>182</v>
      </c>
      <c r="B170">
        <v>20</v>
      </c>
      <c r="C170">
        <v>227</v>
      </c>
      <c r="D170" t="s">
        <v>386</v>
      </c>
      <c r="E170">
        <v>305</v>
      </c>
      <c r="F170">
        <v>535</v>
      </c>
      <c r="G170" t="s">
        <v>386</v>
      </c>
      <c r="H170">
        <v>1</v>
      </c>
      <c r="I170" t="s">
        <v>2978</v>
      </c>
    </row>
    <row r="171" spans="1:9" x14ac:dyDescent="0.25">
      <c r="A171" s="79">
        <v>183</v>
      </c>
      <c r="B171">
        <v>20</v>
      </c>
      <c r="C171">
        <v>227</v>
      </c>
      <c r="D171" t="s">
        <v>386</v>
      </c>
      <c r="E171">
        <v>305</v>
      </c>
      <c r="F171">
        <v>535</v>
      </c>
      <c r="G171" t="s">
        <v>386</v>
      </c>
      <c r="H171">
        <v>1</v>
      </c>
      <c r="I171" t="s">
        <v>2979</v>
      </c>
    </row>
    <row r="172" spans="1:9" x14ac:dyDescent="0.25">
      <c r="A172" s="79">
        <v>184</v>
      </c>
      <c r="B172">
        <v>23</v>
      </c>
      <c r="C172">
        <v>255</v>
      </c>
      <c r="D172" t="s">
        <v>2383</v>
      </c>
      <c r="E172">
        <v>154</v>
      </c>
      <c r="F172">
        <v>347</v>
      </c>
      <c r="G172" t="s">
        <v>2383</v>
      </c>
      <c r="H172">
        <v>6</v>
      </c>
      <c r="I172" t="s">
        <v>2980</v>
      </c>
    </row>
    <row r="173" spans="1:9" x14ac:dyDescent="0.25">
      <c r="A173" s="79">
        <v>185</v>
      </c>
      <c r="B173">
        <v>17</v>
      </c>
      <c r="C173">
        <v>256</v>
      </c>
      <c r="D173" t="s">
        <v>2306</v>
      </c>
      <c r="E173">
        <v>179</v>
      </c>
      <c r="F173">
        <v>382</v>
      </c>
      <c r="G173" t="s">
        <v>2306</v>
      </c>
      <c r="H173">
        <v>6</v>
      </c>
      <c r="I173" t="s">
        <v>2981</v>
      </c>
    </row>
    <row r="174" spans="1:9" x14ac:dyDescent="0.25">
      <c r="A174" s="79">
        <v>186</v>
      </c>
      <c r="B174">
        <v>6</v>
      </c>
      <c r="C174">
        <v>20</v>
      </c>
      <c r="D174" t="s">
        <v>109</v>
      </c>
      <c r="E174">
        <v>14</v>
      </c>
      <c r="F174">
        <v>92</v>
      </c>
      <c r="G174" t="s">
        <v>109</v>
      </c>
      <c r="H174">
        <v>6</v>
      </c>
      <c r="I174" t="s">
        <v>2982</v>
      </c>
    </row>
    <row r="175" spans="1:9" x14ac:dyDescent="0.25">
      <c r="A175" s="79">
        <v>187</v>
      </c>
      <c r="B175">
        <v>12</v>
      </c>
      <c r="C175">
        <v>125</v>
      </c>
      <c r="D175" t="s">
        <v>2323</v>
      </c>
      <c r="E175">
        <v>16</v>
      </c>
      <c r="F175">
        <v>103</v>
      </c>
      <c r="G175" t="s">
        <v>2323</v>
      </c>
      <c r="H175">
        <v>6</v>
      </c>
      <c r="I175" t="s">
        <v>2983</v>
      </c>
    </row>
    <row r="176" spans="1:9" x14ac:dyDescent="0.25">
      <c r="A176" s="79">
        <v>188</v>
      </c>
      <c r="B176">
        <v>8</v>
      </c>
      <c r="C176">
        <v>22</v>
      </c>
      <c r="D176" t="s">
        <v>108</v>
      </c>
      <c r="E176">
        <v>11</v>
      </c>
      <c r="F176">
        <v>58</v>
      </c>
      <c r="G176" t="s">
        <v>108</v>
      </c>
      <c r="H176">
        <v>6</v>
      </c>
      <c r="I176" t="s">
        <v>2984</v>
      </c>
    </row>
    <row r="177" spans="1:9" x14ac:dyDescent="0.25">
      <c r="A177" s="79">
        <v>190</v>
      </c>
      <c r="B177">
        <v>3</v>
      </c>
      <c r="C177">
        <v>10</v>
      </c>
      <c r="D177" t="s">
        <v>2320</v>
      </c>
      <c r="E177">
        <v>5</v>
      </c>
      <c r="F177">
        <v>20</v>
      </c>
      <c r="G177" t="s">
        <v>2320</v>
      </c>
      <c r="H177">
        <v>6</v>
      </c>
      <c r="I177" t="s">
        <v>2985</v>
      </c>
    </row>
    <row r="178" spans="1:9" x14ac:dyDescent="0.25">
      <c r="A178" s="79">
        <v>191</v>
      </c>
      <c r="B178">
        <v>7</v>
      </c>
      <c r="C178">
        <v>9</v>
      </c>
      <c r="D178" t="s">
        <v>2303</v>
      </c>
      <c r="E178">
        <v>180</v>
      </c>
      <c r="F178">
        <v>383</v>
      </c>
      <c r="G178" t="s">
        <v>2303</v>
      </c>
      <c r="H178">
        <v>6</v>
      </c>
      <c r="I178" t="s">
        <v>2986</v>
      </c>
    </row>
    <row r="179" spans="1:9" x14ac:dyDescent="0.25">
      <c r="A179" s="79">
        <v>192</v>
      </c>
      <c r="B179">
        <v>9</v>
      </c>
      <c r="C179">
        <v>26</v>
      </c>
      <c r="D179" t="s">
        <v>2324</v>
      </c>
      <c r="E179">
        <v>19</v>
      </c>
      <c r="F179">
        <v>117</v>
      </c>
      <c r="G179" t="s">
        <v>2324</v>
      </c>
      <c r="H179">
        <v>6</v>
      </c>
      <c r="I179" t="s">
        <v>2987</v>
      </c>
    </row>
    <row r="180" spans="1:9" x14ac:dyDescent="0.25">
      <c r="A180" s="79">
        <v>193</v>
      </c>
      <c r="B180">
        <v>2</v>
      </c>
      <c r="C180">
        <v>1</v>
      </c>
      <c r="D180" t="s">
        <v>103</v>
      </c>
      <c r="E180">
        <v>2</v>
      </c>
      <c r="F180">
        <v>3</v>
      </c>
      <c r="G180" t="s">
        <v>103</v>
      </c>
      <c r="H180">
        <v>6</v>
      </c>
      <c r="I180" t="s">
        <v>2988</v>
      </c>
    </row>
    <row r="181" spans="1:9" x14ac:dyDescent="0.25">
      <c r="A181" s="79">
        <v>194</v>
      </c>
      <c r="B181">
        <v>15</v>
      </c>
      <c r="C181">
        <v>143</v>
      </c>
      <c r="D181" t="s">
        <v>264</v>
      </c>
      <c r="E181">
        <v>178</v>
      </c>
      <c r="F181">
        <v>381</v>
      </c>
      <c r="G181" t="s">
        <v>264</v>
      </c>
      <c r="H181">
        <v>6</v>
      </c>
      <c r="I181" t="s">
        <v>2989</v>
      </c>
    </row>
    <row r="182" spans="1:9" x14ac:dyDescent="0.25">
      <c r="A182" s="79">
        <v>196</v>
      </c>
      <c r="B182">
        <v>5</v>
      </c>
      <c r="C182">
        <v>30</v>
      </c>
      <c r="D182" t="s">
        <v>3268</v>
      </c>
      <c r="E182">
        <v>17</v>
      </c>
      <c r="F182">
        <v>104</v>
      </c>
      <c r="G182" t="s">
        <v>2319</v>
      </c>
      <c r="H182">
        <v>6</v>
      </c>
      <c r="I182" t="s">
        <v>2990</v>
      </c>
    </row>
    <row r="183" spans="1:9" x14ac:dyDescent="0.25">
      <c r="A183" s="79">
        <v>197</v>
      </c>
      <c r="B183">
        <v>16</v>
      </c>
      <c r="C183">
        <v>300</v>
      </c>
      <c r="D183" t="s">
        <v>2305</v>
      </c>
      <c r="E183">
        <v>18</v>
      </c>
      <c r="F183">
        <v>108</v>
      </c>
      <c r="G183" t="s">
        <v>2305</v>
      </c>
      <c r="H183">
        <v>6</v>
      </c>
      <c r="I183" t="s">
        <v>2991</v>
      </c>
    </row>
    <row r="184" spans="1:9" x14ac:dyDescent="0.25">
      <c r="A184" s="79">
        <v>198</v>
      </c>
      <c r="B184">
        <v>10</v>
      </c>
      <c r="C184">
        <v>13</v>
      </c>
      <c r="D184" t="s">
        <v>107</v>
      </c>
      <c r="E184">
        <v>10</v>
      </c>
      <c r="F184">
        <v>57</v>
      </c>
      <c r="G184" t="s">
        <v>107</v>
      </c>
      <c r="H184">
        <v>6</v>
      </c>
      <c r="I184" t="s">
        <v>2992</v>
      </c>
    </row>
    <row r="185" spans="1:9" x14ac:dyDescent="0.25">
      <c r="A185" s="79">
        <v>199</v>
      </c>
      <c r="B185">
        <v>14</v>
      </c>
      <c r="C185">
        <v>16</v>
      </c>
      <c r="D185" t="s">
        <v>125</v>
      </c>
      <c r="E185">
        <v>37</v>
      </c>
      <c r="F185">
        <v>181</v>
      </c>
      <c r="G185" t="s">
        <v>125</v>
      </c>
      <c r="H185">
        <v>1</v>
      </c>
      <c r="I185" t="s">
        <v>2993</v>
      </c>
    </row>
    <row r="186" spans="1:9" x14ac:dyDescent="0.25">
      <c r="A186" s="79">
        <v>200</v>
      </c>
      <c r="B186">
        <v>14</v>
      </c>
      <c r="C186">
        <v>16</v>
      </c>
      <c r="D186" t="s">
        <v>125</v>
      </c>
      <c r="E186">
        <v>37</v>
      </c>
      <c r="F186">
        <v>181</v>
      </c>
      <c r="G186" t="s">
        <v>125</v>
      </c>
      <c r="H186">
        <v>1</v>
      </c>
      <c r="I186" t="s">
        <v>2994</v>
      </c>
    </row>
    <row r="187" spans="1:9" x14ac:dyDescent="0.25">
      <c r="A187" s="79">
        <v>201</v>
      </c>
      <c r="B187">
        <v>14</v>
      </c>
      <c r="C187">
        <v>16</v>
      </c>
      <c r="D187" t="s">
        <v>125</v>
      </c>
      <c r="E187">
        <v>37</v>
      </c>
      <c r="F187">
        <v>181</v>
      </c>
      <c r="G187" t="s">
        <v>125</v>
      </c>
      <c r="H187">
        <v>1</v>
      </c>
      <c r="I187" t="s">
        <v>2995</v>
      </c>
    </row>
    <row r="188" spans="1:9" x14ac:dyDescent="0.25">
      <c r="A188" s="79">
        <v>202</v>
      </c>
      <c r="B188">
        <v>14</v>
      </c>
      <c r="C188">
        <v>16</v>
      </c>
      <c r="D188" t="s">
        <v>125</v>
      </c>
      <c r="E188">
        <v>37</v>
      </c>
      <c r="F188">
        <v>181</v>
      </c>
      <c r="G188" t="s">
        <v>125</v>
      </c>
      <c r="H188">
        <v>1</v>
      </c>
      <c r="I188" t="s">
        <v>2996</v>
      </c>
    </row>
    <row r="189" spans="1:9" x14ac:dyDescent="0.25">
      <c r="A189" s="79">
        <v>203</v>
      </c>
      <c r="B189">
        <v>14</v>
      </c>
      <c r="C189">
        <v>16</v>
      </c>
      <c r="D189" t="s">
        <v>125</v>
      </c>
      <c r="E189">
        <v>37</v>
      </c>
      <c r="F189">
        <v>181</v>
      </c>
      <c r="G189" t="s">
        <v>125</v>
      </c>
      <c r="H189">
        <v>1</v>
      </c>
      <c r="I189" t="s">
        <v>2997</v>
      </c>
    </row>
    <row r="190" spans="1:9" x14ac:dyDescent="0.25">
      <c r="A190" s="79">
        <v>204</v>
      </c>
      <c r="B190">
        <v>6</v>
      </c>
      <c r="C190">
        <v>20</v>
      </c>
      <c r="D190" t="s">
        <v>109</v>
      </c>
      <c r="E190">
        <v>14</v>
      </c>
      <c r="F190">
        <v>92</v>
      </c>
      <c r="G190" t="s">
        <v>109</v>
      </c>
      <c r="H190">
        <v>1</v>
      </c>
      <c r="I190" t="s">
        <v>2998</v>
      </c>
    </row>
    <row r="191" spans="1:9" x14ac:dyDescent="0.25">
      <c r="A191" s="79">
        <v>205</v>
      </c>
      <c r="B191">
        <v>10</v>
      </c>
      <c r="C191">
        <v>13</v>
      </c>
      <c r="D191" t="s">
        <v>107</v>
      </c>
      <c r="E191">
        <v>10</v>
      </c>
      <c r="F191">
        <v>57</v>
      </c>
      <c r="G191" t="s">
        <v>107</v>
      </c>
      <c r="H191">
        <v>1</v>
      </c>
      <c r="I191" t="s">
        <v>2999</v>
      </c>
    </row>
    <row r="192" spans="1:9" x14ac:dyDescent="0.25">
      <c r="A192" s="79">
        <v>206</v>
      </c>
      <c r="B192">
        <v>6</v>
      </c>
      <c r="C192">
        <v>20</v>
      </c>
      <c r="D192" t="s">
        <v>109</v>
      </c>
      <c r="E192">
        <v>14</v>
      </c>
      <c r="F192">
        <v>92</v>
      </c>
      <c r="G192" t="s">
        <v>109</v>
      </c>
      <c r="H192">
        <v>1</v>
      </c>
      <c r="I192" t="s">
        <v>3000</v>
      </c>
    </row>
    <row r="193" spans="1:9" x14ac:dyDescent="0.25">
      <c r="A193" s="79">
        <v>207</v>
      </c>
      <c r="B193">
        <v>7</v>
      </c>
      <c r="C193">
        <v>9</v>
      </c>
      <c r="D193" t="s">
        <v>2303</v>
      </c>
      <c r="E193">
        <v>180</v>
      </c>
      <c r="F193">
        <v>383</v>
      </c>
      <c r="G193" t="s">
        <v>2303</v>
      </c>
      <c r="H193">
        <v>1</v>
      </c>
      <c r="I193" t="s">
        <v>3001</v>
      </c>
    </row>
    <row r="194" spans="1:9" x14ac:dyDescent="0.25">
      <c r="A194" s="79">
        <v>208</v>
      </c>
      <c r="B194">
        <v>3</v>
      </c>
      <c r="C194">
        <v>10</v>
      </c>
      <c r="D194" t="s">
        <v>2320</v>
      </c>
      <c r="E194">
        <v>5</v>
      </c>
      <c r="F194">
        <v>20</v>
      </c>
      <c r="G194" t="s">
        <v>2320</v>
      </c>
      <c r="H194">
        <v>1</v>
      </c>
      <c r="I194" t="s">
        <v>3002</v>
      </c>
    </row>
    <row r="195" spans="1:9" x14ac:dyDescent="0.25">
      <c r="A195" s="79">
        <v>210</v>
      </c>
      <c r="B195">
        <v>2</v>
      </c>
      <c r="C195">
        <v>1</v>
      </c>
      <c r="D195" t="s">
        <v>103</v>
      </c>
      <c r="E195">
        <v>2</v>
      </c>
      <c r="F195">
        <v>3</v>
      </c>
      <c r="G195" t="s">
        <v>103</v>
      </c>
      <c r="H195">
        <v>1</v>
      </c>
      <c r="I195" t="s">
        <v>3003</v>
      </c>
    </row>
    <row r="196" spans="1:9" x14ac:dyDescent="0.25">
      <c r="A196" s="79">
        <v>211</v>
      </c>
      <c r="B196">
        <v>15</v>
      </c>
      <c r="C196">
        <v>143</v>
      </c>
      <c r="D196" t="s">
        <v>264</v>
      </c>
      <c r="E196">
        <v>178</v>
      </c>
      <c r="F196">
        <v>381</v>
      </c>
      <c r="G196" t="s">
        <v>264</v>
      </c>
      <c r="H196">
        <v>1</v>
      </c>
      <c r="I196" t="s">
        <v>3003</v>
      </c>
    </row>
    <row r="197" spans="1:9" x14ac:dyDescent="0.25">
      <c r="A197" s="79">
        <v>212</v>
      </c>
      <c r="B197">
        <v>11</v>
      </c>
      <c r="C197">
        <v>7</v>
      </c>
      <c r="D197" t="s">
        <v>2325</v>
      </c>
      <c r="E197">
        <v>9</v>
      </c>
      <c r="F197">
        <v>41</v>
      </c>
      <c r="G197" t="s">
        <v>2325</v>
      </c>
      <c r="H197">
        <v>1</v>
      </c>
      <c r="I197" t="s">
        <v>3003</v>
      </c>
    </row>
    <row r="198" spans="1:9" x14ac:dyDescent="0.25">
      <c r="A198" s="79">
        <v>213</v>
      </c>
      <c r="B198">
        <v>7</v>
      </c>
      <c r="C198">
        <v>9</v>
      </c>
      <c r="D198" t="s">
        <v>2303</v>
      </c>
      <c r="E198">
        <v>180</v>
      </c>
      <c r="F198">
        <v>383</v>
      </c>
      <c r="G198" t="s">
        <v>2303</v>
      </c>
      <c r="H198">
        <v>1</v>
      </c>
      <c r="I198" t="s">
        <v>3004</v>
      </c>
    </row>
    <row r="199" spans="1:9" x14ac:dyDescent="0.25">
      <c r="A199" s="79">
        <v>214</v>
      </c>
      <c r="B199">
        <v>7</v>
      </c>
      <c r="C199">
        <v>9</v>
      </c>
      <c r="D199" t="s">
        <v>2303</v>
      </c>
      <c r="E199">
        <v>180</v>
      </c>
      <c r="F199">
        <v>383</v>
      </c>
      <c r="G199" t="s">
        <v>2303</v>
      </c>
      <c r="H199">
        <v>1</v>
      </c>
      <c r="I199" t="s">
        <v>3005</v>
      </c>
    </row>
    <row r="200" spans="1:9" x14ac:dyDescent="0.25">
      <c r="A200" s="79">
        <v>216</v>
      </c>
      <c r="B200">
        <v>2</v>
      </c>
      <c r="C200">
        <v>1</v>
      </c>
      <c r="D200" t="s">
        <v>103</v>
      </c>
      <c r="E200">
        <v>2</v>
      </c>
      <c r="F200">
        <v>3</v>
      </c>
      <c r="G200" t="s">
        <v>103</v>
      </c>
      <c r="H200">
        <v>1</v>
      </c>
      <c r="I200" t="s">
        <v>3006</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3007</v>
      </c>
    </row>
    <row r="216" spans="1:9" x14ac:dyDescent="0.25">
      <c r="A216" s="78">
        <v>237</v>
      </c>
      <c r="B216">
        <v>27</v>
      </c>
      <c r="C216">
        <v>667</v>
      </c>
      <c r="D216" t="s">
        <v>452</v>
      </c>
      <c r="E216">
        <v>379</v>
      </c>
      <c r="F216">
        <v>684</v>
      </c>
      <c r="G216" t="s">
        <v>452</v>
      </c>
      <c r="H216">
        <v>1</v>
      </c>
      <c r="I216" t="s">
        <v>3008</v>
      </c>
    </row>
    <row r="217" spans="1:9" x14ac:dyDescent="0.25">
      <c r="A217" s="78">
        <v>238</v>
      </c>
      <c r="B217">
        <v>27</v>
      </c>
      <c r="C217">
        <v>667</v>
      </c>
      <c r="D217" t="s">
        <v>452</v>
      </c>
      <c r="E217">
        <v>379</v>
      </c>
      <c r="F217">
        <v>684</v>
      </c>
      <c r="G217" t="s">
        <v>452</v>
      </c>
      <c r="H217">
        <v>1</v>
      </c>
      <c r="I217" t="s">
        <v>3009</v>
      </c>
    </row>
    <row r="218" spans="1:9" x14ac:dyDescent="0.25">
      <c r="A218" s="78">
        <v>239</v>
      </c>
      <c r="B218">
        <v>27</v>
      </c>
      <c r="C218">
        <v>667</v>
      </c>
      <c r="D218" t="s">
        <v>452</v>
      </c>
      <c r="E218">
        <v>379</v>
      </c>
      <c r="F218">
        <v>684</v>
      </c>
      <c r="G218" t="s">
        <v>452</v>
      </c>
      <c r="H218">
        <v>1</v>
      </c>
      <c r="I218" t="s">
        <v>3010</v>
      </c>
    </row>
    <row r="219" spans="1:9" x14ac:dyDescent="0.25">
      <c r="A219" s="78">
        <v>240</v>
      </c>
      <c r="B219">
        <v>27</v>
      </c>
      <c r="C219">
        <v>667</v>
      </c>
      <c r="D219" t="s">
        <v>452</v>
      </c>
      <c r="E219">
        <v>379</v>
      </c>
      <c r="F219">
        <v>684</v>
      </c>
      <c r="G219" t="s">
        <v>452</v>
      </c>
      <c r="H219">
        <v>1</v>
      </c>
      <c r="I219" t="s">
        <v>3011</v>
      </c>
    </row>
    <row r="220" spans="1:9" x14ac:dyDescent="0.25">
      <c r="A220" s="78">
        <v>241</v>
      </c>
      <c r="B220">
        <v>27</v>
      </c>
      <c r="C220">
        <v>667</v>
      </c>
      <c r="D220" t="s">
        <v>452</v>
      </c>
      <c r="E220">
        <v>379</v>
      </c>
      <c r="F220">
        <v>684</v>
      </c>
      <c r="G220" t="s">
        <v>452</v>
      </c>
      <c r="H220">
        <v>1</v>
      </c>
      <c r="I220" t="s">
        <v>3012</v>
      </c>
    </row>
    <row r="221" spans="1:9" x14ac:dyDescent="0.25">
      <c r="A221" s="78">
        <v>242</v>
      </c>
      <c r="B221">
        <v>27</v>
      </c>
      <c r="C221">
        <v>667</v>
      </c>
      <c r="D221" t="s">
        <v>452</v>
      </c>
      <c r="E221">
        <v>379</v>
      </c>
      <c r="F221">
        <v>684</v>
      </c>
      <c r="G221" t="s">
        <v>452</v>
      </c>
      <c r="H221">
        <v>1</v>
      </c>
      <c r="I221" t="s">
        <v>3013</v>
      </c>
    </row>
    <row r="222" spans="1:9" x14ac:dyDescent="0.25">
      <c r="A222" s="78">
        <v>243</v>
      </c>
      <c r="B222">
        <v>27</v>
      </c>
      <c r="C222">
        <v>667</v>
      </c>
      <c r="D222" t="s">
        <v>452</v>
      </c>
      <c r="E222">
        <v>379</v>
      </c>
      <c r="F222">
        <v>684</v>
      </c>
      <c r="G222" t="s">
        <v>452</v>
      </c>
      <c r="H222">
        <v>1</v>
      </c>
      <c r="I222" t="s">
        <v>3014</v>
      </c>
    </row>
    <row r="223" spans="1:9" x14ac:dyDescent="0.25">
      <c r="A223" s="78">
        <v>244</v>
      </c>
      <c r="B223">
        <v>27</v>
      </c>
      <c r="C223">
        <v>667</v>
      </c>
      <c r="D223" t="s">
        <v>452</v>
      </c>
      <c r="E223">
        <v>379</v>
      </c>
      <c r="F223">
        <v>684</v>
      </c>
      <c r="G223" t="s">
        <v>452</v>
      </c>
      <c r="H223">
        <v>1</v>
      </c>
      <c r="I223" t="s">
        <v>3015</v>
      </c>
    </row>
    <row r="224" spans="1:9" x14ac:dyDescent="0.25">
      <c r="A224" s="78">
        <v>245</v>
      </c>
      <c r="B224">
        <v>27</v>
      </c>
      <c r="C224">
        <v>667</v>
      </c>
      <c r="D224" t="s">
        <v>452</v>
      </c>
      <c r="E224">
        <v>379</v>
      </c>
      <c r="F224">
        <v>684</v>
      </c>
      <c r="G224" t="s">
        <v>452</v>
      </c>
      <c r="H224">
        <v>1</v>
      </c>
      <c r="I224" t="s">
        <v>3016</v>
      </c>
    </row>
    <row r="225" spans="1:9" x14ac:dyDescent="0.25">
      <c r="A225" s="78">
        <v>246</v>
      </c>
      <c r="B225">
        <v>27</v>
      </c>
      <c r="C225">
        <v>667</v>
      </c>
      <c r="D225" t="s">
        <v>452</v>
      </c>
      <c r="E225">
        <v>379</v>
      </c>
      <c r="F225">
        <v>684</v>
      </c>
      <c r="G225" t="s">
        <v>452</v>
      </c>
      <c r="H225">
        <v>1</v>
      </c>
      <c r="I225" t="s">
        <v>3017</v>
      </c>
    </row>
    <row r="226" spans="1:9" x14ac:dyDescent="0.25">
      <c r="A226" s="78">
        <v>247</v>
      </c>
      <c r="B226">
        <v>14</v>
      </c>
      <c r="C226">
        <v>16</v>
      </c>
      <c r="D226" t="s">
        <v>125</v>
      </c>
      <c r="E226">
        <v>37</v>
      </c>
      <c r="F226">
        <v>181</v>
      </c>
      <c r="G226" t="s">
        <v>125</v>
      </c>
      <c r="H226">
        <v>6</v>
      </c>
      <c r="I226" t="s">
        <v>3018</v>
      </c>
    </row>
    <row r="227" spans="1:9" x14ac:dyDescent="0.25">
      <c r="A227" s="78">
        <v>249</v>
      </c>
      <c r="B227">
        <v>27</v>
      </c>
      <c r="C227">
        <v>667</v>
      </c>
      <c r="D227" t="s">
        <v>452</v>
      </c>
      <c r="E227">
        <v>379</v>
      </c>
      <c r="F227">
        <v>684</v>
      </c>
      <c r="G227" t="s">
        <v>452</v>
      </c>
      <c r="H227">
        <v>0</v>
      </c>
      <c r="I227" t="s">
        <v>3019</v>
      </c>
    </row>
    <row r="228" spans="1:9" x14ac:dyDescent="0.25">
      <c r="A228" s="78">
        <v>250</v>
      </c>
      <c r="B228">
        <v>27</v>
      </c>
      <c r="C228">
        <v>667</v>
      </c>
      <c r="D228" t="s">
        <v>452</v>
      </c>
      <c r="E228">
        <v>379</v>
      </c>
      <c r="F228">
        <v>684</v>
      </c>
      <c r="G228" t="s">
        <v>452</v>
      </c>
      <c r="H228">
        <v>0</v>
      </c>
      <c r="I228" t="s">
        <v>3019</v>
      </c>
    </row>
    <row r="229" spans="1:9" x14ac:dyDescent="0.25">
      <c r="A229" s="78">
        <v>251</v>
      </c>
      <c r="B229">
        <v>29</v>
      </c>
      <c r="C229">
        <v>1006</v>
      </c>
      <c r="D229" t="s">
        <v>2327</v>
      </c>
      <c r="E229">
        <v>448</v>
      </c>
      <c r="F229">
        <v>823</v>
      </c>
      <c r="G229" t="s">
        <v>3020</v>
      </c>
      <c r="H229">
        <v>1</v>
      </c>
      <c r="I229" t="s">
        <v>3021</v>
      </c>
    </row>
    <row r="230" spans="1:9" x14ac:dyDescent="0.25">
      <c r="A230" s="78">
        <v>252</v>
      </c>
      <c r="B230">
        <v>29</v>
      </c>
      <c r="C230">
        <v>1006</v>
      </c>
      <c r="D230" t="s">
        <v>2327</v>
      </c>
      <c r="E230">
        <v>448</v>
      </c>
      <c r="F230">
        <v>823</v>
      </c>
      <c r="G230" t="s">
        <v>3020</v>
      </c>
      <c r="H230">
        <v>1</v>
      </c>
      <c r="I230" t="s">
        <v>3022</v>
      </c>
    </row>
    <row r="231" spans="1:9" x14ac:dyDescent="0.25">
      <c r="A231" s="78">
        <v>253</v>
      </c>
      <c r="B231">
        <v>29</v>
      </c>
      <c r="C231">
        <v>1006</v>
      </c>
      <c r="D231" t="s">
        <v>2327</v>
      </c>
      <c r="E231">
        <v>448</v>
      </c>
      <c r="F231">
        <v>823</v>
      </c>
      <c r="G231" t="s">
        <v>3020</v>
      </c>
      <c r="H231">
        <v>1</v>
      </c>
      <c r="I231" t="s">
        <v>3023</v>
      </c>
    </row>
    <row r="232" spans="1:9" x14ac:dyDescent="0.25">
      <c r="A232" s="78">
        <v>254</v>
      </c>
      <c r="B232">
        <v>29</v>
      </c>
      <c r="C232">
        <v>1006</v>
      </c>
      <c r="D232" t="s">
        <v>2327</v>
      </c>
      <c r="E232">
        <v>448</v>
      </c>
      <c r="F232">
        <v>823</v>
      </c>
      <c r="G232" t="s">
        <v>3020</v>
      </c>
      <c r="H232">
        <v>1</v>
      </c>
      <c r="I232" t="s">
        <v>3024</v>
      </c>
    </row>
    <row r="233" spans="1:9" x14ac:dyDescent="0.25">
      <c r="A233" s="78">
        <v>255</v>
      </c>
      <c r="B233">
        <v>28</v>
      </c>
      <c r="C233">
        <v>994</v>
      </c>
      <c r="D233" t="s">
        <v>2328</v>
      </c>
      <c r="E233">
        <v>442</v>
      </c>
      <c r="F233">
        <v>816</v>
      </c>
      <c r="G233" t="s">
        <v>2328</v>
      </c>
      <c r="H233">
        <v>1</v>
      </c>
      <c r="I233" t="s">
        <v>3025</v>
      </c>
    </row>
    <row r="234" spans="1:9" x14ac:dyDescent="0.25">
      <c r="A234" s="78">
        <v>256</v>
      </c>
      <c r="B234">
        <v>28</v>
      </c>
      <c r="C234">
        <v>994</v>
      </c>
      <c r="D234" t="s">
        <v>2328</v>
      </c>
      <c r="E234">
        <v>442</v>
      </c>
      <c r="F234">
        <v>816</v>
      </c>
      <c r="G234" t="s">
        <v>2328</v>
      </c>
      <c r="H234">
        <v>1</v>
      </c>
      <c r="I234" t="s">
        <v>3026</v>
      </c>
    </row>
    <row r="235" spans="1:9" x14ac:dyDescent="0.25">
      <c r="A235" s="78">
        <v>257</v>
      </c>
      <c r="B235">
        <v>28</v>
      </c>
      <c r="C235">
        <v>994</v>
      </c>
      <c r="D235" t="s">
        <v>2328</v>
      </c>
      <c r="E235">
        <v>442</v>
      </c>
      <c r="F235">
        <v>816</v>
      </c>
      <c r="G235" t="s">
        <v>2328</v>
      </c>
      <c r="H235">
        <v>1</v>
      </c>
      <c r="I235" t="s">
        <v>3027</v>
      </c>
    </row>
    <row r="236" spans="1:9" x14ac:dyDescent="0.25">
      <c r="A236" s="78">
        <v>258</v>
      </c>
      <c r="B236">
        <v>17</v>
      </c>
      <c r="C236">
        <v>256</v>
      </c>
      <c r="D236" t="s">
        <v>2306</v>
      </c>
      <c r="E236">
        <v>179</v>
      </c>
      <c r="F236">
        <v>382</v>
      </c>
      <c r="G236" t="s">
        <v>2306</v>
      </c>
      <c r="H236">
        <v>3</v>
      </c>
      <c r="I236" t="s">
        <v>3028</v>
      </c>
    </row>
    <row r="237" spans="1:9" x14ac:dyDescent="0.25">
      <c r="A237" s="78">
        <v>260</v>
      </c>
      <c r="B237">
        <v>9</v>
      </c>
      <c r="C237">
        <v>26</v>
      </c>
      <c r="D237" t="s">
        <v>2324</v>
      </c>
      <c r="E237">
        <v>19</v>
      </c>
      <c r="F237">
        <v>117</v>
      </c>
      <c r="G237" t="s">
        <v>2324</v>
      </c>
      <c r="H237">
        <v>6</v>
      </c>
      <c r="I237" t="s">
        <v>3029</v>
      </c>
    </row>
    <row r="238" spans="1:9" x14ac:dyDescent="0.25">
      <c r="A238" s="78">
        <v>261</v>
      </c>
      <c r="B238">
        <v>9</v>
      </c>
      <c r="C238">
        <v>26</v>
      </c>
      <c r="D238" t="s">
        <v>2324</v>
      </c>
      <c r="E238">
        <v>19</v>
      </c>
      <c r="F238">
        <v>117</v>
      </c>
      <c r="G238" t="s">
        <v>2324</v>
      </c>
      <c r="H238">
        <v>6</v>
      </c>
      <c r="I238" t="s">
        <v>3030</v>
      </c>
    </row>
    <row r="239" spans="1:9" x14ac:dyDescent="0.25">
      <c r="A239" s="78">
        <v>262</v>
      </c>
      <c r="B239">
        <v>15</v>
      </c>
      <c r="C239">
        <v>143</v>
      </c>
      <c r="D239" t="s">
        <v>264</v>
      </c>
      <c r="E239">
        <v>178</v>
      </c>
      <c r="F239">
        <v>381</v>
      </c>
      <c r="G239" t="s">
        <v>264</v>
      </c>
      <c r="H239">
        <v>6</v>
      </c>
      <c r="I239" t="s">
        <v>3031</v>
      </c>
    </row>
    <row r="240" spans="1:9" x14ac:dyDescent="0.25">
      <c r="A240" s="78">
        <v>264</v>
      </c>
      <c r="B240">
        <v>10</v>
      </c>
      <c r="C240">
        <v>13</v>
      </c>
      <c r="D240" t="s">
        <v>107</v>
      </c>
      <c r="E240">
        <v>10</v>
      </c>
      <c r="F240">
        <v>57</v>
      </c>
      <c r="G240" t="s">
        <v>107</v>
      </c>
      <c r="H240">
        <v>6</v>
      </c>
      <c r="I240" t="s">
        <v>3032</v>
      </c>
    </row>
    <row r="241" spans="1:9" x14ac:dyDescent="0.25">
      <c r="A241" s="78">
        <v>265</v>
      </c>
      <c r="B241">
        <v>7</v>
      </c>
      <c r="C241">
        <v>9</v>
      </c>
      <c r="D241" t="s">
        <v>2303</v>
      </c>
      <c r="E241">
        <v>180</v>
      </c>
      <c r="F241">
        <v>383</v>
      </c>
      <c r="G241" t="s">
        <v>2303</v>
      </c>
      <c r="H241">
        <v>6</v>
      </c>
      <c r="I241" t="s">
        <v>3033</v>
      </c>
    </row>
    <row r="242" spans="1:9" x14ac:dyDescent="0.25">
      <c r="A242" s="78">
        <v>266</v>
      </c>
      <c r="B242">
        <v>11</v>
      </c>
      <c r="C242">
        <v>7</v>
      </c>
      <c r="D242" t="s">
        <v>2325</v>
      </c>
      <c r="E242">
        <v>9</v>
      </c>
      <c r="F242">
        <v>41</v>
      </c>
      <c r="G242" t="s">
        <v>2325</v>
      </c>
      <c r="H242">
        <v>6</v>
      </c>
      <c r="I242" t="s">
        <v>3034</v>
      </c>
    </row>
    <row r="243" spans="1:9" x14ac:dyDescent="0.25">
      <c r="A243" s="78">
        <v>267</v>
      </c>
      <c r="B243">
        <v>2</v>
      </c>
      <c r="C243">
        <v>1</v>
      </c>
      <c r="D243" t="s">
        <v>103</v>
      </c>
      <c r="E243">
        <v>2</v>
      </c>
      <c r="F243">
        <v>3</v>
      </c>
      <c r="G243" t="s">
        <v>103</v>
      </c>
      <c r="H243">
        <v>6</v>
      </c>
      <c r="I243" t="s">
        <v>3035</v>
      </c>
    </row>
    <row r="244" spans="1:9" x14ac:dyDescent="0.25">
      <c r="A244" s="78">
        <v>268</v>
      </c>
      <c r="B244">
        <v>16</v>
      </c>
      <c r="C244">
        <v>300</v>
      </c>
      <c r="D244" t="s">
        <v>2305</v>
      </c>
      <c r="E244">
        <v>18</v>
      </c>
      <c r="F244">
        <v>108</v>
      </c>
      <c r="G244" t="s">
        <v>2305</v>
      </c>
      <c r="H244">
        <v>6</v>
      </c>
      <c r="I244" t="s">
        <v>3036</v>
      </c>
    </row>
    <row r="245" spans="1:9" x14ac:dyDescent="0.25">
      <c r="A245" s="78">
        <v>269</v>
      </c>
      <c r="B245">
        <v>3</v>
      </c>
      <c r="C245">
        <v>10</v>
      </c>
      <c r="D245" t="s">
        <v>2320</v>
      </c>
      <c r="E245">
        <v>5</v>
      </c>
      <c r="F245">
        <v>20</v>
      </c>
      <c r="G245" t="s">
        <v>2320</v>
      </c>
      <c r="H245">
        <v>6</v>
      </c>
      <c r="I245" t="s">
        <v>3037</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3038</v>
      </c>
    </row>
    <row r="248" spans="1:9" x14ac:dyDescent="0.25">
      <c r="A248" s="78">
        <v>273</v>
      </c>
      <c r="B248">
        <v>30</v>
      </c>
      <c r="C248">
        <v>1060</v>
      </c>
      <c r="D248" t="s">
        <v>532</v>
      </c>
      <c r="E248">
        <v>467</v>
      </c>
      <c r="F248">
        <v>849</v>
      </c>
      <c r="G248" t="s">
        <v>532</v>
      </c>
      <c r="H248">
        <v>1</v>
      </c>
      <c r="I248" t="s">
        <v>3039</v>
      </c>
    </row>
    <row r="249" spans="1:9" x14ac:dyDescent="0.25">
      <c r="A249" s="78">
        <v>274</v>
      </c>
      <c r="B249">
        <v>30</v>
      </c>
      <c r="C249">
        <v>1060</v>
      </c>
      <c r="D249" t="s">
        <v>532</v>
      </c>
      <c r="E249">
        <v>467</v>
      </c>
      <c r="F249">
        <v>849</v>
      </c>
      <c r="G249" t="s">
        <v>532</v>
      </c>
      <c r="H249">
        <v>1</v>
      </c>
      <c r="I249" t="s">
        <v>3272</v>
      </c>
    </row>
    <row r="250" spans="1:9" x14ac:dyDescent="0.25">
      <c r="A250" s="79">
        <v>275</v>
      </c>
      <c r="B250">
        <v>30</v>
      </c>
      <c r="C250">
        <v>1060</v>
      </c>
      <c r="D250" t="s">
        <v>532</v>
      </c>
      <c r="E250">
        <v>467</v>
      </c>
      <c r="F250">
        <v>849</v>
      </c>
      <c r="G250" t="s">
        <v>532</v>
      </c>
      <c r="H250">
        <v>1</v>
      </c>
      <c r="I250" t="s">
        <v>3040</v>
      </c>
    </row>
    <row r="251" spans="1:9" x14ac:dyDescent="0.25">
      <c r="A251" s="79">
        <v>276</v>
      </c>
      <c r="B251">
        <v>30</v>
      </c>
      <c r="C251">
        <v>1060</v>
      </c>
      <c r="D251" t="s">
        <v>532</v>
      </c>
      <c r="E251">
        <v>467</v>
      </c>
      <c r="F251">
        <v>849</v>
      </c>
      <c r="G251" t="s">
        <v>532</v>
      </c>
      <c r="H251">
        <v>1</v>
      </c>
      <c r="I251" t="s">
        <v>3041</v>
      </c>
    </row>
    <row r="252" spans="1:9" x14ac:dyDescent="0.25">
      <c r="A252" s="79">
        <v>277</v>
      </c>
      <c r="B252">
        <v>30</v>
      </c>
      <c r="C252">
        <v>1060</v>
      </c>
      <c r="D252" t="s">
        <v>532</v>
      </c>
      <c r="E252">
        <v>467</v>
      </c>
      <c r="F252">
        <v>849</v>
      </c>
      <c r="G252" t="s">
        <v>532</v>
      </c>
      <c r="H252">
        <v>1</v>
      </c>
      <c r="I252" t="s">
        <v>3042</v>
      </c>
    </row>
    <row r="253" spans="1:9" x14ac:dyDescent="0.25">
      <c r="A253" s="79">
        <v>278</v>
      </c>
      <c r="B253">
        <v>30</v>
      </c>
      <c r="C253">
        <v>1060</v>
      </c>
      <c r="D253" t="s">
        <v>532</v>
      </c>
      <c r="E253">
        <v>467</v>
      </c>
      <c r="F253">
        <v>849</v>
      </c>
      <c r="G253" t="s">
        <v>532</v>
      </c>
      <c r="H253">
        <v>1</v>
      </c>
      <c r="I253" t="s">
        <v>3043</v>
      </c>
    </row>
    <row r="254" spans="1:9" x14ac:dyDescent="0.25">
      <c r="A254" s="79">
        <v>279</v>
      </c>
      <c r="B254">
        <v>30</v>
      </c>
      <c r="C254">
        <v>1060</v>
      </c>
      <c r="D254" t="s">
        <v>532</v>
      </c>
      <c r="E254">
        <v>467</v>
      </c>
      <c r="F254">
        <v>849</v>
      </c>
      <c r="G254" t="s">
        <v>532</v>
      </c>
      <c r="H254">
        <v>1</v>
      </c>
      <c r="I254" t="s">
        <v>3044</v>
      </c>
    </row>
    <row r="255" spans="1:9" x14ac:dyDescent="0.25">
      <c r="A255" s="79">
        <v>280</v>
      </c>
      <c r="B255">
        <v>30</v>
      </c>
      <c r="C255">
        <v>1060</v>
      </c>
      <c r="D255" t="s">
        <v>532</v>
      </c>
      <c r="E255">
        <v>467</v>
      </c>
      <c r="F255">
        <v>849</v>
      </c>
      <c r="G255" t="s">
        <v>532</v>
      </c>
      <c r="H255">
        <v>1</v>
      </c>
      <c r="I255" t="s">
        <v>3045</v>
      </c>
    </row>
    <row r="256" spans="1:9" x14ac:dyDescent="0.25">
      <c r="A256" s="79">
        <v>281</v>
      </c>
      <c r="B256">
        <v>30</v>
      </c>
      <c r="C256">
        <v>1060</v>
      </c>
      <c r="D256" t="s">
        <v>532</v>
      </c>
      <c r="E256">
        <v>467</v>
      </c>
      <c r="F256">
        <v>849</v>
      </c>
      <c r="G256" t="s">
        <v>532</v>
      </c>
      <c r="H256">
        <v>1</v>
      </c>
      <c r="I256" t="s">
        <v>3046</v>
      </c>
    </row>
    <row r="257" spans="1:9" x14ac:dyDescent="0.25">
      <c r="A257" s="79">
        <v>282</v>
      </c>
      <c r="B257">
        <v>30</v>
      </c>
      <c r="C257">
        <v>1060</v>
      </c>
      <c r="D257" t="s">
        <v>532</v>
      </c>
      <c r="E257">
        <v>467</v>
      </c>
      <c r="F257">
        <v>849</v>
      </c>
      <c r="G257" t="s">
        <v>532</v>
      </c>
      <c r="H257">
        <v>1</v>
      </c>
      <c r="I257" t="s">
        <v>3047</v>
      </c>
    </row>
    <row r="258" spans="1:9" x14ac:dyDescent="0.25">
      <c r="A258" s="79">
        <v>284</v>
      </c>
      <c r="B258">
        <v>30</v>
      </c>
      <c r="C258">
        <v>1060</v>
      </c>
      <c r="D258" t="s">
        <v>532</v>
      </c>
      <c r="E258">
        <v>467</v>
      </c>
      <c r="F258">
        <v>849</v>
      </c>
      <c r="G258" t="s">
        <v>532</v>
      </c>
      <c r="H258">
        <v>1</v>
      </c>
      <c r="I258" t="s">
        <v>3048</v>
      </c>
    </row>
    <row r="259" spans="1:9" x14ac:dyDescent="0.25">
      <c r="A259" s="79">
        <v>285</v>
      </c>
      <c r="B259">
        <v>15</v>
      </c>
      <c r="C259">
        <v>143</v>
      </c>
      <c r="D259" t="s">
        <v>264</v>
      </c>
      <c r="E259">
        <v>178</v>
      </c>
      <c r="F259">
        <v>381</v>
      </c>
      <c r="G259" t="s">
        <v>264</v>
      </c>
      <c r="H259">
        <v>7</v>
      </c>
      <c r="I259" t="s">
        <v>3049</v>
      </c>
    </row>
    <row r="260" spans="1:9" x14ac:dyDescent="0.25">
      <c r="A260" s="79">
        <v>286</v>
      </c>
      <c r="B260">
        <v>5</v>
      </c>
      <c r="C260">
        <v>30</v>
      </c>
      <c r="D260" t="s">
        <v>3268</v>
      </c>
      <c r="E260">
        <v>17</v>
      </c>
      <c r="F260">
        <v>104</v>
      </c>
      <c r="G260" t="s">
        <v>2319</v>
      </c>
      <c r="H260">
        <v>7</v>
      </c>
      <c r="I260" t="s">
        <v>3050</v>
      </c>
    </row>
    <row r="261" spans="1:9" x14ac:dyDescent="0.25">
      <c r="A261" s="79">
        <v>287</v>
      </c>
      <c r="B261">
        <v>10</v>
      </c>
      <c r="C261">
        <v>13</v>
      </c>
      <c r="D261" t="s">
        <v>107</v>
      </c>
      <c r="E261">
        <v>10</v>
      </c>
      <c r="F261">
        <v>57</v>
      </c>
      <c r="G261" t="s">
        <v>107</v>
      </c>
      <c r="H261">
        <v>7</v>
      </c>
      <c r="I261" t="s">
        <v>3051</v>
      </c>
    </row>
    <row r="262" spans="1:9" x14ac:dyDescent="0.25">
      <c r="A262" s="79">
        <v>288</v>
      </c>
      <c r="B262">
        <v>15</v>
      </c>
      <c r="C262">
        <v>143</v>
      </c>
      <c r="D262" t="s">
        <v>264</v>
      </c>
      <c r="E262">
        <v>178</v>
      </c>
      <c r="F262">
        <v>381</v>
      </c>
      <c r="G262" t="s">
        <v>264</v>
      </c>
      <c r="H262">
        <v>7</v>
      </c>
      <c r="I262" t="s">
        <v>3052</v>
      </c>
    </row>
    <row r="263" spans="1:9" x14ac:dyDescent="0.25">
      <c r="A263" s="79">
        <v>289</v>
      </c>
      <c r="B263">
        <v>2</v>
      </c>
      <c r="C263">
        <v>1</v>
      </c>
      <c r="D263" t="s">
        <v>103</v>
      </c>
      <c r="E263">
        <v>2</v>
      </c>
      <c r="F263">
        <v>3</v>
      </c>
      <c r="G263" t="s">
        <v>103</v>
      </c>
      <c r="H263">
        <v>7</v>
      </c>
      <c r="I263" t="s">
        <v>3053</v>
      </c>
    </row>
    <row r="264" spans="1:9" x14ac:dyDescent="0.25">
      <c r="A264" s="79">
        <v>290</v>
      </c>
      <c r="B264">
        <v>11</v>
      </c>
      <c r="C264">
        <v>7</v>
      </c>
      <c r="D264" t="s">
        <v>2325</v>
      </c>
      <c r="E264">
        <v>9</v>
      </c>
      <c r="F264">
        <v>41</v>
      </c>
      <c r="G264" t="s">
        <v>2325</v>
      </c>
      <c r="H264">
        <v>7</v>
      </c>
      <c r="I264" t="s">
        <v>3054</v>
      </c>
    </row>
    <row r="265" spans="1:9" x14ac:dyDescent="0.25">
      <c r="A265" s="79">
        <v>291</v>
      </c>
      <c r="B265">
        <v>17</v>
      </c>
      <c r="C265">
        <v>256</v>
      </c>
      <c r="D265" t="s">
        <v>2306</v>
      </c>
      <c r="E265">
        <v>179</v>
      </c>
      <c r="F265">
        <v>382</v>
      </c>
      <c r="G265" t="s">
        <v>2306</v>
      </c>
      <c r="H265">
        <v>7</v>
      </c>
      <c r="I265" t="s">
        <v>3055</v>
      </c>
    </row>
    <row r="266" spans="1:9" x14ac:dyDescent="0.25">
      <c r="A266" s="79">
        <v>292</v>
      </c>
      <c r="B266">
        <v>2</v>
      </c>
      <c r="C266">
        <v>1</v>
      </c>
      <c r="D266" t="s">
        <v>103</v>
      </c>
      <c r="E266">
        <v>2</v>
      </c>
      <c r="F266">
        <v>3</v>
      </c>
      <c r="G266" t="s">
        <v>103</v>
      </c>
      <c r="H266">
        <v>7</v>
      </c>
      <c r="I266" t="s">
        <v>3056</v>
      </c>
    </row>
    <row r="267" spans="1:9" x14ac:dyDescent="0.25">
      <c r="A267" s="79">
        <v>293</v>
      </c>
      <c r="B267">
        <v>11</v>
      </c>
      <c r="C267">
        <v>7</v>
      </c>
      <c r="D267" t="s">
        <v>2325</v>
      </c>
      <c r="E267">
        <v>9</v>
      </c>
      <c r="F267">
        <v>41</v>
      </c>
      <c r="G267" t="s">
        <v>2325</v>
      </c>
      <c r="H267">
        <v>7</v>
      </c>
      <c r="I267" t="s">
        <v>3057</v>
      </c>
    </row>
    <row r="268" spans="1:9" x14ac:dyDescent="0.25">
      <c r="A268" s="79">
        <v>294</v>
      </c>
      <c r="B268">
        <v>8</v>
      </c>
      <c r="C268">
        <v>22</v>
      </c>
      <c r="D268" t="s">
        <v>108</v>
      </c>
      <c r="E268">
        <v>11</v>
      </c>
      <c r="F268">
        <v>58</v>
      </c>
      <c r="G268" t="s">
        <v>108</v>
      </c>
      <c r="H268">
        <v>7</v>
      </c>
      <c r="I268" t="s">
        <v>3058</v>
      </c>
    </row>
    <row r="269" spans="1:9" x14ac:dyDescent="0.25">
      <c r="A269" s="79">
        <v>295</v>
      </c>
      <c r="B269">
        <v>18</v>
      </c>
      <c r="C269">
        <v>75</v>
      </c>
      <c r="D269" t="s">
        <v>198</v>
      </c>
      <c r="E269">
        <v>110</v>
      </c>
      <c r="F269">
        <v>281</v>
      </c>
      <c r="G269" t="s">
        <v>198</v>
      </c>
      <c r="H269">
        <v>7</v>
      </c>
      <c r="I269" t="s">
        <v>3059</v>
      </c>
    </row>
    <row r="270" spans="1:9" x14ac:dyDescent="0.25">
      <c r="A270" s="79">
        <v>296</v>
      </c>
      <c r="B270">
        <v>7</v>
      </c>
      <c r="C270">
        <v>9</v>
      </c>
      <c r="D270" t="s">
        <v>2303</v>
      </c>
      <c r="E270">
        <v>180</v>
      </c>
      <c r="F270">
        <v>383</v>
      </c>
      <c r="G270" t="s">
        <v>2303</v>
      </c>
      <c r="H270">
        <v>7</v>
      </c>
      <c r="I270" t="s">
        <v>3060</v>
      </c>
    </row>
    <row r="271" spans="1:9" x14ac:dyDescent="0.25">
      <c r="A271" s="79">
        <v>297</v>
      </c>
      <c r="B271">
        <v>2</v>
      </c>
      <c r="C271">
        <v>1</v>
      </c>
      <c r="D271" t="s">
        <v>103</v>
      </c>
      <c r="E271">
        <v>2</v>
      </c>
      <c r="F271">
        <v>3</v>
      </c>
      <c r="G271" t="s">
        <v>103</v>
      </c>
      <c r="H271">
        <v>7</v>
      </c>
      <c r="I271" t="s">
        <v>3273</v>
      </c>
    </row>
    <row r="272" spans="1:9" x14ac:dyDescent="0.25">
      <c r="A272" s="78">
        <v>298</v>
      </c>
      <c r="B272">
        <v>11</v>
      </c>
      <c r="C272">
        <v>7</v>
      </c>
      <c r="D272" t="s">
        <v>2325</v>
      </c>
      <c r="E272">
        <v>9</v>
      </c>
      <c r="F272">
        <v>41</v>
      </c>
      <c r="G272" t="s">
        <v>2325</v>
      </c>
      <c r="H272">
        <v>7</v>
      </c>
      <c r="I272" t="s">
        <v>3061</v>
      </c>
    </row>
    <row r="273" spans="1:9" x14ac:dyDescent="0.25">
      <c r="A273" s="78">
        <v>299</v>
      </c>
      <c r="B273">
        <v>8</v>
      </c>
      <c r="C273">
        <v>22</v>
      </c>
      <c r="D273" t="s">
        <v>108</v>
      </c>
      <c r="E273">
        <v>11</v>
      </c>
      <c r="F273">
        <v>58</v>
      </c>
      <c r="G273" t="s">
        <v>108</v>
      </c>
      <c r="H273">
        <v>7</v>
      </c>
      <c r="I273" t="s">
        <v>3062</v>
      </c>
    </row>
    <row r="274" spans="1:9" x14ac:dyDescent="0.25">
      <c r="A274" s="78">
        <v>300</v>
      </c>
      <c r="B274">
        <v>21</v>
      </c>
      <c r="C274">
        <v>258</v>
      </c>
      <c r="D274" t="s">
        <v>2939</v>
      </c>
      <c r="E274">
        <v>306</v>
      </c>
      <c r="F274">
        <v>537</v>
      </c>
      <c r="G274" t="s">
        <v>2939</v>
      </c>
      <c r="H274">
        <v>7</v>
      </c>
      <c r="I274" t="s">
        <v>3063</v>
      </c>
    </row>
    <row r="275" spans="1:9" x14ac:dyDescent="0.25">
      <c r="A275" s="78">
        <v>301</v>
      </c>
      <c r="B275">
        <v>12</v>
      </c>
      <c r="C275">
        <v>125</v>
      </c>
      <c r="D275" t="s">
        <v>2323</v>
      </c>
      <c r="E275">
        <v>16</v>
      </c>
      <c r="F275">
        <v>103</v>
      </c>
      <c r="G275" t="s">
        <v>2323</v>
      </c>
      <c r="H275">
        <v>7</v>
      </c>
      <c r="I275" t="s">
        <v>3064</v>
      </c>
    </row>
    <row r="276" spans="1:9" x14ac:dyDescent="0.25">
      <c r="A276" s="78">
        <v>303</v>
      </c>
      <c r="B276">
        <v>6</v>
      </c>
      <c r="C276">
        <v>20</v>
      </c>
      <c r="D276" t="s">
        <v>109</v>
      </c>
      <c r="E276">
        <v>14</v>
      </c>
      <c r="F276">
        <v>92</v>
      </c>
      <c r="G276" t="s">
        <v>109</v>
      </c>
      <c r="H276">
        <v>7</v>
      </c>
      <c r="I276" t="s">
        <v>3065</v>
      </c>
    </row>
    <row r="277" spans="1:9" x14ac:dyDescent="0.25">
      <c r="A277" s="78">
        <v>304</v>
      </c>
      <c r="B277">
        <v>16</v>
      </c>
      <c r="C277">
        <v>300</v>
      </c>
      <c r="D277" t="s">
        <v>2305</v>
      </c>
      <c r="E277">
        <v>18</v>
      </c>
      <c r="F277">
        <v>108</v>
      </c>
      <c r="G277" t="s">
        <v>2305</v>
      </c>
      <c r="H277">
        <v>7</v>
      </c>
      <c r="I277" t="s">
        <v>3066</v>
      </c>
    </row>
    <row r="278" spans="1:9" x14ac:dyDescent="0.25">
      <c r="A278" s="78">
        <v>305</v>
      </c>
      <c r="B278">
        <v>9</v>
      </c>
      <c r="C278">
        <v>26</v>
      </c>
      <c r="D278" t="s">
        <v>2324</v>
      </c>
      <c r="E278">
        <v>19</v>
      </c>
      <c r="F278">
        <v>117</v>
      </c>
      <c r="G278" t="s">
        <v>2324</v>
      </c>
      <c r="H278">
        <v>7</v>
      </c>
      <c r="I278" t="s">
        <v>3067</v>
      </c>
    </row>
    <row r="279" spans="1:9" x14ac:dyDescent="0.25">
      <c r="A279" s="78">
        <v>306</v>
      </c>
      <c r="B279">
        <v>16</v>
      </c>
      <c r="C279">
        <v>300</v>
      </c>
      <c r="D279" t="s">
        <v>2305</v>
      </c>
      <c r="E279">
        <v>18</v>
      </c>
      <c r="F279">
        <v>108</v>
      </c>
      <c r="G279" t="s">
        <v>2305</v>
      </c>
      <c r="H279">
        <v>7</v>
      </c>
      <c r="I279" t="s">
        <v>3068</v>
      </c>
    </row>
    <row r="280" spans="1:9" x14ac:dyDescent="0.25">
      <c r="A280" s="78">
        <v>307</v>
      </c>
      <c r="B280">
        <v>3</v>
      </c>
      <c r="C280">
        <v>10</v>
      </c>
      <c r="D280" t="s">
        <v>2320</v>
      </c>
      <c r="E280">
        <v>5</v>
      </c>
      <c r="F280">
        <v>20</v>
      </c>
      <c r="G280" t="s">
        <v>2320</v>
      </c>
      <c r="H280">
        <v>7</v>
      </c>
      <c r="I280" t="s">
        <v>3069</v>
      </c>
    </row>
    <row r="281" spans="1:9" x14ac:dyDescent="0.25">
      <c r="A281" s="78">
        <v>309</v>
      </c>
      <c r="B281">
        <v>10</v>
      </c>
      <c r="C281">
        <v>13</v>
      </c>
      <c r="D281" t="s">
        <v>107</v>
      </c>
      <c r="E281">
        <v>10</v>
      </c>
      <c r="F281">
        <v>57</v>
      </c>
      <c r="G281" t="s">
        <v>107</v>
      </c>
      <c r="H281">
        <v>7</v>
      </c>
      <c r="I281" t="s">
        <v>3070</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3071</v>
      </c>
    </row>
    <row r="284" spans="1:9" x14ac:dyDescent="0.25">
      <c r="A284" s="78">
        <v>313</v>
      </c>
      <c r="B284">
        <v>6</v>
      </c>
      <c r="C284">
        <v>20</v>
      </c>
      <c r="D284" t="s">
        <v>109</v>
      </c>
      <c r="E284">
        <v>14</v>
      </c>
      <c r="F284">
        <v>92</v>
      </c>
      <c r="G284" t="s">
        <v>109</v>
      </c>
      <c r="H284">
        <v>7</v>
      </c>
      <c r="I284" t="s">
        <v>3072</v>
      </c>
    </row>
    <row r="285" spans="1:9" x14ac:dyDescent="0.25">
      <c r="A285" s="78">
        <v>314</v>
      </c>
      <c r="B285">
        <v>5</v>
      </c>
      <c r="C285">
        <v>30</v>
      </c>
      <c r="D285" t="s">
        <v>3268</v>
      </c>
      <c r="E285">
        <v>17</v>
      </c>
      <c r="F285">
        <v>104</v>
      </c>
      <c r="G285" t="s">
        <v>2319</v>
      </c>
      <c r="H285">
        <v>7</v>
      </c>
      <c r="I285" t="s">
        <v>3073</v>
      </c>
    </row>
    <row r="286" spans="1:9" x14ac:dyDescent="0.25">
      <c r="A286" s="78">
        <v>315</v>
      </c>
      <c r="B286">
        <v>15</v>
      </c>
      <c r="C286">
        <v>143</v>
      </c>
      <c r="D286" t="s">
        <v>264</v>
      </c>
      <c r="E286">
        <v>178</v>
      </c>
      <c r="F286">
        <v>381</v>
      </c>
      <c r="G286" t="s">
        <v>264</v>
      </c>
      <c r="H286">
        <v>7</v>
      </c>
      <c r="I286" t="s">
        <v>3074</v>
      </c>
    </row>
    <row r="287" spans="1:9" x14ac:dyDescent="0.25">
      <c r="A287" s="78">
        <v>316</v>
      </c>
      <c r="B287">
        <v>9</v>
      </c>
      <c r="C287">
        <v>26</v>
      </c>
      <c r="D287" t="s">
        <v>2324</v>
      </c>
      <c r="E287">
        <v>19</v>
      </c>
      <c r="F287">
        <v>117</v>
      </c>
      <c r="G287" t="s">
        <v>2324</v>
      </c>
      <c r="H287">
        <v>7</v>
      </c>
      <c r="I287" t="s">
        <v>3075</v>
      </c>
    </row>
    <row r="288" spans="1:9" x14ac:dyDescent="0.25">
      <c r="A288" s="78">
        <v>317</v>
      </c>
      <c r="B288">
        <v>7</v>
      </c>
      <c r="C288">
        <v>9</v>
      </c>
      <c r="D288" t="s">
        <v>2303</v>
      </c>
      <c r="E288">
        <v>180</v>
      </c>
      <c r="F288">
        <v>383</v>
      </c>
      <c r="G288" t="s">
        <v>2303</v>
      </c>
      <c r="H288">
        <v>7</v>
      </c>
      <c r="I288" t="s">
        <v>3076</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3077</v>
      </c>
    </row>
    <row r="291" spans="1:9" x14ac:dyDescent="0.25">
      <c r="A291" s="78">
        <v>321</v>
      </c>
      <c r="B291">
        <v>17</v>
      </c>
      <c r="C291">
        <v>256</v>
      </c>
      <c r="D291" t="s">
        <v>2306</v>
      </c>
      <c r="E291">
        <v>179</v>
      </c>
      <c r="F291">
        <v>382</v>
      </c>
      <c r="G291" t="s">
        <v>2306</v>
      </c>
      <c r="H291">
        <v>7</v>
      </c>
      <c r="I291" t="s">
        <v>3078</v>
      </c>
    </row>
    <row r="292" spans="1:9" x14ac:dyDescent="0.25">
      <c r="A292" s="78">
        <v>322</v>
      </c>
      <c r="B292">
        <v>12</v>
      </c>
      <c r="C292">
        <v>125</v>
      </c>
      <c r="D292" t="s">
        <v>2323</v>
      </c>
      <c r="E292">
        <v>16</v>
      </c>
      <c r="F292">
        <v>103</v>
      </c>
      <c r="G292" t="s">
        <v>2323</v>
      </c>
      <c r="H292">
        <v>7</v>
      </c>
      <c r="I292" t="s">
        <v>3079</v>
      </c>
    </row>
    <row r="293" spans="1:9" x14ac:dyDescent="0.25">
      <c r="A293" s="78">
        <v>323</v>
      </c>
      <c r="B293">
        <v>6</v>
      </c>
      <c r="C293">
        <v>20</v>
      </c>
      <c r="D293" t="s">
        <v>109</v>
      </c>
      <c r="E293">
        <v>14</v>
      </c>
      <c r="F293">
        <v>92</v>
      </c>
      <c r="G293" t="s">
        <v>109</v>
      </c>
      <c r="H293">
        <v>7</v>
      </c>
      <c r="I293" t="s">
        <v>3080</v>
      </c>
    </row>
    <row r="294" spans="1:9" x14ac:dyDescent="0.25">
      <c r="A294" s="78">
        <v>324</v>
      </c>
      <c r="B294">
        <v>19</v>
      </c>
      <c r="C294">
        <v>201</v>
      </c>
      <c r="D294" t="s">
        <v>385</v>
      </c>
      <c r="E294">
        <v>304</v>
      </c>
      <c r="F294">
        <v>534</v>
      </c>
      <c r="G294" t="s">
        <v>385</v>
      </c>
      <c r="H294">
        <v>7</v>
      </c>
      <c r="I294" t="s">
        <v>3081</v>
      </c>
    </row>
    <row r="295" spans="1:9" x14ac:dyDescent="0.25">
      <c r="A295" s="78">
        <v>325</v>
      </c>
      <c r="B295">
        <v>7</v>
      </c>
      <c r="C295">
        <v>9</v>
      </c>
      <c r="D295" t="s">
        <v>2303</v>
      </c>
      <c r="E295">
        <v>180</v>
      </c>
      <c r="F295">
        <v>383</v>
      </c>
      <c r="G295" t="s">
        <v>2303</v>
      </c>
      <c r="H295">
        <v>7</v>
      </c>
      <c r="I295" t="s">
        <v>3082</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3083</v>
      </c>
    </row>
    <row r="299" spans="1:9" x14ac:dyDescent="0.25">
      <c r="A299" s="78">
        <v>329</v>
      </c>
      <c r="B299">
        <v>30</v>
      </c>
      <c r="C299">
        <v>1060</v>
      </c>
      <c r="D299" t="s">
        <v>532</v>
      </c>
      <c r="E299">
        <v>467</v>
      </c>
      <c r="F299">
        <v>849</v>
      </c>
      <c r="G299" t="s">
        <v>532</v>
      </c>
      <c r="H299">
        <v>1</v>
      </c>
      <c r="I299" t="s">
        <v>3084</v>
      </c>
    </row>
    <row r="300" spans="1:9" x14ac:dyDescent="0.25">
      <c r="A300" s="78">
        <v>330</v>
      </c>
      <c r="B300">
        <v>30</v>
      </c>
      <c r="C300">
        <v>1060</v>
      </c>
      <c r="D300" t="s">
        <v>532</v>
      </c>
      <c r="E300">
        <v>467</v>
      </c>
      <c r="F300">
        <v>849</v>
      </c>
      <c r="G300" t="s">
        <v>532</v>
      </c>
      <c r="H300">
        <v>1</v>
      </c>
      <c r="I300" t="s">
        <v>3085</v>
      </c>
    </row>
    <row r="301" spans="1:9" x14ac:dyDescent="0.25">
      <c r="A301" s="78">
        <v>331</v>
      </c>
      <c r="B301">
        <v>30</v>
      </c>
      <c r="C301">
        <v>1060</v>
      </c>
      <c r="D301" t="s">
        <v>532</v>
      </c>
      <c r="E301">
        <v>467</v>
      </c>
      <c r="F301">
        <v>849</v>
      </c>
      <c r="G301" t="s">
        <v>532</v>
      </c>
      <c r="H301">
        <v>3</v>
      </c>
      <c r="I301" t="s">
        <v>3086</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3087</v>
      </c>
    </row>
    <row r="304" spans="1:9" x14ac:dyDescent="0.25">
      <c r="A304" s="78">
        <v>334</v>
      </c>
      <c r="B304">
        <v>30</v>
      </c>
      <c r="C304">
        <v>1060</v>
      </c>
      <c r="D304" t="s">
        <v>532</v>
      </c>
      <c r="E304">
        <v>467</v>
      </c>
      <c r="F304">
        <v>849</v>
      </c>
      <c r="G304" t="s">
        <v>532</v>
      </c>
      <c r="H304">
        <v>7</v>
      </c>
      <c r="I304" t="s">
        <v>3088</v>
      </c>
    </row>
    <row r="305" spans="1:9" x14ac:dyDescent="0.25">
      <c r="A305" s="78">
        <v>335</v>
      </c>
      <c r="B305">
        <v>30</v>
      </c>
      <c r="C305">
        <v>1060</v>
      </c>
      <c r="D305" t="s">
        <v>532</v>
      </c>
      <c r="E305">
        <v>467</v>
      </c>
      <c r="F305">
        <v>849</v>
      </c>
      <c r="G305" t="s">
        <v>532</v>
      </c>
      <c r="H305">
        <v>7</v>
      </c>
      <c r="I305" t="s">
        <v>3089</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3090</v>
      </c>
      <c r="H307">
        <v>1</v>
      </c>
      <c r="I307" t="s">
        <v>3091</v>
      </c>
    </row>
    <row r="308" spans="1:9" x14ac:dyDescent="0.25">
      <c r="A308" s="78">
        <v>338</v>
      </c>
      <c r="B308">
        <v>31</v>
      </c>
      <c r="C308">
        <v>1313</v>
      </c>
      <c r="D308" t="s">
        <v>2331</v>
      </c>
      <c r="E308">
        <v>589</v>
      </c>
      <c r="F308">
        <v>980</v>
      </c>
      <c r="G308" t="s">
        <v>3090</v>
      </c>
      <c r="H308">
        <v>1</v>
      </c>
      <c r="I308" t="s">
        <v>3092</v>
      </c>
    </row>
    <row r="309" spans="1:9" x14ac:dyDescent="0.25">
      <c r="A309" s="78">
        <v>339</v>
      </c>
      <c r="B309">
        <v>31</v>
      </c>
      <c r="C309">
        <v>1313</v>
      </c>
      <c r="D309" t="s">
        <v>2331</v>
      </c>
      <c r="E309">
        <v>589</v>
      </c>
      <c r="F309">
        <v>980</v>
      </c>
      <c r="G309" t="s">
        <v>3090</v>
      </c>
      <c r="H309">
        <v>1</v>
      </c>
      <c r="I309" t="s">
        <v>3093</v>
      </c>
    </row>
    <row r="310" spans="1:9" x14ac:dyDescent="0.25">
      <c r="A310" s="78">
        <v>340</v>
      </c>
      <c r="B310">
        <v>31</v>
      </c>
      <c r="C310">
        <v>1313</v>
      </c>
      <c r="D310" t="s">
        <v>2331</v>
      </c>
      <c r="E310">
        <v>589</v>
      </c>
      <c r="F310">
        <v>980</v>
      </c>
      <c r="G310" t="s">
        <v>3090</v>
      </c>
      <c r="H310">
        <v>1</v>
      </c>
      <c r="I310" t="s">
        <v>3094</v>
      </c>
    </row>
    <row r="311" spans="1:9" x14ac:dyDescent="0.25">
      <c r="A311" s="78">
        <v>341</v>
      </c>
      <c r="B311">
        <v>6</v>
      </c>
      <c r="C311">
        <v>20</v>
      </c>
      <c r="D311" t="s">
        <v>109</v>
      </c>
      <c r="E311">
        <v>14</v>
      </c>
      <c r="F311">
        <v>92</v>
      </c>
      <c r="G311" t="s">
        <v>109</v>
      </c>
      <c r="H311">
        <v>6</v>
      </c>
      <c r="I311" t="s">
        <v>3095</v>
      </c>
    </row>
    <row r="312" spans="1:9" x14ac:dyDescent="0.25">
      <c r="A312" s="78">
        <v>342</v>
      </c>
      <c r="B312">
        <v>2</v>
      </c>
      <c r="C312">
        <v>1</v>
      </c>
      <c r="D312" t="s">
        <v>103</v>
      </c>
      <c r="E312">
        <v>2</v>
      </c>
      <c r="F312">
        <v>3</v>
      </c>
      <c r="G312" t="s">
        <v>103</v>
      </c>
      <c r="H312">
        <v>7</v>
      </c>
      <c r="I312" t="s">
        <v>3096</v>
      </c>
    </row>
    <row r="313" spans="1:9" x14ac:dyDescent="0.25">
      <c r="A313" s="78">
        <v>343</v>
      </c>
      <c r="B313">
        <v>29</v>
      </c>
      <c r="C313">
        <v>1006</v>
      </c>
      <c r="D313" t="s">
        <v>2327</v>
      </c>
      <c r="E313">
        <v>448</v>
      </c>
      <c r="F313">
        <v>823</v>
      </c>
      <c r="G313" t="s">
        <v>3020</v>
      </c>
      <c r="H313">
        <v>7</v>
      </c>
      <c r="I313" t="s">
        <v>3097</v>
      </c>
    </row>
    <row r="314" spans="1:9" x14ac:dyDescent="0.25">
      <c r="A314" s="78">
        <v>344</v>
      </c>
      <c r="B314">
        <v>23</v>
      </c>
      <c r="C314">
        <v>255</v>
      </c>
      <c r="D314" t="s">
        <v>2383</v>
      </c>
      <c r="E314">
        <v>154</v>
      </c>
      <c r="F314">
        <v>347</v>
      </c>
      <c r="G314" t="s">
        <v>2383</v>
      </c>
      <c r="H314">
        <v>7</v>
      </c>
      <c r="I314" t="s">
        <v>3098</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3090</v>
      </c>
      <c r="H316">
        <v>3</v>
      </c>
      <c r="I316" t="s">
        <v>3099</v>
      </c>
    </row>
    <row r="317" spans="1:9" x14ac:dyDescent="0.25">
      <c r="A317" s="79">
        <v>347</v>
      </c>
      <c r="B317">
        <v>31</v>
      </c>
      <c r="C317">
        <v>1313</v>
      </c>
      <c r="D317" t="s">
        <v>2331</v>
      </c>
      <c r="E317">
        <v>589</v>
      </c>
      <c r="F317">
        <v>980</v>
      </c>
      <c r="G317" t="s">
        <v>3090</v>
      </c>
      <c r="H317">
        <v>7</v>
      </c>
      <c r="I317" t="s">
        <v>3100</v>
      </c>
    </row>
    <row r="318" spans="1:9" x14ac:dyDescent="0.25">
      <c r="A318" s="79">
        <v>348</v>
      </c>
      <c r="B318">
        <v>27</v>
      </c>
      <c r="C318">
        <v>667</v>
      </c>
      <c r="D318" t="s">
        <v>452</v>
      </c>
      <c r="E318">
        <v>379</v>
      </c>
      <c r="F318">
        <v>684</v>
      </c>
      <c r="G318" t="s">
        <v>452</v>
      </c>
      <c r="H318">
        <v>7</v>
      </c>
      <c r="I318" t="s">
        <v>3101</v>
      </c>
    </row>
    <row r="319" spans="1:9" x14ac:dyDescent="0.25">
      <c r="A319" s="79">
        <v>349</v>
      </c>
      <c r="B319">
        <v>32</v>
      </c>
      <c r="C319">
        <v>1349</v>
      </c>
      <c r="D319" t="s">
        <v>2330</v>
      </c>
      <c r="E319">
        <v>616</v>
      </c>
      <c r="F319">
        <v>1011</v>
      </c>
      <c r="G319" t="s">
        <v>2330</v>
      </c>
      <c r="H319">
        <v>1</v>
      </c>
      <c r="I319" t="s">
        <v>3102</v>
      </c>
    </row>
    <row r="320" spans="1:9" x14ac:dyDescent="0.25">
      <c r="A320" s="79">
        <v>350</v>
      </c>
      <c r="B320">
        <v>32</v>
      </c>
      <c r="C320">
        <v>1349</v>
      </c>
      <c r="D320" t="s">
        <v>2330</v>
      </c>
      <c r="E320">
        <v>616</v>
      </c>
      <c r="F320">
        <v>1011</v>
      </c>
      <c r="G320" t="s">
        <v>2330</v>
      </c>
      <c r="H320">
        <v>1</v>
      </c>
      <c r="I320" t="s">
        <v>3103</v>
      </c>
    </row>
    <row r="321" spans="1:9" x14ac:dyDescent="0.25">
      <c r="A321" s="79">
        <v>351</v>
      </c>
      <c r="B321">
        <v>32</v>
      </c>
      <c r="C321">
        <v>1349</v>
      </c>
      <c r="D321" t="s">
        <v>2330</v>
      </c>
      <c r="E321">
        <v>616</v>
      </c>
      <c r="F321">
        <v>1011</v>
      </c>
      <c r="G321" t="s">
        <v>2330</v>
      </c>
      <c r="H321">
        <v>1</v>
      </c>
      <c r="I321" t="s">
        <v>3104</v>
      </c>
    </row>
    <row r="322" spans="1:9" x14ac:dyDescent="0.25">
      <c r="A322" s="79">
        <v>352</v>
      </c>
      <c r="B322">
        <v>32</v>
      </c>
      <c r="C322">
        <v>1349</v>
      </c>
      <c r="D322" t="s">
        <v>2330</v>
      </c>
      <c r="E322">
        <v>616</v>
      </c>
      <c r="F322">
        <v>1011</v>
      </c>
      <c r="G322" t="s">
        <v>2330</v>
      </c>
      <c r="H322">
        <v>1</v>
      </c>
      <c r="I322" t="s">
        <v>3105</v>
      </c>
    </row>
    <row r="323" spans="1:9" x14ac:dyDescent="0.25">
      <c r="A323" s="79">
        <v>353</v>
      </c>
      <c r="B323">
        <v>32</v>
      </c>
      <c r="C323">
        <v>1349</v>
      </c>
      <c r="D323" t="s">
        <v>2330</v>
      </c>
      <c r="E323">
        <v>616</v>
      </c>
      <c r="F323">
        <v>1011</v>
      </c>
      <c r="G323" t="s">
        <v>2330</v>
      </c>
      <c r="H323">
        <v>1</v>
      </c>
      <c r="I323" t="s">
        <v>3106</v>
      </c>
    </row>
    <row r="324" spans="1:9" x14ac:dyDescent="0.25">
      <c r="A324" s="79">
        <v>354</v>
      </c>
      <c r="B324">
        <v>32</v>
      </c>
      <c r="C324">
        <v>1349</v>
      </c>
      <c r="D324" t="s">
        <v>2330</v>
      </c>
      <c r="E324">
        <v>616</v>
      </c>
      <c r="F324">
        <v>1011</v>
      </c>
      <c r="G324" t="s">
        <v>2330</v>
      </c>
      <c r="H324">
        <v>1</v>
      </c>
      <c r="I324" t="s">
        <v>3107</v>
      </c>
    </row>
    <row r="325" spans="1:9" x14ac:dyDescent="0.25">
      <c r="A325" s="79">
        <v>355</v>
      </c>
      <c r="B325">
        <v>32</v>
      </c>
      <c r="C325">
        <v>1349</v>
      </c>
      <c r="D325" t="s">
        <v>2330</v>
      </c>
      <c r="E325">
        <v>616</v>
      </c>
      <c r="F325">
        <v>1011</v>
      </c>
      <c r="G325" t="s">
        <v>2330</v>
      </c>
      <c r="H325">
        <v>1</v>
      </c>
      <c r="I325" t="s">
        <v>3108</v>
      </c>
    </row>
    <row r="326" spans="1:9" x14ac:dyDescent="0.25">
      <c r="A326" s="79">
        <v>356</v>
      </c>
      <c r="B326">
        <v>32</v>
      </c>
      <c r="C326">
        <v>1349</v>
      </c>
      <c r="D326" t="s">
        <v>2330</v>
      </c>
      <c r="E326">
        <v>616</v>
      </c>
      <c r="F326">
        <v>1011</v>
      </c>
      <c r="G326" t="s">
        <v>2330</v>
      </c>
      <c r="H326">
        <v>1</v>
      </c>
      <c r="I326" t="s">
        <v>3109</v>
      </c>
    </row>
    <row r="327" spans="1:9" x14ac:dyDescent="0.25">
      <c r="A327" s="79">
        <v>357</v>
      </c>
      <c r="B327">
        <v>32</v>
      </c>
      <c r="C327">
        <v>1349</v>
      </c>
      <c r="D327" t="s">
        <v>2330</v>
      </c>
      <c r="E327">
        <v>616</v>
      </c>
      <c r="F327">
        <v>1011</v>
      </c>
      <c r="G327" t="s">
        <v>2330</v>
      </c>
      <c r="H327">
        <v>1</v>
      </c>
      <c r="I327" t="s">
        <v>3110</v>
      </c>
    </row>
    <row r="328" spans="1:9" x14ac:dyDescent="0.25">
      <c r="A328" s="79">
        <v>358</v>
      </c>
      <c r="B328">
        <v>32</v>
      </c>
      <c r="C328">
        <v>1349</v>
      </c>
      <c r="D328" t="s">
        <v>2330</v>
      </c>
      <c r="E328">
        <v>616</v>
      </c>
      <c r="F328">
        <v>1011</v>
      </c>
      <c r="G328" t="s">
        <v>2330</v>
      </c>
      <c r="H328">
        <v>1</v>
      </c>
      <c r="I328" t="s">
        <v>3111</v>
      </c>
    </row>
    <row r="329" spans="1:9" x14ac:dyDescent="0.25">
      <c r="A329" s="79">
        <v>359</v>
      </c>
      <c r="B329">
        <v>32</v>
      </c>
      <c r="C329">
        <v>1349</v>
      </c>
      <c r="D329" t="s">
        <v>2330</v>
      </c>
      <c r="E329">
        <v>616</v>
      </c>
      <c r="F329">
        <v>1011</v>
      </c>
      <c r="G329" t="s">
        <v>2330</v>
      </c>
      <c r="H329">
        <v>1</v>
      </c>
      <c r="I329" t="s">
        <v>3112</v>
      </c>
    </row>
    <row r="330" spans="1:9" x14ac:dyDescent="0.25">
      <c r="A330" s="79">
        <v>360</v>
      </c>
      <c r="B330">
        <v>33</v>
      </c>
      <c r="C330">
        <v>1429</v>
      </c>
      <c r="D330" t="s">
        <v>681</v>
      </c>
      <c r="E330">
        <v>632</v>
      </c>
      <c r="F330">
        <v>1027</v>
      </c>
      <c r="G330" t="s">
        <v>681</v>
      </c>
      <c r="H330">
        <v>1</v>
      </c>
      <c r="I330" t="s">
        <v>3113</v>
      </c>
    </row>
    <row r="331" spans="1:9" x14ac:dyDescent="0.25">
      <c r="A331" s="79">
        <v>361</v>
      </c>
      <c r="B331">
        <v>28</v>
      </c>
      <c r="C331">
        <v>994</v>
      </c>
      <c r="D331" t="s">
        <v>2328</v>
      </c>
      <c r="E331">
        <v>442</v>
      </c>
      <c r="F331">
        <v>816</v>
      </c>
      <c r="G331" t="s">
        <v>2328</v>
      </c>
      <c r="H331">
        <v>7</v>
      </c>
      <c r="I331" t="s">
        <v>3114</v>
      </c>
    </row>
    <row r="332" spans="1:9" x14ac:dyDescent="0.25">
      <c r="A332" s="79">
        <v>362</v>
      </c>
      <c r="B332">
        <v>29</v>
      </c>
      <c r="C332">
        <v>1006</v>
      </c>
      <c r="D332" t="s">
        <v>2327</v>
      </c>
      <c r="E332">
        <v>448</v>
      </c>
      <c r="F332">
        <v>823</v>
      </c>
      <c r="G332" t="s">
        <v>3020</v>
      </c>
      <c r="H332">
        <v>7</v>
      </c>
      <c r="I332" t="s">
        <v>3115</v>
      </c>
    </row>
    <row r="333" spans="1:9" x14ac:dyDescent="0.25">
      <c r="A333" s="79">
        <v>364</v>
      </c>
      <c r="B333">
        <v>32</v>
      </c>
      <c r="C333">
        <v>1349</v>
      </c>
      <c r="D333" t="s">
        <v>2330</v>
      </c>
      <c r="E333">
        <v>616</v>
      </c>
      <c r="F333">
        <v>1011</v>
      </c>
      <c r="G333" t="s">
        <v>2330</v>
      </c>
      <c r="H333">
        <v>3</v>
      </c>
      <c r="I333" t="s">
        <v>3116</v>
      </c>
    </row>
    <row r="334" spans="1:9" x14ac:dyDescent="0.25">
      <c r="A334" s="79">
        <v>365</v>
      </c>
      <c r="B334">
        <v>32</v>
      </c>
      <c r="C334">
        <v>1349</v>
      </c>
      <c r="D334" t="s">
        <v>2330</v>
      </c>
      <c r="E334">
        <v>616</v>
      </c>
      <c r="F334">
        <v>1011</v>
      </c>
      <c r="G334" t="s">
        <v>2330</v>
      </c>
      <c r="H334">
        <v>1</v>
      </c>
      <c r="I334" t="s">
        <v>3117</v>
      </c>
    </row>
    <row r="335" spans="1:9" x14ac:dyDescent="0.25">
      <c r="A335" s="79">
        <v>366</v>
      </c>
      <c r="B335">
        <v>32</v>
      </c>
      <c r="C335">
        <v>1349</v>
      </c>
      <c r="D335" t="s">
        <v>2330</v>
      </c>
      <c r="E335">
        <v>616</v>
      </c>
      <c r="F335">
        <v>1011</v>
      </c>
      <c r="G335" t="s">
        <v>2330</v>
      </c>
      <c r="H335">
        <v>7</v>
      </c>
      <c r="I335" t="s">
        <v>3118</v>
      </c>
    </row>
    <row r="336" spans="1:9" x14ac:dyDescent="0.25">
      <c r="A336" s="79">
        <v>367</v>
      </c>
      <c r="B336">
        <v>32</v>
      </c>
      <c r="C336">
        <v>1349</v>
      </c>
      <c r="D336" t="s">
        <v>2330</v>
      </c>
      <c r="E336">
        <v>616</v>
      </c>
      <c r="F336">
        <v>1011</v>
      </c>
      <c r="G336" t="s">
        <v>2330</v>
      </c>
      <c r="H336">
        <v>7</v>
      </c>
      <c r="I336" t="s">
        <v>3119</v>
      </c>
    </row>
    <row r="337" spans="1:9" x14ac:dyDescent="0.25">
      <c r="A337" s="79">
        <v>368</v>
      </c>
      <c r="B337">
        <v>32</v>
      </c>
      <c r="C337">
        <v>1349</v>
      </c>
      <c r="D337" t="s">
        <v>2330</v>
      </c>
      <c r="E337">
        <v>616</v>
      </c>
      <c r="F337">
        <v>1011</v>
      </c>
      <c r="G337" t="s">
        <v>2330</v>
      </c>
      <c r="H337">
        <v>7</v>
      </c>
      <c r="I337" t="s">
        <v>3120</v>
      </c>
    </row>
    <row r="338" spans="1:9" x14ac:dyDescent="0.25">
      <c r="A338" s="79">
        <v>369</v>
      </c>
      <c r="B338">
        <v>32</v>
      </c>
      <c r="C338">
        <v>1349</v>
      </c>
      <c r="D338" t="s">
        <v>2330</v>
      </c>
      <c r="E338">
        <v>616</v>
      </c>
      <c r="F338">
        <v>1011</v>
      </c>
      <c r="G338" t="s">
        <v>2330</v>
      </c>
      <c r="H338">
        <v>1</v>
      </c>
      <c r="I338" t="s">
        <v>3121</v>
      </c>
    </row>
    <row r="339" spans="1:9" x14ac:dyDescent="0.25">
      <c r="A339" s="79">
        <v>370</v>
      </c>
      <c r="B339">
        <v>16</v>
      </c>
      <c r="C339">
        <v>300</v>
      </c>
      <c r="D339" t="s">
        <v>2305</v>
      </c>
      <c r="E339">
        <v>18</v>
      </c>
      <c r="F339">
        <v>108</v>
      </c>
      <c r="G339" t="s">
        <v>2305</v>
      </c>
      <c r="H339">
        <v>6</v>
      </c>
      <c r="I339" t="s">
        <v>3122</v>
      </c>
    </row>
    <row r="340" spans="1:9" x14ac:dyDescent="0.25">
      <c r="A340" s="79">
        <v>371</v>
      </c>
      <c r="B340">
        <v>17</v>
      </c>
      <c r="C340">
        <v>256</v>
      </c>
      <c r="D340" t="s">
        <v>2306</v>
      </c>
      <c r="E340">
        <v>179</v>
      </c>
      <c r="F340">
        <v>382</v>
      </c>
      <c r="G340" t="s">
        <v>2306</v>
      </c>
      <c r="H340">
        <v>6</v>
      </c>
      <c r="I340" t="s">
        <v>3123</v>
      </c>
    </row>
    <row r="341" spans="1:9" x14ac:dyDescent="0.25">
      <c r="A341" s="79">
        <v>372</v>
      </c>
      <c r="B341">
        <v>12</v>
      </c>
      <c r="C341">
        <v>125</v>
      </c>
      <c r="D341" t="s">
        <v>2323</v>
      </c>
      <c r="E341">
        <v>16</v>
      </c>
      <c r="F341">
        <v>103</v>
      </c>
      <c r="G341" t="s">
        <v>2323</v>
      </c>
      <c r="H341">
        <v>7</v>
      </c>
      <c r="I341" t="s">
        <v>3124</v>
      </c>
    </row>
    <row r="342" spans="1:9" x14ac:dyDescent="0.25">
      <c r="A342" s="79">
        <v>373</v>
      </c>
      <c r="B342">
        <v>33</v>
      </c>
      <c r="C342">
        <v>1429</v>
      </c>
      <c r="D342" t="s">
        <v>681</v>
      </c>
      <c r="E342">
        <v>632</v>
      </c>
      <c r="F342">
        <v>1027</v>
      </c>
      <c r="G342" t="s">
        <v>681</v>
      </c>
      <c r="H342">
        <v>7</v>
      </c>
      <c r="I342" t="s">
        <v>3125</v>
      </c>
    </row>
    <row r="343" spans="1:9" x14ac:dyDescent="0.25">
      <c r="A343" s="79">
        <v>374</v>
      </c>
      <c r="B343">
        <v>34</v>
      </c>
      <c r="C343">
        <v>1484</v>
      </c>
      <c r="D343" t="s">
        <v>2333</v>
      </c>
      <c r="E343">
        <v>407</v>
      </c>
      <c r="F343">
        <v>726</v>
      </c>
      <c r="G343" t="s">
        <v>2333</v>
      </c>
      <c r="H343">
        <v>1</v>
      </c>
      <c r="I343" t="s">
        <v>3126</v>
      </c>
    </row>
    <row r="344" spans="1:9" x14ac:dyDescent="0.25">
      <c r="A344" s="79">
        <v>375</v>
      </c>
      <c r="B344">
        <v>34</v>
      </c>
      <c r="C344">
        <v>1484</v>
      </c>
      <c r="D344" t="s">
        <v>2333</v>
      </c>
      <c r="E344">
        <v>407</v>
      </c>
      <c r="F344">
        <v>726</v>
      </c>
      <c r="G344" t="s">
        <v>2333</v>
      </c>
      <c r="H344">
        <v>1</v>
      </c>
      <c r="I344" t="s">
        <v>3127</v>
      </c>
    </row>
    <row r="345" spans="1:9" x14ac:dyDescent="0.25">
      <c r="A345" s="79">
        <v>376</v>
      </c>
      <c r="B345">
        <v>34</v>
      </c>
      <c r="C345">
        <v>1484</v>
      </c>
      <c r="D345" t="s">
        <v>2333</v>
      </c>
      <c r="E345">
        <v>407</v>
      </c>
      <c r="F345">
        <v>726</v>
      </c>
      <c r="G345" t="s">
        <v>2333</v>
      </c>
      <c r="H345">
        <v>1</v>
      </c>
      <c r="I345" t="s">
        <v>3128</v>
      </c>
    </row>
    <row r="346" spans="1:9" x14ac:dyDescent="0.25">
      <c r="A346" s="79">
        <v>377</v>
      </c>
      <c r="B346">
        <v>34</v>
      </c>
      <c r="C346">
        <v>1484</v>
      </c>
      <c r="D346" t="s">
        <v>2333</v>
      </c>
      <c r="E346">
        <v>407</v>
      </c>
      <c r="F346">
        <v>726</v>
      </c>
      <c r="G346" t="s">
        <v>2333</v>
      </c>
      <c r="H346">
        <v>1</v>
      </c>
      <c r="I346" t="s">
        <v>3129</v>
      </c>
    </row>
    <row r="347" spans="1:9" x14ac:dyDescent="0.25">
      <c r="A347" s="79">
        <v>378</v>
      </c>
      <c r="B347">
        <v>34</v>
      </c>
      <c r="C347">
        <v>1484</v>
      </c>
      <c r="D347" t="s">
        <v>2333</v>
      </c>
      <c r="E347">
        <v>407</v>
      </c>
      <c r="F347">
        <v>726</v>
      </c>
      <c r="G347" t="s">
        <v>2333</v>
      </c>
      <c r="H347">
        <v>6</v>
      </c>
      <c r="I347" t="s">
        <v>3130</v>
      </c>
    </row>
    <row r="348" spans="1:9" x14ac:dyDescent="0.25">
      <c r="A348" s="79">
        <v>379</v>
      </c>
      <c r="B348">
        <v>34</v>
      </c>
      <c r="C348">
        <v>1484</v>
      </c>
      <c r="D348" t="s">
        <v>2333</v>
      </c>
      <c r="E348">
        <v>407</v>
      </c>
      <c r="F348">
        <v>726</v>
      </c>
      <c r="G348" t="s">
        <v>2333</v>
      </c>
      <c r="H348">
        <v>1</v>
      </c>
      <c r="I348" t="s">
        <v>3131</v>
      </c>
    </row>
    <row r="349" spans="1:9" x14ac:dyDescent="0.25">
      <c r="A349" s="79">
        <v>381</v>
      </c>
      <c r="B349">
        <v>36</v>
      </c>
      <c r="C349">
        <v>1555</v>
      </c>
      <c r="D349" t="s">
        <v>3132</v>
      </c>
      <c r="E349">
        <v>681</v>
      </c>
      <c r="F349">
        <v>1086</v>
      </c>
      <c r="G349" t="s">
        <v>3132</v>
      </c>
      <c r="H349">
        <v>1</v>
      </c>
      <c r="I349" t="s">
        <v>3133</v>
      </c>
    </row>
    <row r="350" spans="1:9" x14ac:dyDescent="0.25">
      <c r="A350" s="79">
        <v>382</v>
      </c>
      <c r="B350">
        <v>36</v>
      </c>
      <c r="C350">
        <v>1555</v>
      </c>
      <c r="D350" t="s">
        <v>3132</v>
      </c>
      <c r="E350">
        <v>681</v>
      </c>
      <c r="F350">
        <v>1086</v>
      </c>
      <c r="G350" t="s">
        <v>3132</v>
      </c>
      <c r="H350">
        <v>1</v>
      </c>
      <c r="I350" t="s">
        <v>3134</v>
      </c>
    </row>
    <row r="351" spans="1:9" x14ac:dyDescent="0.25">
      <c r="A351" s="79">
        <v>383</v>
      </c>
      <c r="B351">
        <v>36</v>
      </c>
      <c r="C351">
        <v>1555</v>
      </c>
      <c r="D351" t="s">
        <v>3132</v>
      </c>
      <c r="E351">
        <v>681</v>
      </c>
      <c r="F351">
        <v>1086</v>
      </c>
      <c r="G351" t="s">
        <v>3132</v>
      </c>
      <c r="H351">
        <v>1</v>
      </c>
      <c r="I351" t="s">
        <v>3135</v>
      </c>
    </row>
    <row r="352" spans="1:9" x14ac:dyDescent="0.25">
      <c r="A352" s="79">
        <v>384</v>
      </c>
      <c r="B352">
        <v>36</v>
      </c>
      <c r="C352">
        <v>1555</v>
      </c>
      <c r="D352" t="s">
        <v>3132</v>
      </c>
      <c r="E352">
        <v>681</v>
      </c>
      <c r="F352">
        <v>1086</v>
      </c>
      <c r="G352" t="s">
        <v>3132</v>
      </c>
      <c r="H352">
        <v>1</v>
      </c>
      <c r="I352" t="s">
        <v>3136</v>
      </c>
    </row>
    <row r="353" spans="1:9" x14ac:dyDescent="0.25">
      <c r="A353" s="79">
        <v>386</v>
      </c>
      <c r="B353">
        <v>36</v>
      </c>
      <c r="C353">
        <v>1555</v>
      </c>
      <c r="D353" t="s">
        <v>3132</v>
      </c>
      <c r="E353">
        <v>681</v>
      </c>
      <c r="F353">
        <v>1086</v>
      </c>
      <c r="G353" t="s">
        <v>3132</v>
      </c>
      <c r="H353">
        <v>1</v>
      </c>
      <c r="I353" t="s">
        <v>3137</v>
      </c>
    </row>
    <row r="354" spans="1:9" x14ac:dyDescent="0.25">
      <c r="A354" s="79">
        <v>387</v>
      </c>
      <c r="B354">
        <v>36</v>
      </c>
      <c r="C354">
        <v>1555</v>
      </c>
      <c r="D354" t="s">
        <v>3132</v>
      </c>
      <c r="E354">
        <v>681</v>
      </c>
      <c r="F354">
        <v>1086</v>
      </c>
      <c r="G354" t="s">
        <v>3132</v>
      </c>
      <c r="H354">
        <v>1</v>
      </c>
      <c r="I354" t="s">
        <v>3138</v>
      </c>
    </row>
    <row r="355" spans="1:9" x14ac:dyDescent="0.25">
      <c r="A355" s="79">
        <v>388</v>
      </c>
      <c r="B355">
        <v>34</v>
      </c>
      <c r="C355">
        <v>1484</v>
      </c>
      <c r="D355" t="s">
        <v>2333</v>
      </c>
      <c r="E355">
        <v>407</v>
      </c>
      <c r="F355">
        <v>726</v>
      </c>
      <c r="G355" t="s">
        <v>2333</v>
      </c>
      <c r="H355">
        <v>7</v>
      </c>
      <c r="I355" t="s">
        <v>3139</v>
      </c>
    </row>
    <row r="356" spans="1:9" x14ac:dyDescent="0.25">
      <c r="A356" s="79">
        <v>390</v>
      </c>
      <c r="B356">
        <v>29</v>
      </c>
      <c r="C356">
        <v>1006</v>
      </c>
      <c r="D356" t="s">
        <v>2327</v>
      </c>
      <c r="E356">
        <v>448</v>
      </c>
      <c r="F356">
        <v>823</v>
      </c>
      <c r="G356" t="s">
        <v>3020</v>
      </c>
      <c r="H356">
        <v>6</v>
      </c>
      <c r="I356" t="s">
        <v>3140</v>
      </c>
    </row>
    <row r="357" spans="1:9" x14ac:dyDescent="0.25">
      <c r="A357" s="79">
        <v>391</v>
      </c>
      <c r="B357">
        <v>36</v>
      </c>
      <c r="C357">
        <v>1555</v>
      </c>
      <c r="D357" t="s">
        <v>3132</v>
      </c>
      <c r="E357">
        <v>681</v>
      </c>
      <c r="F357">
        <v>1086</v>
      </c>
      <c r="G357" t="s">
        <v>3132</v>
      </c>
      <c r="H357">
        <v>6</v>
      </c>
      <c r="I357" t="s">
        <v>3141</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3132</v>
      </c>
      <c r="E359">
        <v>681</v>
      </c>
      <c r="F359">
        <v>1086</v>
      </c>
      <c r="G359" t="s">
        <v>3132</v>
      </c>
      <c r="H359">
        <v>7</v>
      </c>
      <c r="I359" t="s">
        <v>3142</v>
      </c>
    </row>
    <row r="360" spans="1:9" x14ac:dyDescent="0.25">
      <c r="A360" s="79">
        <v>397</v>
      </c>
      <c r="B360">
        <v>36</v>
      </c>
      <c r="C360">
        <v>1555</v>
      </c>
      <c r="D360" t="s">
        <v>3132</v>
      </c>
      <c r="E360">
        <v>681</v>
      </c>
      <c r="F360">
        <v>1086</v>
      </c>
      <c r="G360" t="s">
        <v>3132</v>
      </c>
      <c r="H360">
        <v>1</v>
      </c>
      <c r="I360" t="s">
        <v>3143</v>
      </c>
    </row>
    <row r="361" spans="1:9" x14ac:dyDescent="0.25">
      <c r="A361" s="79">
        <v>398</v>
      </c>
      <c r="B361">
        <v>7</v>
      </c>
      <c r="C361">
        <v>9</v>
      </c>
      <c r="D361" t="s">
        <v>2303</v>
      </c>
      <c r="E361">
        <v>180</v>
      </c>
      <c r="F361">
        <v>383</v>
      </c>
      <c r="G361" t="s">
        <v>2303</v>
      </c>
      <c r="H361">
        <v>6</v>
      </c>
      <c r="I361" t="s">
        <v>3144</v>
      </c>
    </row>
    <row r="362" spans="1:9" x14ac:dyDescent="0.25">
      <c r="A362" s="79">
        <v>399</v>
      </c>
      <c r="B362">
        <v>36</v>
      </c>
      <c r="C362">
        <v>1555</v>
      </c>
      <c r="D362" t="s">
        <v>3132</v>
      </c>
      <c r="E362">
        <v>681</v>
      </c>
      <c r="F362">
        <v>1086</v>
      </c>
      <c r="G362" t="s">
        <v>3132</v>
      </c>
      <c r="H362">
        <v>3</v>
      </c>
      <c r="I362" t="s">
        <v>3145</v>
      </c>
    </row>
    <row r="363" spans="1:9" x14ac:dyDescent="0.25">
      <c r="A363" s="79">
        <v>400</v>
      </c>
      <c r="B363">
        <v>36</v>
      </c>
      <c r="C363">
        <v>1555</v>
      </c>
      <c r="D363" t="s">
        <v>3132</v>
      </c>
      <c r="E363">
        <v>681</v>
      </c>
      <c r="F363">
        <v>1086</v>
      </c>
      <c r="G363" t="s">
        <v>3132</v>
      </c>
      <c r="H363">
        <v>7</v>
      </c>
      <c r="I363" t="s">
        <v>3146</v>
      </c>
    </row>
    <row r="364" spans="1:9" x14ac:dyDescent="0.25">
      <c r="A364" s="79">
        <v>401</v>
      </c>
      <c r="B364">
        <v>36</v>
      </c>
      <c r="C364">
        <v>1555</v>
      </c>
      <c r="D364" t="s">
        <v>3132</v>
      </c>
      <c r="E364">
        <v>681</v>
      </c>
      <c r="F364">
        <v>1086</v>
      </c>
      <c r="G364" t="s">
        <v>3132</v>
      </c>
      <c r="H364">
        <v>7</v>
      </c>
      <c r="I364" t="s">
        <v>3147</v>
      </c>
    </row>
    <row r="365" spans="1:9" x14ac:dyDescent="0.25">
      <c r="A365" s="79">
        <v>402</v>
      </c>
      <c r="B365">
        <v>37</v>
      </c>
      <c r="C365">
        <v>1654</v>
      </c>
      <c r="D365" t="s">
        <v>3148</v>
      </c>
      <c r="E365">
        <v>720</v>
      </c>
      <c r="F365">
        <v>1133</v>
      </c>
      <c r="G365" t="s">
        <v>3148</v>
      </c>
      <c r="H365">
        <v>1</v>
      </c>
      <c r="I365" t="s">
        <v>3149</v>
      </c>
    </row>
    <row r="366" spans="1:9" x14ac:dyDescent="0.25">
      <c r="A366" s="79">
        <v>403</v>
      </c>
      <c r="B366">
        <v>37</v>
      </c>
      <c r="C366">
        <v>1654</v>
      </c>
      <c r="D366" t="s">
        <v>3148</v>
      </c>
      <c r="E366">
        <v>720</v>
      </c>
      <c r="F366">
        <v>1133</v>
      </c>
      <c r="G366" t="s">
        <v>3148</v>
      </c>
      <c r="H366">
        <v>1</v>
      </c>
      <c r="I366" t="s">
        <v>3150</v>
      </c>
    </row>
    <row r="367" spans="1:9" x14ac:dyDescent="0.25">
      <c r="A367" s="79">
        <v>404</v>
      </c>
      <c r="B367">
        <v>37</v>
      </c>
      <c r="C367">
        <v>1654</v>
      </c>
      <c r="D367" t="s">
        <v>3148</v>
      </c>
      <c r="E367">
        <v>720</v>
      </c>
      <c r="F367">
        <v>1133</v>
      </c>
      <c r="G367" t="s">
        <v>3148</v>
      </c>
      <c r="H367">
        <v>1</v>
      </c>
      <c r="I367" t="s">
        <v>3151</v>
      </c>
    </row>
    <row r="368" spans="1:9" x14ac:dyDescent="0.25">
      <c r="A368" s="79">
        <v>405</v>
      </c>
      <c r="B368">
        <v>37</v>
      </c>
      <c r="C368">
        <v>1654</v>
      </c>
      <c r="D368" t="s">
        <v>3148</v>
      </c>
      <c r="E368">
        <v>720</v>
      </c>
      <c r="F368">
        <v>1133</v>
      </c>
      <c r="G368" t="s">
        <v>3148</v>
      </c>
      <c r="H368">
        <v>1</v>
      </c>
      <c r="I368" t="s">
        <v>3152</v>
      </c>
    </row>
    <row r="369" spans="1:9" x14ac:dyDescent="0.25">
      <c r="A369" s="79">
        <v>406</v>
      </c>
      <c r="B369">
        <v>37</v>
      </c>
      <c r="C369">
        <v>1654</v>
      </c>
      <c r="D369" t="s">
        <v>3148</v>
      </c>
      <c r="E369">
        <v>720</v>
      </c>
      <c r="F369">
        <v>1133</v>
      </c>
      <c r="G369" t="s">
        <v>3148</v>
      </c>
      <c r="H369">
        <v>1</v>
      </c>
      <c r="I369" t="s">
        <v>3153</v>
      </c>
    </row>
    <row r="370" spans="1:9" x14ac:dyDescent="0.25">
      <c r="A370" s="79">
        <v>409</v>
      </c>
      <c r="B370">
        <v>3</v>
      </c>
      <c r="C370">
        <v>10</v>
      </c>
      <c r="D370" t="s">
        <v>2320</v>
      </c>
      <c r="E370">
        <v>5</v>
      </c>
      <c r="F370">
        <v>20</v>
      </c>
      <c r="G370" t="s">
        <v>2320</v>
      </c>
      <c r="H370">
        <v>7</v>
      </c>
      <c r="I370" t="s">
        <v>3154</v>
      </c>
    </row>
    <row r="371" spans="1:9" x14ac:dyDescent="0.25">
      <c r="A371" s="79">
        <v>410</v>
      </c>
      <c r="B371">
        <v>36</v>
      </c>
      <c r="C371">
        <v>1555</v>
      </c>
      <c r="D371" t="s">
        <v>3132</v>
      </c>
      <c r="E371">
        <v>681</v>
      </c>
      <c r="F371">
        <v>1086</v>
      </c>
      <c r="G371" t="s">
        <v>3132</v>
      </c>
      <c r="H371">
        <v>7</v>
      </c>
      <c r="I371" t="s">
        <v>3155</v>
      </c>
    </row>
    <row r="372" spans="1:9" x14ac:dyDescent="0.25">
      <c r="A372" s="79">
        <v>411</v>
      </c>
      <c r="B372">
        <v>40</v>
      </c>
      <c r="C372">
        <v>1782</v>
      </c>
      <c r="D372" t="s">
        <v>3156</v>
      </c>
      <c r="E372">
        <v>4294967296</v>
      </c>
      <c r="F372">
        <v>0</v>
      </c>
      <c r="H372">
        <v>1</v>
      </c>
      <c r="I372" t="s">
        <v>3157</v>
      </c>
    </row>
    <row r="373" spans="1:9" x14ac:dyDescent="0.25">
      <c r="A373" s="79">
        <v>412</v>
      </c>
      <c r="B373">
        <v>40</v>
      </c>
      <c r="C373">
        <v>1782</v>
      </c>
      <c r="D373" t="s">
        <v>3156</v>
      </c>
      <c r="E373">
        <v>4294967296</v>
      </c>
      <c r="F373">
        <v>0</v>
      </c>
      <c r="H373">
        <v>1</v>
      </c>
      <c r="I373" t="s">
        <v>3158</v>
      </c>
    </row>
    <row r="374" spans="1:9" x14ac:dyDescent="0.25">
      <c r="A374" s="79">
        <v>413</v>
      </c>
      <c r="B374">
        <v>40</v>
      </c>
      <c r="C374">
        <v>1782</v>
      </c>
      <c r="D374" t="s">
        <v>3156</v>
      </c>
      <c r="E374">
        <v>4294967296</v>
      </c>
      <c r="F374">
        <v>0</v>
      </c>
      <c r="H374">
        <v>1</v>
      </c>
      <c r="I374" t="s">
        <v>3159</v>
      </c>
    </row>
    <row r="375" spans="1:9" x14ac:dyDescent="0.25">
      <c r="A375" s="79">
        <v>414</v>
      </c>
      <c r="B375">
        <v>40</v>
      </c>
      <c r="C375">
        <v>1782</v>
      </c>
      <c r="D375" t="s">
        <v>3156</v>
      </c>
      <c r="E375">
        <v>4294967296</v>
      </c>
      <c r="F375">
        <v>0</v>
      </c>
      <c r="H375">
        <v>1</v>
      </c>
      <c r="I375" t="s">
        <v>3160</v>
      </c>
    </row>
    <row r="376" spans="1:9" x14ac:dyDescent="0.25">
      <c r="A376" s="79">
        <v>415</v>
      </c>
      <c r="B376">
        <v>38</v>
      </c>
      <c r="C376">
        <v>1719</v>
      </c>
      <c r="D376" t="s">
        <v>3161</v>
      </c>
      <c r="E376">
        <v>743</v>
      </c>
      <c r="F376">
        <v>1160</v>
      </c>
      <c r="G376" t="s">
        <v>3161</v>
      </c>
      <c r="H376">
        <v>1</v>
      </c>
      <c r="I376" t="s">
        <v>3162</v>
      </c>
    </row>
    <row r="377" spans="1:9" x14ac:dyDescent="0.25">
      <c r="A377" s="79">
        <v>416</v>
      </c>
      <c r="B377">
        <v>38</v>
      </c>
      <c r="C377">
        <v>1719</v>
      </c>
      <c r="D377" t="s">
        <v>3161</v>
      </c>
      <c r="E377">
        <v>743</v>
      </c>
      <c r="F377">
        <v>1160</v>
      </c>
      <c r="G377" t="s">
        <v>3161</v>
      </c>
      <c r="H377">
        <v>1</v>
      </c>
      <c r="I377" t="s">
        <v>3163</v>
      </c>
    </row>
    <row r="378" spans="1:9" x14ac:dyDescent="0.25">
      <c r="A378" s="79">
        <v>417</v>
      </c>
      <c r="B378">
        <v>38</v>
      </c>
      <c r="C378">
        <v>1719</v>
      </c>
      <c r="D378" t="s">
        <v>3161</v>
      </c>
      <c r="E378">
        <v>743</v>
      </c>
      <c r="F378">
        <v>1160</v>
      </c>
      <c r="G378" t="s">
        <v>3161</v>
      </c>
      <c r="H378">
        <v>1</v>
      </c>
      <c r="I378" t="s">
        <v>3164</v>
      </c>
    </row>
    <row r="379" spans="1:9" x14ac:dyDescent="0.25">
      <c r="A379" s="79">
        <v>418</v>
      </c>
      <c r="B379">
        <v>38</v>
      </c>
      <c r="C379">
        <v>1719</v>
      </c>
      <c r="D379" t="s">
        <v>3161</v>
      </c>
      <c r="E379">
        <v>743</v>
      </c>
      <c r="F379">
        <v>1160</v>
      </c>
      <c r="G379" t="s">
        <v>3161</v>
      </c>
      <c r="H379">
        <v>1</v>
      </c>
      <c r="I379" t="s">
        <v>3165</v>
      </c>
    </row>
    <row r="380" spans="1:9" x14ac:dyDescent="0.25">
      <c r="A380" s="79">
        <v>419</v>
      </c>
      <c r="B380">
        <v>38</v>
      </c>
      <c r="C380">
        <v>1719</v>
      </c>
      <c r="D380" t="s">
        <v>3161</v>
      </c>
      <c r="E380">
        <v>743</v>
      </c>
      <c r="F380">
        <v>1160</v>
      </c>
      <c r="G380" t="s">
        <v>3161</v>
      </c>
      <c r="H380">
        <v>1</v>
      </c>
      <c r="I380" t="s">
        <v>3166</v>
      </c>
    </row>
    <row r="381" spans="1:9" x14ac:dyDescent="0.25">
      <c r="A381" s="79">
        <v>420</v>
      </c>
      <c r="B381">
        <v>38</v>
      </c>
      <c r="C381">
        <v>1719</v>
      </c>
      <c r="D381" t="s">
        <v>3161</v>
      </c>
      <c r="E381">
        <v>743</v>
      </c>
      <c r="F381">
        <v>1160</v>
      </c>
      <c r="G381" t="s">
        <v>3161</v>
      </c>
      <c r="H381">
        <v>1</v>
      </c>
      <c r="I381" t="s">
        <v>3167</v>
      </c>
    </row>
    <row r="382" spans="1:9" x14ac:dyDescent="0.25">
      <c r="A382" s="79">
        <v>421</v>
      </c>
      <c r="B382">
        <v>38</v>
      </c>
      <c r="C382">
        <v>1719</v>
      </c>
      <c r="D382" t="s">
        <v>3161</v>
      </c>
      <c r="E382">
        <v>743</v>
      </c>
      <c r="F382">
        <v>1160</v>
      </c>
      <c r="G382" t="s">
        <v>3161</v>
      </c>
      <c r="H382">
        <v>1</v>
      </c>
      <c r="I382" t="s">
        <v>3168</v>
      </c>
    </row>
    <row r="383" spans="1:9" x14ac:dyDescent="0.25">
      <c r="A383" s="79">
        <v>422</v>
      </c>
      <c r="B383">
        <v>37</v>
      </c>
      <c r="C383">
        <v>1654</v>
      </c>
      <c r="D383" t="s">
        <v>3148</v>
      </c>
      <c r="E383">
        <v>720</v>
      </c>
      <c r="F383">
        <v>1133</v>
      </c>
      <c r="G383" t="s">
        <v>3148</v>
      </c>
      <c r="H383">
        <v>7</v>
      </c>
      <c r="I383" t="s">
        <v>3169</v>
      </c>
    </row>
    <row r="384" spans="1:9" x14ac:dyDescent="0.25">
      <c r="A384" s="79">
        <v>423</v>
      </c>
      <c r="B384">
        <v>37</v>
      </c>
      <c r="C384">
        <v>1654</v>
      </c>
      <c r="D384" t="s">
        <v>3148</v>
      </c>
      <c r="E384">
        <v>720</v>
      </c>
      <c r="F384">
        <v>1133</v>
      </c>
      <c r="G384" t="s">
        <v>3148</v>
      </c>
      <c r="H384">
        <v>7</v>
      </c>
      <c r="I384" t="s">
        <v>3170</v>
      </c>
    </row>
    <row r="385" spans="1:9" x14ac:dyDescent="0.25">
      <c r="A385" s="79">
        <v>424</v>
      </c>
      <c r="B385">
        <v>27</v>
      </c>
      <c r="C385">
        <v>667</v>
      </c>
      <c r="D385" t="s">
        <v>452</v>
      </c>
      <c r="E385">
        <v>379</v>
      </c>
      <c r="F385">
        <v>684</v>
      </c>
      <c r="G385" t="s">
        <v>452</v>
      </c>
      <c r="H385">
        <v>6</v>
      </c>
      <c r="I385" t="s">
        <v>3171</v>
      </c>
    </row>
    <row r="386" spans="1:9" x14ac:dyDescent="0.25">
      <c r="A386" s="79">
        <v>425</v>
      </c>
      <c r="B386">
        <v>6</v>
      </c>
      <c r="C386">
        <v>20</v>
      </c>
      <c r="D386" t="s">
        <v>109</v>
      </c>
      <c r="E386">
        <v>14</v>
      </c>
      <c r="F386">
        <v>92</v>
      </c>
      <c r="G386" t="s">
        <v>109</v>
      </c>
      <c r="H386">
        <v>6</v>
      </c>
      <c r="I386" t="s">
        <v>3172</v>
      </c>
    </row>
    <row r="387" spans="1:9" x14ac:dyDescent="0.25">
      <c r="A387" s="79">
        <v>426</v>
      </c>
      <c r="B387">
        <v>38</v>
      </c>
      <c r="C387">
        <v>1719</v>
      </c>
      <c r="D387" t="s">
        <v>3161</v>
      </c>
      <c r="E387">
        <v>743</v>
      </c>
      <c r="F387">
        <v>1160</v>
      </c>
      <c r="G387" t="s">
        <v>3161</v>
      </c>
      <c r="H387">
        <v>1</v>
      </c>
      <c r="I387" t="s">
        <v>3173</v>
      </c>
    </row>
    <row r="388" spans="1:9" x14ac:dyDescent="0.25">
      <c r="A388" s="79">
        <v>427</v>
      </c>
      <c r="B388">
        <v>6</v>
      </c>
      <c r="C388">
        <v>20</v>
      </c>
      <c r="D388" t="s">
        <v>109</v>
      </c>
      <c r="E388">
        <v>14</v>
      </c>
      <c r="F388">
        <v>92</v>
      </c>
      <c r="G388" t="s">
        <v>109</v>
      </c>
      <c r="H388">
        <v>7</v>
      </c>
      <c r="I388" t="s">
        <v>3174</v>
      </c>
    </row>
    <row r="389" spans="1:9" x14ac:dyDescent="0.25">
      <c r="A389" s="79">
        <v>428</v>
      </c>
      <c r="B389">
        <v>27</v>
      </c>
      <c r="C389">
        <v>667</v>
      </c>
      <c r="D389" t="s">
        <v>452</v>
      </c>
      <c r="E389">
        <v>379</v>
      </c>
      <c r="F389">
        <v>684</v>
      </c>
      <c r="G389" t="s">
        <v>452</v>
      </c>
      <c r="H389">
        <v>7</v>
      </c>
      <c r="I389" t="s">
        <v>3175</v>
      </c>
    </row>
    <row r="390" spans="1:9" x14ac:dyDescent="0.25">
      <c r="A390" s="79">
        <v>429</v>
      </c>
      <c r="B390">
        <v>38</v>
      </c>
      <c r="C390">
        <v>1719</v>
      </c>
      <c r="D390" t="s">
        <v>3161</v>
      </c>
      <c r="E390">
        <v>743</v>
      </c>
      <c r="F390">
        <v>1160</v>
      </c>
      <c r="G390" t="s">
        <v>3161</v>
      </c>
      <c r="H390">
        <v>1</v>
      </c>
      <c r="I390" t="s">
        <v>3176</v>
      </c>
    </row>
    <row r="391" spans="1:9" x14ac:dyDescent="0.25">
      <c r="A391" s="79">
        <v>430</v>
      </c>
      <c r="B391">
        <v>40</v>
      </c>
      <c r="C391">
        <v>1782</v>
      </c>
      <c r="D391" t="s">
        <v>3156</v>
      </c>
      <c r="E391">
        <v>4294967296</v>
      </c>
      <c r="F391">
        <v>0</v>
      </c>
      <c r="H391">
        <v>1</v>
      </c>
      <c r="I391" t="s">
        <v>3177</v>
      </c>
    </row>
    <row r="392" spans="1:9" x14ac:dyDescent="0.25">
      <c r="A392" s="79">
        <v>431</v>
      </c>
      <c r="B392">
        <v>40</v>
      </c>
      <c r="C392">
        <v>1782</v>
      </c>
      <c r="D392" t="s">
        <v>3156</v>
      </c>
      <c r="E392">
        <v>4294967296</v>
      </c>
      <c r="F392">
        <v>0</v>
      </c>
      <c r="H392">
        <v>1</v>
      </c>
      <c r="I392" t="s">
        <v>3178</v>
      </c>
    </row>
    <row r="393" spans="1:9" x14ac:dyDescent="0.25">
      <c r="A393" s="79">
        <v>432</v>
      </c>
      <c r="B393">
        <v>40</v>
      </c>
      <c r="C393">
        <v>1782</v>
      </c>
      <c r="D393" t="s">
        <v>3156</v>
      </c>
      <c r="E393">
        <v>4294967296</v>
      </c>
      <c r="F393">
        <v>0</v>
      </c>
      <c r="H393">
        <v>1</v>
      </c>
      <c r="I393" t="s">
        <v>3179</v>
      </c>
    </row>
    <row r="394" spans="1:9" x14ac:dyDescent="0.25">
      <c r="A394" s="79">
        <v>433</v>
      </c>
      <c r="B394">
        <v>40</v>
      </c>
      <c r="C394">
        <v>1782</v>
      </c>
      <c r="D394" t="s">
        <v>3156</v>
      </c>
      <c r="E394">
        <v>4294967296</v>
      </c>
      <c r="F394">
        <v>0</v>
      </c>
      <c r="H394">
        <v>1</v>
      </c>
      <c r="I394" t="s">
        <v>3180</v>
      </c>
    </row>
    <row r="395" spans="1:9" x14ac:dyDescent="0.25">
      <c r="A395" s="79">
        <v>434</v>
      </c>
      <c r="B395">
        <v>38</v>
      </c>
      <c r="C395">
        <v>1719</v>
      </c>
      <c r="D395" t="s">
        <v>3161</v>
      </c>
      <c r="E395">
        <v>743</v>
      </c>
      <c r="F395">
        <v>1160</v>
      </c>
      <c r="G395" t="s">
        <v>3161</v>
      </c>
      <c r="H395">
        <v>3</v>
      </c>
      <c r="I395" t="s">
        <v>3181</v>
      </c>
    </row>
    <row r="396" spans="1:9" x14ac:dyDescent="0.25">
      <c r="A396" s="79">
        <v>435</v>
      </c>
      <c r="B396">
        <v>40</v>
      </c>
      <c r="C396">
        <v>1782</v>
      </c>
      <c r="D396" t="s">
        <v>3156</v>
      </c>
      <c r="E396">
        <v>4294967296</v>
      </c>
      <c r="F396">
        <v>0</v>
      </c>
      <c r="H396">
        <v>6</v>
      </c>
      <c r="I396" t="s">
        <v>3182</v>
      </c>
    </row>
    <row r="397" spans="1:9" x14ac:dyDescent="0.25">
      <c r="A397" s="79">
        <v>436</v>
      </c>
      <c r="B397">
        <v>38</v>
      </c>
      <c r="C397">
        <v>1719</v>
      </c>
      <c r="D397" t="s">
        <v>3161</v>
      </c>
      <c r="E397">
        <v>743</v>
      </c>
      <c r="F397">
        <v>1160</v>
      </c>
      <c r="G397" t="s">
        <v>3161</v>
      </c>
      <c r="H397">
        <v>6</v>
      </c>
      <c r="I397" t="s">
        <v>3183</v>
      </c>
    </row>
    <row r="398" spans="1:9" x14ac:dyDescent="0.25">
      <c r="A398" s="79">
        <v>437</v>
      </c>
      <c r="B398">
        <v>29</v>
      </c>
      <c r="C398">
        <v>1006</v>
      </c>
      <c r="D398" t="s">
        <v>2327</v>
      </c>
      <c r="E398">
        <v>448</v>
      </c>
      <c r="F398">
        <v>823</v>
      </c>
      <c r="G398" t="s">
        <v>3020</v>
      </c>
      <c r="H398">
        <v>6</v>
      </c>
      <c r="I398" t="s">
        <v>3184</v>
      </c>
    </row>
    <row r="399" spans="1:9" x14ac:dyDescent="0.25">
      <c r="A399" s="79">
        <v>438</v>
      </c>
      <c r="B399">
        <v>38</v>
      </c>
      <c r="C399">
        <v>1719</v>
      </c>
      <c r="D399" t="s">
        <v>3161</v>
      </c>
      <c r="E399">
        <v>743</v>
      </c>
      <c r="F399">
        <v>1160</v>
      </c>
      <c r="G399" t="s">
        <v>3161</v>
      </c>
      <c r="H399">
        <v>7</v>
      </c>
      <c r="I399" t="s">
        <v>3185</v>
      </c>
    </row>
    <row r="400" spans="1:9" x14ac:dyDescent="0.25">
      <c r="A400" s="79">
        <v>439</v>
      </c>
      <c r="B400">
        <v>38</v>
      </c>
      <c r="C400">
        <v>1719</v>
      </c>
      <c r="D400" t="s">
        <v>3161</v>
      </c>
      <c r="E400">
        <v>743</v>
      </c>
      <c r="F400">
        <v>1160</v>
      </c>
      <c r="G400" t="s">
        <v>3161</v>
      </c>
      <c r="H400">
        <v>7</v>
      </c>
      <c r="I400" t="s">
        <v>3186</v>
      </c>
    </row>
    <row r="401" spans="1:9" x14ac:dyDescent="0.25">
      <c r="A401" s="79">
        <v>440</v>
      </c>
      <c r="B401">
        <v>40</v>
      </c>
      <c r="C401">
        <v>1782</v>
      </c>
      <c r="D401" t="s">
        <v>3156</v>
      </c>
      <c r="E401">
        <v>4294967296</v>
      </c>
      <c r="F401">
        <v>0</v>
      </c>
      <c r="H401">
        <v>7</v>
      </c>
      <c r="I401" t="s">
        <v>3187</v>
      </c>
    </row>
    <row r="402" spans="1:9" x14ac:dyDescent="0.25">
      <c r="A402" s="79">
        <v>441</v>
      </c>
      <c r="B402">
        <v>42</v>
      </c>
      <c r="C402">
        <v>1814</v>
      </c>
      <c r="D402" t="s">
        <v>2326</v>
      </c>
      <c r="E402">
        <v>783</v>
      </c>
      <c r="F402">
        <v>1207</v>
      </c>
      <c r="G402" t="s">
        <v>2326</v>
      </c>
      <c r="H402">
        <v>1</v>
      </c>
      <c r="I402" t="s">
        <v>3188</v>
      </c>
    </row>
    <row r="403" spans="1:9" x14ac:dyDescent="0.25">
      <c r="A403" s="79">
        <v>442</v>
      </c>
      <c r="B403">
        <v>42</v>
      </c>
      <c r="C403">
        <v>1814</v>
      </c>
      <c r="D403" t="s">
        <v>2326</v>
      </c>
      <c r="E403">
        <v>783</v>
      </c>
      <c r="F403">
        <v>1207</v>
      </c>
      <c r="G403" t="s">
        <v>2326</v>
      </c>
      <c r="H403">
        <v>1</v>
      </c>
      <c r="I403" t="s">
        <v>3189</v>
      </c>
    </row>
    <row r="404" spans="1:9" x14ac:dyDescent="0.25">
      <c r="A404" s="79">
        <v>443</v>
      </c>
      <c r="B404">
        <v>42</v>
      </c>
      <c r="C404">
        <v>1814</v>
      </c>
      <c r="D404" t="s">
        <v>2326</v>
      </c>
      <c r="E404">
        <v>783</v>
      </c>
      <c r="F404">
        <v>1207</v>
      </c>
      <c r="G404" t="s">
        <v>2326</v>
      </c>
      <c r="H404">
        <v>1</v>
      </c>
      <c r="I404" t="s">
        <v>3190</v>
      </c>
    </row>
    <row r="405" spans="1:9" x14ac:dyDescent="0.25">
      <c r="A405" s="79">
        <v>444</v>
      </c>
      <c r="B405">
        <v>42</v>
      </c>
      <c r="C405">
        <v>1814</v>
      </c>
      <c r="D405" t="s">
        <v>2326</v>
      </c>
      <c r="E405">
        <v>783</v>
      </c>
      <c r="F405">
        <v>1207</v>
      </c>
      <c r="G405" t="s">
        <v>2326</v>
      </c>
      <c r="H405">
        <v>1</v>
      </c>
      <c r="I405" t="s">
        <v>3191</v>
      </c>
    </row>
    <row r="406" spans="1:9" x14ac:dyDescent="0.25">
      <c r="A406" s="79">
        <v>445</v>
      </c>
      <c r="B406">
        <v>42</v>
      </c>
      <c r="C406">
        <v>1814</v>
      </c>
      <c r="D406" t="s">
        <v>2326</v>
      </c>
      <c r="E406">
        <v>783</v>
      </c>
      <c r="F406">
        <v>1207</v>
      </c>
      <c r="G406" t="s">
        <v>2326</v>
      </c>
      <c r="H406">
        <v>1</v>
      </c>
      <c r="I406" t="s">
        <v>3192</v>
      </c>
    </row>
    <row r="407" spans="1:9" x14ac:dyDescent="0.25">
      <c r="A407" s="79">
        <v>446</v>
      </c>
      <c r="B407">
        <v>40</v>
      </c>
      <c r="C407">
        <v>1782</v>
      </c>
      <c r="D407" t="s">
        <v>3156</v>
      </c>
      <c r="E407">
        <v>4294967296</v>
      </c>
      <c r="F407">
        <v>0</v>
      </c>
      <c r="H407">
        <v>1</v>
      </c>
      <c r="I407" t="s">
        <v>3193</v>
      </c>
    </row>
    <row r="408" spans="1:9" x14ac:dyDescent="0.25">
      <c r="A408" s="79">
        <v>447</v>
      </c>
      <c r="B408">
        <v>42</v>
      </c>
      <c r="C408">
        <v>1814</v>
      </c>
      <c r="D408" t="s">
        <v>2326</v>
      </c>
      <c r="E408">
        <v>783</v>
      </c>
      <c r="F408">
        <v>1207</v>
      </c>
      <c r="G408" t="s">
        <v>2326</v>
      </c>
      <c r="H408">
        <v>1</v>
      </c>
      <c r="I408" t="s">
        <v>3194</v>
      </c>
    </row>
    <row r="409" spans="1:9" x14ac:dyDescent="0.25">
      <c r="A409" s="79">
        <v>448</v>
      </c>
      <c r="B409">
        <v>40</v>
      </c>
      <c r="C409">
        <v>1782</v>
      </c>
      <c r="D409" t="s">
        <v>3156</v>
      </c>
      <c r="E409">
        <v>4294967296</v>
      </c>
      <c r="F409">
        <v>0</v>
      </c>
      <c r="H409">
        <v>1</v>
      </c>
      <c r="I409" t="s">
        <v>3195</v>
      </c>
    </row>
    <row r="410" spans="1:9" x14ac:dyDescent="0.25">
      <c r="A410" s="79">
        <v>449</v>
      </c>
      <c r="B410">
        <v>42</v>
      </c>
      <c r="C410">
        <v>1814</v>
      </c>
      <c r="D410" t="s">
        <v>2326</v>
      </c>
      <c r="E410">
        <v>783</v>
      </c>
      <c r="F410">
        <v>1207</v>
      </c>
      <c r="G410" t="s">
        <v>2326</v>
      </c>
      <c r="H410">
        <v>1</v>
      </c>
      <c r="I410" t="s">
        <v>3196</v>
      </c>
    </row>
    <row r="411" spans="1:9" x14ac:dyDescent="0.25">
      <c r="A411" s="79">
        <v>450</v>
      </c>
      <c r="B411">
        <v>38</v>
      </c>
      <c r="C411">
        <v>1719</v>
      </c>
      <c r="D411" t="s">
        <v>3161</v>
      </c>
      <c r="E411">
        <v>743</v>
      </c>
      <c r="F411">
        <v>1160</v>
      </c>
      <c r="G411" t="s">
        <v>3161</v>
      </c>
      <c r="H411">
        <v>1</v>
      </c>
      <c r="I411" t="s">
        <v>3197</v>
      </c>
    </row>
    <row r="412" spans="1:9" x14ac:dyDescent="0.25">
      <c r="A412" s="79">
        <v>451</v>
      </c>
      <c r="B412">
        <v>38</v>
      </c>
      <c r="C412">
        <v>1719</v>
      </c>
      <c r="D412" t="s">
        <v>3161</v>
      </c>
      <c r="E412">
        <v>743</v>
      </c>
      <c r="F412">
        <v>1160</v>
      </c>
      <c r="G412" t="s">
        <v>3161</v>
      </c>
      <c r="H412">
        <v>1</v>
      </c>
      <c r="I412" t="s">
        <v>3198</v>
      </c>
    </row>
    <row r="413" spans="1:9" x14ac:dyDescent="0.25">
      <c r="A413" s="79">
        <v>452</v>
      </c>
      <c r="B413">
        <v>38</v>
      </c>
      <c r="C413">
        <v>1719</v>
      </c>
      <c r="D413" t="s">
        <v>3161</v>
      </c>
      <c r="E413">
        <v>743</v>
      </c>
      <c r="F413">
        <v>1160</v>
      </c>
      <c r="G413" t="s">
        <v>3161</v>
      </c>
      <c r="H413">
        <v>7</v>
      </c>
      <c r="I413" t="s">
        <v>3199</v>
      </c>
    </row>
    <row r="414" spans="1:9" x14ac:dyDescent="0.25">
      <c r="A414" s="79">
        <v>453</v>
      </c>
      <c r="B414">
        <v>38</v>
      </c>
      <c r="C414">
        <v>1719</v>
      </c>
      <c r="D414" t="s">
        <v>3161</v>
      </c>
      <c r="E414">
        <v>743</v>
      </c>
      <c r="F414">
        <v>1160</v>
      </c>
      <c r="G414" t="s">
        <v>3161</v>
      </c>
      <c r="H414">
        <v>7</v>
      </c>
      <c r="I414" t="s">
        <v>3200</v>
      </c>
    </row>
    <row r="415" spans="1:9" x14ac:dyDescent="0.25">
      <c r="A415" s="79">
        <v>454</v>
      </c>
      <c r="B415">
        <v>10</v>
      </c>
      <c r="C415">
        <v>13</v>
      </c>
      <c r="D415" t="s">
        <v>107</v>
      </c>
      <c r="E415">
        <v>10</v>
      </c>
      <c r="F415">
        <v>57</v>
      </c>
      <c r="G415" t="s">
        <v>107</v>
      </c>
      <c r="H415">
        <v>6</v>
      </c>
      <c r="I415" t="s">
        <v>3201</v>
      </c>
    </row>
    <row r="416" spans="1:9" x14ac:dyDescent="0.25">
      <c r="A416" s="79">
        <v>455</v>
      </c>
      <c r="B416">
        <v>38</v>
      </c>
      <c r="C416">
        <v>1719</v>
      </c>
      <c r="D416" t="s">
        <v>3161</v>
      </c>
      <c r="E416">
        <v>743</v>
      </c>
      <c r="F416">
        <v>1160</v>
      </c>
      <c r="G416" t="s">
        <v>3161</v>
      </c>
      <c r="H416">
        <v>7</v>
      </c>
      <c r="I416" t="s">
        <v>3202</v>
      </c>
    </row>
    <row r="417" spans="1:9" x14ac:dyDescent="0.25">
      <c r="A417" s="79">
        <v>456</v>
      </c>
      <c r="B417">
        <v>42</v>
      </c>
      <c r="C417">
        <v>1814</v>
      </c>
      <c r="D417" t="s">
        <v>2326</v>
      </c>
      <c r="E417">
        <v>783</v>
      </c>
      <c r="F417">
        <v>1207</v>
      </c>
      <c r="G417" t="s">
        <v>2326</v>
      </c>
      <c r="H417">
        <v>7</v>
      </c>
      <c r="I417" t="s">
        <v>3203</v>
      </c>
    </row>
    <row r="418" spans="1:9" x14ac:dyDescent="0.25">
      <c r="A418" s="79">
        <v>457</v>
      </c>
      <c r="B418">
        <v>42</v>
      </c>
      <c r="C418">
        <v>1814</v>
      </c>
      <c r="D418" t="s">
        <v>2326</v>
      </c>
      <c r="E418">
        <v>783</v>
      </c>
      <c r="F418">
        <v>1207</v>
      </c>
      <c r="G418" t="s">
        <v>2326</v>
      </c>
      <c r="H418">
        <v>0</v>
      </c>
      <c r="I418" t="s">
        <v>3204</v>
      </c>
    </row>
    <row r="419" spans="1:9" x14ac:dyDescent="0.25">
      <c r="A419" s="79">
        <v>458</v>
      </c>
      <c r="B419">
        <v>43</v>
      </c>
      <c r="C419">
        <v>1887</v>
      </c>
      <c r="D419" t="s">
        <v>3205</v>
      </c>
      <c r="E419">
        <v>834</v>
      </c>
      <c r="F419">
        <v>1261</v>
      </c>
      <c r="G419" t="s">
        <v>3205</v>
      </c>
      <c r="H419">
        <v>1</v>
      </c>
      <c r="I419" t="s">
        <v>3206</v>
      </c>
    </row>
    <row r="420" spans="1:9" x14ac:dyDescent="0.25">
      <c r="A420" s="79">
        <v>459</v>
      </c>
      <c r="B420">
        <v>43</v>
      </c>
      <c r="C420">
        <v>1887</v>
      </c>
      <c r="D420" t="s">
        <v>3205</v>
      </c>
      <c r="E420">
        <v>834</v>
      </c>
      <c r="F420">
        <v>1261</v>
      </c>
      <c r="G420" t="s">
        <v>3205</v>
      </c>
      <c r="H420">
        <v>1</v>
      </c>
      <c r="I420" t="s">
        <v>3207</v>
      </c>
    </row>
    <row r="421" spans="1:9" x14ac:dyDescent="0.25">
      <c r="A421" s="79">
        <v>460</v>
      </c>
      <c r="B421">
        <v>43</v>
      </c>
      <c r="C421">
        <v>1887</v>
      </c>
      <c r="D421" t="s">
        <v>3205</v>
      </c>
      <c r="E421">
        <v>834</v>
      </c>
      <c r="F421">
        <v>1261</v>
      </c>
      <c r="G421" t="s">
        <v>3205</v>
      </c>
      <c r="H421">
        <v>1</v>
      </c>
      <c r="I421" t="s">
        <v>3208</v>
      </c>
    </row>
    <row r="422" spans="1:9" x14ac:dyDescent="0.25">
      <c r="A422" s="79">
        <v>461</v>
      </c>
      <c r="B422">
        <v>43</v>
      </c>
      <c r="C422">
        <v>1887</v>
      </c>
      <c r="D422" t="s">
        <v>3205</v>
      </c>
      <c r="E422">
        <v>834</v>
      </c>
      <c r="F422">
        <v>1261</v>
      </c>
      <c r="G422" t="s">
        <v>3205</v>
      </c>
      <c r="H422">
        <v>1</v>
      </c>
      <c r="I422" t="s">
        <v>3209</v>
      </c>
    </row>
    <row r="423" spans="1:9" x14ac:dyDescent="0.25">
      <c r="A423" s="79">
        <v>462</v>
      </c>
      <c r="B423">
        <v>43</v>
      </c>
      <c r="C423">
        <v>1887</v>
      </c>
      <c r="D423" t="s">
        <v>3205</v>
      </c>
      <c r="E423">
        <v>834</v>
      </c>
      <c r="F423">
        <v>1261</v>
      </c>
      <c r="G423" t="s">
        <v>3205</v>
      </c>
      <c r="H423">
        <v>1</v>
      </c>
      <c r="I423" t="s">
        <v>3210</v>
      </c>
    </row>
    <row r="424" spans="1:9" x14ac:dyDescent="0.25">
      <c r="A424" s="79">
        <v>463</v>
      </c>
      <c r="B424">
        <v>43</v>
      </c>
      <c r="C424">
        <v>1887</v>
      </c>
      <c r="D424" t="s">
        <v>3205</v>
      </c>
      <c r="E424">
        <v>834</v>
      </c>
      <c r="F424">
        <v>1261</v>
      </c>
      <c r="G424" t="s">
        <v>3205</v>
      </c>
      <c r="H424">
        <v>1</v>
      </c>
      <c r="I424" t="s">
        <v>3211</v>
      </c>
    </row>
    <row r="425" spans="1:9" x14ac:dyDescent="0.25">
      <c r="A425" s="79">
        <v>464</v>
      </c>
      <c r="B425">
        <v>43</v>
      </c>
      <c r="C425">
        <v>1887</v>
      </c>
      <c r="D425" t="s">
        <v>3205</v>
      </c>
      <c r="E425">
        <v>834</v>
      </c>
      <c r="F425">
        <v>1261</v>
      </c>
      <c r="G425" t="s">
        <v>3205</v>
      </c>
      <c r="H425">
        <v>1</v>
      </c>
      <c r="I425" t="s">
        <v>3212</v>
      </c>
    </row>
    <row r="426" spans="1:9" x14ac:dyDescent="0.25">
      <c r="A426" s="79">
        <v>465</v>
      </c>
      <c r="B426">
        <v>30</v>
      </c>
      <c r="C426">
        <v>1060</v>
      </c>
      <c r="D426" t="s">
        <v>532</v>
      </c>
      <c r="E426">
        <v>467</v>
      </c>
      <c r="F426">
        <v>849</v>
      </c>
      <c r="G426" t="s">
        <v>532</v>
      </c>
      <c r="H426">
        <v>7</v>
      </c>
      <c r="I426" t="s">
        <v>3213</v>
      </c>
    </row>
    <row r="427" spans="1:9" x14ac:dyDescent="0.25">
      <c r="A427" s="79">
        <v>466</v>
      </c>
      <c r="B427">
        <v>29</v>
      </c>
      <c r="C427">
        <v>1006</v>
      </c>
      <c r="D427" t="s">
        <v>2327</v>
      </c>
      <c r="E427">
        <v>448</v>
      </c>
      <c r="F427">
        <v>823</v>
      </c>
      <c r="G427" t="s">
        <v>3020</v>
      </c>
      <c r="H427">
        <v>7</v>
      </c>
      <c r="I427" t="s">
        <v>3214</v>
      </c>
    </row>
    <row r="428" spans="1:9" x14ac:dyDescent="0.25">
      <c r="A428" s="79">
        <v>467</v>
      </c>
      <c r="B428">
        <v>43</v>
      </c>
      <c r="C428">
        <v>1887</v>
      </c>
      <c r="D428" t="s">
        <v>3205</v>
      </c>
      <c r="E428">
        <v>834</v>
      </c>
      <c r="F428">
        <v>1261</v>
      </c>
      <c r="G428" t="s">
        <v>3205</v>
      </c>
      <c r="H428">
        <v>1</v>
      </c>
      <c r="I428" t="s">
        <v>3215</v>
      </c>
    </row>
    <row r="429" spans="1:9" x14ac:dyDescent="0.25">
      <c r="A429" s="79">
        <v>468</v>
      </c>
      <c r="B429">
        <v>43</v>
      </c>
      <c r="C429">
        <v>1887</v>
      </c>
      <c r="D429" t="s">
        <v>3205</v>
      </c>
      <c r="E429">
        <v>834</v>
      </c>
      <c r="F429">
        <v>1261</v>
      </c>
      <c r="G429" t="s">
        <v>3205</v>
      </c>
      <c r="H429">
        <v>3</v>
      </c>
      <c r="I429" t="s">
        <v>3216</v>
      </c>
    </row>
    <row r="430" spans="1:9" x14ac:dyDescent="0.25">
      <c r="A430" s="79">
        <v>469</v>
      </c>
      <c r="B430">
        <v>43</v>
      </c>
      <c r="C430">
        <v>1887</v>
      </c>
      <c r="D430" t="s">
        <v>3205</v>
      </c>
      <c r="E430">
        <v>834</v>
      </c>
      <c r="F430">
        <v>1261</v>
      </c>
      <c r="G430" t="s">
        <v>3205</v>
      </c>
      <c r="H430">
        <v>6</v>
      </c>
      <c r="I430" t="s">
        <v>3217</v>
      </c>
    </row>
    <row r="431" spans="1:9" x14ac:dyDescent="0.25">
      <c r="A431" s="79">
        <v>470</v>
      </c>
      <c r="B431">
        <v>2</v>
      </c>
      <c r="C431">
        <v>1</v>
      </c>
      <c r="D431" t="s">
        <v>103</v>
      </c>
      <c r="E431">
        <v>2</v>
      </c>
      <c r="F431">
        <v>3</v>
      </c>
      <c r="G431" t="s">
        <v>103</v>
      </c>
      <c r="H431">
        <v>6</v>
      </c>
      <c r="I431" t="s">
        <v>3218</v>
      </c>
    </row>
    <row r="432" spans="1:9" x14ac:dyDescent="0.25">
      <c r="A432" s="79">
        <v>471</v>
      </c>
      <c r="B432">
        <v>43</v>
      </c>
      <c r="C432">
        <v>1887</v>
      </c>
      <c r="D432" t="s">
        <v>3205</v>
      </c>
      <c r="E432">
        <v>834</v>
      </c>
      <c r="F432">
        <v>1261</v>
      </c>
      <c r="G432" t="s">
        <v>3205</v>
      </c>
      <c r="H432">
        <v>7</v>
      </c>
      <c r="I432" t="s">
        <v>3219</v>
      </c>
    </row>
    <row r="433" spans="1:9" x14ac:dyDescent="0.25">
      <c r="A433" s="79">
        <v>472</v>
      </c>
      <c r="B433">
        <v>43</v>
      </c>
      <c r="C433">
        <v>1887</v>
      </c>
      <c r="D433" t="s">
        <v>3205</v>
      </c>
      <c r="E433">
        <v>834</v>
      </c>
      <c r="F433">
        <v>1261</v>
      </c>
      <c r="G433" t="s">
        <v>3205</v>
      </c>
      <c r="H433">
        <v>7</v>
      </c>
      <c r="I433" t="s">
        <v>3220</v>
      </c>
    </row>
    <row r="434" spans="1:9" x14ac:dyDescent="0.25">
      <c r="A434" s="79">
        <v>473</v>
      </c>
      <c r="B434">
        <v>43</v>
      </c>
      <c r="C434">
        <v>1887</v>
      </c>
      <c r="D434" t="s">
        <v>3205</v>
      </c>
      <c r="E434">
        <v>834</v>
      </c>
      <c r="F434">
        <v>1261</v>
      </c>
      <c r="G434" t="s">
        <v>3205</v>
      </c>
      <c r="H434">
        <v>7</v>
      </c>
      <c r="I434" t="s">
        <v>3221</v>
      </c>
    </row>
    <row r="435" spans="1:9" x14ac:dyDescent="0.25">
      <c r="A435" s="79">
        <v>476</v>
      </c>
      <c r="B435">
        <v>45</v>
      </c>
      <c r="C435">
        <v>2021</v>
      </c>
      <c r="D435" t="s">
        <v>3222</v>
      </c>
      <c r="E435">
        <v>857</v>
      </c>
      <c r="F435">
        <v>1286</v>
      </c>
      <c r="G435" t="s">
        <v>3222</v>
      </c>
      <c r="H435">
        <v>1</v>
      </c>
      <c r="I435" t="s">
        <v>3223</v>
      </c>
    </row>
    <row r="436" spans="1:9" x14ac:dyDescent="0.25">
      <c r="A436" s="79">
        <v>477</v>
      </c>
      <c r="B436">
        <v>45</v>
      </c>
      <c r="C436">
        <v>2021</v>
      </c>
      <c r="D436" t="s">
        <v>3222</v>
      </c>
      <c r="E436">
        <v>857</v>
      </c>
      <c r="F436">
        <v>1286</v>
      </c>
      <c r="G436" t="s">
        <v>3222</v>
      </c>
      <c r="H436">
        <v>1</v>
      </c>
      <c r="I436" t="s">
        <v>3224</v>
      </c>
    </row>
    <row r="437" spans="1:9" x14ac:dyDescent="0.25">
      <c r="A437" s="79">
        <v>478</v>
      </c>
      <c r="B437">
        <v>45</v>
      </c>
      <c r="C437">
        <v>2021</v>
      </c>
      <c r="D437" t="s">
        <v>3222</v>
      </c>
      <c r="E437">
        <v>857</v>
      </c>
      <c r="F437">
        <v>1286</v>
      </c>
      <c r="G437" t="s">
        <v>3222</v>
      </c>
      <c r="H437">
        <v>1</v>
      </c>
      <c r="I437" t="s">
        <v>3225</v>
      </c>
    </row>
    <row r="438" spans="1:9" x14ac:dyDescent="0.25">
      <c r="A438" s="79">
        <v>479</v>
      </c>
      <c r="B438">
        <v>45</v>
      </c>
      <c r="C438">
        <v>2021</v>
      </c>
      <c r="D438" t="s">
        <v>3222</v>
      </c>
      <c r="E438">
        <v>857</v>
      </c>
      <c r="F438">
        <v>1286</v>
      </c>
      <c r="G438" t="s">
        <v>3222</v>
      </c>
      <c r="H438">
        <v>1</v>
      </c>
      <c r="I438" t="s">
        <v>3226</v>
      </c>
    </row>
    <row r="439" spans="1:9" x14ac:dyDescent="0.25">
      <c r="A439" s="79">
        <v>480</v>
      </c>
      <c r="B439">
        <v>45</v>
      </c>
      <c r="C439">
        <v>2021</v>
      </c>
      <c r="D439" t="s">
        <v>3222</v>
      </c>
      <c r="E439">
        <v>857</v>
      </c>
      <c r="F439">
        <v>1286</v>
      </c>
      <c r="G439" t="s">
        <v>3222</v>
      </c>
      <c r="H439">
        <v>1</v>
      </c>
      <c r="I439" t="s">
        <v>3227</v>
      </c>
    </row>
    <row r="440" spans="1:9" x14ac:dyDescent="0.25">
      <c r="A440" s="79">
        <v>481</v>
      </c>
      <c r="B440">
        <v>43</v>
      </c>
      <c r="C440">
        <v>1887</v>
      </c>
      <c r="D440" t="s">
        <v>3205</v>
      </c>
      <c r="E440">
        <v>834</v>
      </c>
      <c r="F440">
        <v>1261</v>
      </c>
      <c r="G440" t="s">
        <v>3205</v>
      </c>
      <c r="H440">
        <v>1</v>
      </c>
      <c r="I440" t="s">
        <v>3228</v>
      </c>
    </row>
    <row r="441" spans="1:9" x14ac:dyDescent="0.25">
      <c r="A441" s="79">
        <v>482</v>
      </c>
      <c r="B441">
        <v>43</v>
      </c>
      <c r="C441">
        <v>1887</v>
      </c>
      <c r="D441" t="s">
        <v>3205</v>
      </c>
      <c r="E441">
        <v>834</v>
      </c>
      <c r="F441">
        <v>1261</v>
      </c>
      <c r="G441" t="s">
        <v>3205</v>
      </c>
      <c r="H441">
        <v>1</v>
      </c>
      <c r="I441" t="s">
        <v>3229</v>
      </c>
    </row>
    <row r="442" spans="1:9" x14ac:dyDescent="0.25">
      <c r="A442" s="79">
        <v>483</v>
      </c>
      <c r="B442">
        <v>43</v>
      </c>
      <c r="C442">
        <v>1887</v>
      </c>
      <c r="D442" t="s">
        <v>3205</v>
      </c>
      <c r="E442">
        <v>834</v>
      </c>
      <c r="F442">
        <v>1261</v>
      </c>
      <c r="G442" t="s">
        <v>3205</v>
      </c>
      <c r="H442">
        <v>1</v>
      </c>
      <c r="I442" t="s">
        <v>3230</v>
      </c>
    </row>
    <row r="443" spans="1:9" x14ac:dyDescent="0.25">
      <c r="A443" s="79">
        <v>484</v>
      </c>
      <c r="B443">
        <v>43</v>
      </c>
      <c r="C443">
        <v>1887</v>
      </c>
      <c r="D443" t="s">
        <v>3205</v>
      </c>
      <c r="E443">
        <v>834</v>
      </c>
      <c r="F443">
        <v>1261</v>
      </c>
      <c r="G443" t="s">
        <v>3205</v>
      </c>
      <c r="H443">
        <v>1</v>
      </c>
      <c r="I443" t="s">
        <v>3231</v>
      </c>
    </row>
    <row r="444" spans="1:9" x14ac:dyDescent="0.25">
      <c r="A444" s="79">
        <v>485</v>
      </c>
      <c r="B444">
        <v>8</v>
      </c>
      <c r="C444">
        <v>22</v>
      </c>
      <c r="D444" t="s">
        <v>108</v>
      </c>
      <c r="E444">
        <v>11</v>
      </c>
      <c r="F444">
        <v>58</v>
      </c>
      <c r="G444" t="s">
        <v>108</v>
      </c>
      <c r="H444">
        <v>7</v>
      </c>
      <c r="I444" t="s">
        <v>3232</v>
      </c>
    </row>
    <row r="445" spans="1:9" x14ac:dyDescent="0.25">
      <c r="A445" s="79">
        <v>486</v>
      </c>
      <c r="B445">
        <v>43</v>
      </c>
      <c r="C445">
        <v>1887</v>
      </c>
      <c r="D445" t="s">
        <v>3205</v>
      </c>
      <c r="E445">
        <v>834</v>
      </c>
      <c r="F445">
        <v>1261</v>
      </c>
      <c r="G445" t="s">
        <v>3205</v>
      </c>
      <c r="H445">
        <v>7</v>
      </c>
      <c r="I445" t="s">
        <v>3233</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3234</v>
      </c>
    </row>
    <row r="448" spans="1:9" x14ac:dyDescent="0.25">
      <c r="A448" s="79">
        <v>490</v>
      </c>
      <c r="B448">
        <v>45</v>
      </c>
      <c r="C448">
        <v>2021</v>
      </c>
      <c r="D448" t="s">
        <v>3222</v>
      </c>
      <c r="E448">
        <v>857</v>
      </c>
      <c r="F448">
        <v>1286</v>
      </c>
      <c r="G448" t="s">
        <v>3222</v>
      </c>
      <c r="H448">
        <v>1</v>
      </c>
      <c r="I448" t="s">
        <v>3235</v>
      </c>
    </row>
    <row r="449" spans="1:9" x14ac:dyDescent="0.25">
      <c r="A449" s="79">
        <v>491</v>
      </c>
      <c r="B449">
        <v>45</v>
      </c>
      <c r="C449">
        <v>2021</v>
      </c>
      <c r="D449" t="s">
        <v>3222</v>
      </c>
      <c r="E449">
        <v>857</v>
      </c>
      <c r="F449">
        <v>1286</v>
      </c>
      <c r="G449" t="s">
        <v>3222</v>
      </c>
      <c r="H449">
        <v>1</v>
      </c>
      <c r="I449" t="s">
        <v>3236</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3222</v>
      </c>
      <c r="E451">
        <v>857</v>
      </c>
      <c r="F451">
        <v>1286</v>
      </c>
      <c r="G451" t="s">
        <v>3222</v>
      </c>
      <c r="H451">
        <v>1</v>
      </c>
      <c r="I451" t="s">
        <v>3237</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3222</v>
      </c>
      <c r="E453">
        <v>857</v>
      </c>
      <c r="F453">
        <v>1286</v>
      </c>
      <c r="G453" t="s">
        <v>3222</v>
      </c>
      <c r="H453">
        <v>7</v>
      </c>
      <c r="I453" t="s">
        <v>3238</v>
      </c>
    </row>
    <row r="454" spans="1:9" x14ac:dyDescent="0.25">
      <c r="A454" s="79">
        <v>497</v>
      </c>
      <c r="B454">
        <v>32</v>
      </c>
      <c r="C454">
        <v>1349</v>
      </c>
      <c r="D454" t="s">
        <v>2330</v>
      </c>
      <c r="E454">
        <v>616</v>
      </c>
      <c r="F454">
        <v>1011</v>
      </c>
      <c r="G454" t="s">
        <v>2330</v>
      </c>
      <c r="H454">
        <v>6</v>
      </c>
      <c r="I454" t="s">
        <v>3239</v>
      </c>
    </row>
    <row r="455" spans="1:9" x14ac:dyDescent="0.25">
      <c r="A455" s="79">
        <v>498</v>
      </c>
      <c r="B455">
        <v>3</v>
      </c>
      <c r="C455">
        <v>10</v>
      </c>
      <c r="D455" t="s">
        <v>2320</v>
      </c>
      <c r="E455">
        <v>5</v>
      </c>
      <c r="F455">
        <v>20</v>
      </c>
      <c r="G455" t="s">
        <v>2320</v>
      </c>
      <c r="H455">
        <v>6</v>
      </c>
      <c r="I455" t="s">
        <v>3240</v>
      </c>
    </row>
    <row r="456" spans="1:9" x14ac:dyDescent="0.25">
      <c r="A456" s="79">
        <v>499</v>
      </c>
      <c r="B456">
        <v>20</v>
      </c>
      <c r="C456">
        <v>227</v>
      </c>
      <c r="D456" t="s">
        <v>386</v>
      </c>
      <c r="E456">
        <v>305</v>
      </c>
      <c r="F456">
        <v>535</v>
      </c>
      <c r="G456" t="s">
        <v>386</v>
      </c>
      <c r="H456">
        <v>7</v>
      </c>
      <c r="I456" t="s">
        <v>3241</v>
      </c>
    </row>
    <row r="457" spans="1:9" x14ac:dyDescent="0.25">
      <c r="A457" s="97">
        <v>96</v>
      </c>
      <c r="B457">
        <v>13</v>
      </c>
      <c r="C457">
        <v>61</v>
      </c>
      <c r="D457" t="s">
        <v>2322</v>
      </c>
      <c r="E457">
        <v>15</v>
      </c>
      <c r="F457">
        <v>101</v>
      </c>
      <c r="G457" t="s">
        <v>2322</v>
      </c>
      <c r="H457">
        <v>1</v>
      </c>
      <c r="I457" t="s">
        <v>3336</v>
      </c>
    </row>
    <row r="458" spans="1:9" x14ac:dyDescent="0.25">
      <c r="A458" s="78">
        <v>97</v>
      </c>
      <c r="B458">
        <v>13</v>
      </c>
      <c r="C458">
        <v>61</v>
      </c>
      <c r="D458" t="s">
        <v>2322</v>
      </c>
      <c r="E458">
        <v>15</v>
      </c>
      <c r="F458">
        <v>101</v>
      </c>
      <c r="G458" t="s">
        <v>2322</v>
      </c>
      <c r="H458">
        <v>1</v>
      </c>
      <c r="I458" t="s">
        <v>3337</v>
      </c>
    </row>
    <row r="459" spans="1:9" x14ac:dyDescent="0.25">
      <c r="A459" s="78">
        <v>392</v>
      </c>
      <c r="B459">
        <v>13</v>
      </c>
      <c r="C459">
        <v>61</v>
      </c>
      <c r="D459" t="s">
        <v>2322</v>
      </c>
      <c r="E459">
        <v>15</v>
      </c>
      <c r="F459">
        <v>101</v>
      </c>
      <c r="G459" t="s">
        <v>2322</v>
      </c>
      <c r="H459">
        <v>7</v>
      </c>
      <c r="I459" t="s">
        <v>3338</v>
      </c>
    </row>
    <row r="460" spans="1:9" x14ac:dyDescent="0.25">
      <c r="A460" s="78">
        <v>195</v>
      </c>
      <c r="B460">
        <v>13</v>
      </c>
      <c r="C460">
        <v>61</v>
      </c>
      <c r="D460" t="s">
        <v>2322</v>
      </c>
      <c r="E460">
        <v>15</v>
      </c>
      <c r="F460">
        <v>101</v>
      </c>
      <c r="G460" t="s">
        <v>2322</v>
      </c>
      <c r="H460">
        <v>6</v>
      </c>
      <c r="I460" t="s">
        <v>3339</v>
      </c>
    </row>
    <row r="461" spans="1:9" x14ac:dyDescent="0.25">
      <c r="A461" s="78">
        <v>88</v>
      </c>
      <c r="B461">
        <v>13</v>
      </c>
      <c r="C461">
        <v>61</v>
      </c>
      <c r="D461" t="s">
        <v>2322</v>
      </c>
      <c r="E461">
        <v>15</v>
      </c>
      <c r="F461">
        <v>101</v>
      </c>
      <c r="G461" t="s">
        <v>2322</v>
      </c>
      <c r="H461">
        <v>1</v>
      </c>
      <c r="I461" t="s">
        <v>3340</v>
      </c>
    </row>
    <row r="462" spans="1:9" x14ac:dyDescent="0.25">
      <c r="A462" s="78">
        <v>389</v>
      </c>
      <c r="B462">
        <v>13</v>
      </c>
      <c r="C462">
        <v>61</v>
      </c>
      <c r="D462" t="s">
        <v>2322</v>
      </c>
      <c r="E462">
        <v>15</v>
      </c>
      <c r="F462">
        <v>101</v>
      </c>
      <c r="G462" t="s">
        <v>2322</v>
      </c>
      <c r="H462">
        <v>6</v>
      </c>
      <c r="I462" t="s">
        <v>3341</v>
      </c>
    </row>
    <row r="463" spans="1:9" x14ac:dyDescent="0.25">
      <c r="A463" s="78">
        <v>92</v>
      </c>
      <c r="B463">
        <v>13</v>
      </c>
      <c r="C463">
        <v>61</v>
      </c>
      <c r="D463" t="s">
        <v>2322</v>
      </c>
      <c r="E463">
        <v>15</v>
      </c>
      <c r="F463">
        <v>101</v>
      </c>
      <c r="G463" t="s">
        <v>2322</v>
      </c>
      <c r="H463">
        <v>1</v>
      </c>
      <c r="I463" t="s">
        <v>3342</v>
      </c>
    </row>
    <row r="464" spans="1:9" x14ac:dyDescent="0.25">
      <c r="A464" s="78">
        <v>87</v>
      </c>
      <c r="B464">
        <v>13</v>
      </c>
      <c r="C464">
        <v>61</v>
      </c>
      <c r="D464" t="s">
        <v>2322</v>
      </c>
      <c r="E464">
        <v>15</v>
      </c>
      <c r="F464">
        <v>101</v>
      </c>
      <c r="G464" t="s">
        <v>2322</v>
      </c>
      <c r="H464">
        <v>1</v>
      </c>
      <c r="I464" t="s">
        <v>3343</v>
      </c>
    </row>
    <row r="465" spans="1:9" x14ac:dyDescent="0.25">
      <c r="A465" s="78">
        <v>312</v>
      </c>
      <c r="B465">
        <v>13</v>
      </c>
      <c r="C465">
        <v>61</v>
      </c>
      <c r="D465" t="s">
        <v>2322</v>
      </c>
      <c r="E465">
        <v>15</v>
      </c>
      <c r="F465">
        <v>101</v>
      </c>
      <c r="G465" t="s">
        <v>2322</v>
      </c>
      <c r="H465">
        <v>7</v>
      </c>
      <c r="I465" t="s">
        <v>3344</v>
      </c>
    </row>
    <row r="466" spans="1:9" x14ac:dyDescent="0.25">
      <c r="A466" s="78">
        <v>89</v>
      </c>
      <c r="B466">
        <v>13</v>
      </c>
      <c r="C466">
        <v>61</v>
      </c>
      <c r="D466" t="s">
        <v>2322</v>
      </c>
      <c r="E466">
        <v>15</v>
      </c>
      <c r="F466">
        <v>101</v>
      </c>
      <c r="G466" t="s">
        <v>2322</v>
      </c>
      <c r="H466">
        <v>1</v>
      </c>
      <c r="I466" t="s">
        <v>3345</v>
      </c>
    </row>
    <row r="467" spans="1:9" x14ac:dyDescent="0.25">
      <c r="A467" s="78">
        <v>90</v>
      </c>
      <c r="B467">
        <v>13</v>
      </c>
      <c r="C467">
        <v>61</v>
      </c>
      <c r="D467" t="s">
        <v>2322</v>
      </c>
      <c r="E467">
        <v>15</v>
      </c>
      <c r="F467">
        <v>101</v>
      </c>
      <c r="G467" t="s">
        <v>2322</v>
      </c>
      <c r="H467">
        <v>1</v>
      </c>
      <c r="I467" t="s">
        <v>3346</v>
      </c>
    </row>
    <row r="468" spans="1:9" x14ac:dyDescent="0.25">
      <c r="A468" s="78">
        <v>91</v>
      </c>
      <c r="B468">
        <v>13</v>
      </c>
      <c r="C468">
        <v>61</v>
      </c>
      <c r="D468" t="s">
        <v>2322</v>
      </c>
      <c r="E468">
        <v>15</v>
      </c>
      <c r="F468">
        <v>101</v>
      </c>
      <c r="G468" t="s">
        <v>2322</v>
      </c>
      <c r="H468">
        <v>1</v>
      </c>
      <c r="I468" t="s">
        <v>3347</v>
      </c>
    </row>
    <row r="469" spans="1:9" x14ac:dyDescent="0.25">
      <c r="A469" s="78">
        <v>380</v>
      </c>
      <c r="B469">
        <v>13</v>
      </c>
      <c r="C469">
        <v>61</v>
      </c>
      <c r="D469" t="s">
        <v>2322</v>
      </c>
      <c r="E469">
        <v>15</v>
      </c>
      <c r="F469">
        <v>101</v>
      </c>
      <c r="G469" t="s">
        <v>2322</v>
      </c>
      <c r="H469">
        <v>7</v>
      </c>
      <c r="I469" t="s">
        <v>3348</v>
      </c>
    </row>
    <row r="470" spans="1:9" x14ac:dyDescent="0.25">
      <c r="A470" s="78">
        <v>93</v>
      </c>
      <c r="B470">
        <v>13</v>
      </c>
      <c r="C470">
        <v>61</v>
      </c>
      <c r="D470" t="s">
        <v>2322</v>
      </c>
      <c r="E470">
        <v>15</v>
      </c>
      <c r="F470">
        <v>101</v>
      </c>
      <c r="G470" t="s">
        <v>2322</v>
      </c>
      <c r="H470">
        <v>1</v>
      </c>
      <c r="I470" t="s">
        <v>3349</v>
      </c>
    </row>
    <row r="471" spans="1:9" x14ac:dyDescent="0.25">
      <c r="A471" s="78">
        <v>94</v>
      </c>
      <c r="B471">
        <v>13</v>
      </c>
      <c r="C471">
        <v>61</v>
      </c>
      <c r="D471" t="s">
        <v>2322</v>
      </c>
      <c r="E471">
        <v>15</v>
      </c>
      <c r="F471">
        <v>101</v>
      </c>
      <c r="G471" t="s">
        <v>2322</v>
      </c>
      <c r="H471">
        <v>1</v>
      </c>
      <c r="I471" t="s">
        <v>3350</v>
      </c>
    </row>
    <row r="472" spans="1:9" x14ac:dyDescent="0.25">
      <c r="A472" s="78">
        <v>95</v>
      </c>
      <c r="B472">
        <v>13</v>
      </c>
      <c r="C472">
        <v>61</v>
      </c>
      <c r="D472" t="s">
        <v>2322</v>
      </c>
      <c r="E472">
        <v>15</v>
      </c>
      <c r="F472">
        <v>101</v>
      </c>
      <c r="G472" t="s">
        <v>2322</v>
      </c>
      <c r="H472">
        <v>1</v>
      </c>
      <c r="I472" t="s">
        <v>3351</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99" t="s">
        <v>2431</v>
      </c>
      <c r="B1" s="99"/>
      <c r="C1" s="99"/>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2022-02-17T18:53:08Z</dcterms:modified>
</cp:coreProperties>
</file>